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ddas\Documents\GitRep\work\AppTimesheet\"/>
    </mc:Choice>
  </mc:AlternateContent>
  <xr:revisionPtr revIDLastSave="0" documentId="13_ncr:1_{B303B466-0F28-47A9-BE67-52E32246ECB6}" xr6:coauthVersionLast="47" xr6:coauthVersionMax="47" xr10:uidLastSave="{00000000-0000-0000-0000-000000000000}"/>
  <bookViews>
    <workbookView xWindow="3780" yWindow="390" windowWidth="19755" windowHeight="14910" tabRatio="759" xr2:uid="{00000000-000D-0000-FFFF-FFFF00000000}"/>
  </bookViews>
  <sheets>
    <sheet name="Январь" sheetId="1" r:id="rId1"/>
    <sheet name="Февраль" sheetId="2" r:id="rId2"/>
    <sheet name="Март" sheetId="3" r:id="rId3"/>
    <sheet name="I квартал" sheetId="4" r:id="rId4"/>
    <sheet name="Апрель" sheetId="5" r:id="rId5"/>
    <sheet name="Май" sheetId="6" r:id="rId6"/>
    <sheet name="Июнь" sheetId="7" r:id="rId7"/>
    <sheet name="II квартал" sheetId="8" r:id="rId8"/>
    <sheet name="Июль" sheetId="9" r:id="rId9"/>
    <sheet name="Август" sheetId="10" r:id="rId10"/>
    <sheet name="Сентябрь" sheetId="11" r:id="rId11"/>
    <sheet name="III квартал" sheetId="12" r:id="rId12"/>
    <sheet name="Октябрь" sheetId="13" r:id="rId13"/>
    <sheet name="Ноябрь" sheetId="14" r:id="rId14"/>
    <sheet name="Декабрь" sheetId="15" r:id="rId15"/>
    <sheet name="IV квартал" sheetId="16" r:id="rId16"/>
    <sheet name="Всего" sheetId="17" r:id="rId17"/>
  </sheets>
  <definedNames>
    <definedName name="Z_0D977F78_BF72_4745_A64A_C83A0431C8EE_.wvu.Cols" localSheetId="3" hidden="1">'I квартал'!$H:$AJ</definedName>
    <definedName name="Z_0D977F78_BF72_4745_A64A_C83A0431C8EE_.wvu.Cols" localSheetId="7" hidden="1">'II квартал'!$H:$Y</definedName>
    <definedName name="Z_0D977F78_BF72_4745_A64A_C83A0431C8EE_.wvu.Cols" localSheetId="11" hidden="1">'III квартал'!$H:$Y</definedName>
    <definedName name="Z_0D977F78_BF72_4745_A64A_C83A0431C8EE_.wvu.Cols" localSheetId="15" hidden="1">'IV квартал'!$H:$Y</definedName>
    <definedName name="Z_0D977F78_BF72_4745_A64A_C83A0431C8EE_.wvu.Cols" localSheetId="9" hidden="1">Август!$H:$AI</definedName>
    <definedName name="Z_0D977F78_BF72_4745_A64A_C83A0431C8EE_.wvu.Cols" localSheetId="4" hidden="1">Апрель!$H:$AI</definedName>
    <definedName name="Z_0D977F78_BF72_4745_A64A_C83A0431C8EE_.wvu.Cols" localSheetId="16" hidden="1">Всего!$H:$Y</definedName>
    <definedName name="Z_0D977F78_BF72_4745_A64A_C83A0431C8EE_.wvu.Cols" localSheetId="14" hidden="1">Декабрь!$H:$Y</definedName>
    <definedName name="Z_0D977F78_BF72_4745_A64A_C83A0431C8EE_.wvu.Cols" localSheetId="8" hidden="1">Июль!$H:$AI</definedName>
    <definedName name="Z_0D977F78_BF72_4745_A64A_C83A0431C8EE_.wvu.Cols" localSheetId="6" hidden="1">Июнь!$H:$AI</definedName>
    <definedName name="Z_0D977F78_BF72_4745_A64A_C83A0431C8EE_.wvu.Cols" localSheetId="5" hidden="1">Май!$H:$AI</definedName>
    <definedName name="Z_0D977F78_BF72_4745_A64A_C83A0431C8EE_.wvu.Cols" localSheetId="2" hidden="1">Март!$H:$AI</definedName>
    <definedName name="Z_0D977F78_BF72_4745_A64A_C83A0431C8EE_.wvu.Cols" localSheetId="13" hidden="1">Ноябрь!$H:$Y</definedName>
    <definedName name="Z_0D977F78_BF72_4745_A64A_C83A0431C8EE_.wvu.Cols" localSheetId="12" hidden="1">Октябрь!$H:$Y</definedName>
    <definedName name="Z_0D977F78_BF72_4745_A64A_C83A0431C8EE_.wvu.Cols" localSheetId="10" hidden="1">Сентябрь!$H:$AI</definedName>
    <definedName name="Z_0D977F78_BF72_4745_A64A_C83A0431C8EE_.wvu.Cols" localSheetId="1" hidden="1">Февраль!$H:$AI</definedName>
    <definedName name="Z_0D977F78_BF72_4745_A64A_C83A0431C8EE_.wvu.Cols" localSheetId="0" hidden="1">Январь!$H:$AI</definedName>
    <definedName name="Z_0D977F78_BF72_4745_A64A_C83A0431C8EE_.wvu.Rows" localSheetId="3" hidden="1">'I квартал'!$5:$66</definedName>
    <definedName name="Z_0D977F78_BF72_4745_A64A_C83A0431C8EE_.wvu.Rows" localSheetId="7" hidden="1">'II квартал'!$5:$66</definedName>
    <definedName name="Z_0D977F78_BF72_4745_A64A_C83A0431C8EE_.wvu.Rows" localSheetId="11" hidden="1">'III квартал'!$5:$66</definedName>
    <definedName name="Z_0D977F78_BF72_4745_A64A_C83A0431C8EE_.wvu.Rows" localSheetId="15" hidden="1">'IV квартал'!$5:$66</definedName>
    <definedName name="Z_0D977F78_BF72_4745_A64A_C83A0431C8EE_.wvu.Rows" localSheetId="9" hidden="1">Август!$69:$70</definedName>
    <definedName name="Z_0D977F78_BF72_4745_A64A_C83A0431C8EE_.wvu.Rows" localSheetId="4" hidden="1">Апрель!$69:$70</definedName>
    <definedName name="Z_0D977F78_BF72_4745_A64A_C83A0431C8EE_.wvu.Rows" localSheetId="16" hidden="1">Всего!$5:$66</definedName>
    <definedName name="Z_0D977F78_BF72_4745_A64A_C83A0431C8EE_.wvu.Rows" localSheetId="14" hidden="1">Декабрь!$69:$70</definedName>
    <definedName name="Z_0D977F78_BF72_4745_A64A_C83A0431C8EE_.wvu.Rows" localSheetId="8" hidden="1">Июль!$69:$70</definedName>
    <definedName name="Z_0D977F78_BF72_4745_A64A_C83A0431C8EE_.wvu.Rows" localSheetId="6" hidden="1">Июнь!$69:$70</definedName>
    <definedName name="Z_0D977F78_BF72_4745_A64A_C83A0431C8EE_.wvu.Rows" localSheetId="5" hidden="1">Май!$69:$70</definedName>
    <definedName name="Z_0D977F78_BF72_4745_A64A_C83A0431C8EE_.wvu.Rows" localSheetId="2" hidden="1">Март!$69:$70</definedName>
    <definedName name="Z_0D977F78_BF72_4745_A64A_C83A0431C8EE_.wvu.Rows" localSheetId="13" hidden="1">Ноябрь!$69:$70</definedName>
    <definedName name="Z_0D977F78_BF72_4745_A64A_C83A0431C8EE_.wvu.Rows" localSheetId="12" hidden="1">Октябрь!$69:$70</definedName>
    <definedName name="Z_0D977F78_BF72_4745_A64A_C83A0431C8EE_.wvu.Rows" localSheetId="10" hidden="1">Сентябрь!$69:$70</definedName>
    <definedName name="Z_0D977F78_BF72_4745_A64A_C83A0431C8EE_.wvu.Rows" localSheetId="1" hidden="1">Февраль!$69:$70</definedName>
    <definedName name="Z_408ECAAE_613F_4084_B488_3FAA9C7F173A_.wvu.Cols" localSheetId="3" hidden="1">'I квартал'!$H:$AJ</definedName>
    <definedName name="Z_408ECAAE_613F_4084_B488_3FAA9C7F173A_.wvu.Cols" localSheetId="7" hidden="1">'II квартал'!$H:$Y</definedName>
    <definedName name="Z_408ECAAE_613F_4084_B488_3FAA9C7F173A_.wvu.Cols" localSheetId="11" hidden="1">'III квартал'!$H:$Y</definedName>
    <definedName name="Z_408ECAAE_613F_4084_B488_3FAA9C7F173A_.wvu.Cols" localSheetId="15" hidden="1">'IV квартал'!$H:$Y</definedName>
    <definedName name="Z_408ECAAE_613F_4084_B488_3FAA9C7F173A_.wvu.Cols" localSheetId="9" hidden="1">Август!$H:$AI</definedName>
    <definedName name="Z_408ECAAE_613F_4084_B488_3FAA9C7F173A_.wvu.Cols" localSheetId="14" hidden="1">Декабрь!$H:$Y</definedName>
    <definedName name="Z_408ECAAE_613F_4084_B488_3FAA9C7F173A_.wvu.Cols" localSheetId="8" hidden="1">Июль!$H:$AI</definedName>
    <definedName name="Z_408ECAAE_613F_4084_B488_3FAA9C7F173A_.wvu.Cols" localSheetId="6" hidden="1">Июнь!$H:$AI</definedName>
    <definedName name="Z_408ECAAE_613F_4084_B488_3FAA9C7F173A_.wvu.Cols" localSheetId="5" hidden="1">Май!$H:$AI</definedName>
    <definedName name="Z_408ECAAE_613F_4084_B488_3FAA9C7F173A_.wvu.Cols" localSheetId="2" hidden="1">Март!$H:$AI</definedName>
    <definedName name="Z_408ECAAE_613F_4084_B488_3FAA9C7F173A_.wvu.Cols" localSheetId="13" hidden="1">Ноябрь!$H:$Y</definedName>
    <definedName name="Z_408ECAAE_613F_4084_B488_3FAA9C7F173A_.wvu.Cols" localSheetId="12" hidden="1">Октябрь!$H:$Y</definedName>
    <definedName name="Z_408ECAAE_613F_4084_B488_3FAA9C7F173A_.wvu.Cols" localSheetId="10" hidden="1">Сентябрь!$H:$AI</definedName>
    <definedName name="Z_408ECAAE_613F_4084_B488_3FAA9C7F173A_.wvu.Cols" localSheetId="1" hidden="1">Февраль!$H:$AI</definedName>
    <definedName name="Z_408ECAAE_613F_4084_B488_3FAA9C7F173A_.wvu.Rows" localSheetId="3" hidden="1">'I квартал'!$5:$66</definedName>
    <definedName name="Z_408ECAAE_613F_4084_B488_3FAA9C7F173A_.wvu.Rows" localSheetId="7" hidden="1">'II квартал'!$5:$66</definedName>
    <definedName name="Z_408ECAAE_613F_4084_B488_3FAA9C7F173A_.wvu.Rows" localSheetId="11" hidden="1">'III квартал'!$5:$66</definedName>
    <definedName name="Z_408ECAAE_613F_4084_B488_3FAA9C7F173A_.wvu.Rows" localSheetId="15" hidden="1">'IV квартал'!$5:$66</definedName>
    <definedName name="Z_408ECAAE_613F_4084_B488_3FAA9C7F173A_.wvu.Rows" localSheetId="9" hidden="1">Август!$69:$70</definedName>
    <definedName name="Z_408ECAAE_613F_4084_B488_3FAA9C7F173A_.wvu.Rows" localSheetId="4" hidden="1">Апрель!$69:$70</definedName>
    <definedName name="Z_408ECAAE_613F_4084_B488_3FAA9C7F173A_.wvu.Rows" localSheetId="16" hidden="1">Всего!$5:$66</definedName>
    <definedName name="Z_408ECAAE_613F_4084_B488_3FAA9C7F173A_.wvu.Rows" localSheetId="14" hidden="1">Декабрь!$69:$70</definedName>
    <definedName name="Z_408ECAAE_613F_4084_B488_3FAA9C7F173A_.wvu.Rows" localSheetId="8" hidden="1">Июль!$69:$70</definedName>
    <definedName name="Z_408ECAAE_613F_4084_B488_3FAA9C7F173A_.wvu.Rows" localSheetId="6" hidden="1">Июнь!$69:$70</definedName>
    <definedName name="Z_408ECAAE_613F_4084_B488_3FAA9C7F173A_.wvu.Rows" localSheetId="5" hidden="1">Май!$69:$70</definedName>
    <definedName name="Z_408ECAAE_613F_4084_B488_3FAA9C7F173A_.wvu.Rows" localSheetId="13" hidden="1">Ноябрь!$69:$70</definedName>
    <definedName name="Z_408ECAAE_613F_4084_B488_3FAA9C7F173A_.wvu.Rows" localSheetId="12" hidden="1">Октябрь!$69:$70</definedName>
    <definedName name="Z_408ECAAE_613F_4084_B488_3FAA9C7F173A_.wvu.Rows" localSheetId="10" hidden="1">Сентябрь!$69:$70</definedName>
    <definedName name="Z_697E38C0_DEBC_4380_B1E4_529E1AC10928_.wvu.Cols" localSheetId="3" hidden="1">'I квартал'!$H:$AJ</definedName>
    <definedName name="Z_697E38C0_DEBC_4380_B1E4_529E1AC10928_.wvu.Cols" localSheetId="7" hidden="1">'II квартал'!$H:$Y</definedName>
    <definedName name="Z_697E38C0_DEBC_4380_B1E4_529E1AC10928_.wvu.Cols" localSheetId="11" hidden="1">'III квартал'!$H:$Y</definedName>
    <definedName name="Z_697E38C0_DEBC_4380_B1E4_529E1AC10928_.wvu.Cols" localSheetId="15" hidden="1">'IV квартал'!$H:$Y</definedName>
    <definedName name="Z_697E38C0_DEBC_4380_B1E4_529E1AC10928_.wvu.Cols" localSheetId="9" hidden="1">Август!$H:$AI</definedName>
    <definedName name="Z_697E38C0_DEBC_4380_B1E4_529E1AC10928_.wvu.Cols" localSheetId="4" hidden="1">Апрель!$H:$AI</definedName>
    <definedName name="Z_697E38C0_DEBC_4380_B1E4_529E1AC10928_.wvu.Cols" localSheetId="14" hidden="1">Декабрь!$H:$Y</definedName>
    <definedName name="Z_697E38C0_DEBC_4380_B1E4_529E1AC10928_.wvu.Cols" localSheetId="8" hidden="1">Июль!$H:$AI</definedName>
    <definedName name="Z_697E38C0_DEBC_4380_B1E4_529E1AC10928_.wvu.Cols" localSheetId="6" hidden="1">Июнь!$H:$AI</definedName>
    <definedName name="Z_697E38C0_DEBC_4380_B1E4_529E1AC10928_.wvu.Cols" localSheetId="5" hidden="1">Май!$H:$AI</definedName>
    <definedName name="Z_697E38C0_DEBC_4380_B1E4_529E1AC10928_.wvu.Cols" localSheetId="2" hidden="1">Март!$H:$AI</definedName>
    <definedName name="Z_697E38C0_DEBC_4380_B1E4_529E1AC10928_.wvu.Cols" localSheetId="13" hidden="1">Ноябрь!$H:$Y</definedName>
    <definedName name="Z_697E38C0_DEBC_4380_B1E4_529E1AC10928_.wvu.Cols" localSheetId="12" hidden="1">Октябрь!$H:$Y</definedName>
    <definedName name="Z_697E38C0_DEBC_4380_B1E4_529E1AC10928_.wvu.Cols" localSheetId="10" hidden="1">Сентябрь!$H:$AI</definedName>
    <definedName name="Z_697E38C0_DEBC_4380_B1E4_529E1AC10928_.wvu.Cols" localSheetId="1" hidden="1">Февраль!$H:$AI</definedName>
    <definedName name="Z_697E38C0_DEBC_4380_B1E4_529E1AC10928_.wvu.Rows" localSheetId="3" hidden="1">'I квартал'!$5:$66</definedName>
    <definedName name="Z_697E38C0_DEBC_4380_B1E4_529E1AC10928_.wvu.Rows" localSheetId="7" hidden="1">'II квартал'!$5:$66</definedName>
    <definedName name="Z_697E38C0_DEBC_4380_B1E4_529E1AC10928_.wvu.Rows" localSheetId="11" hidden="1">'III квартал'!$5:$66</definedName>
    <definedName name="Z_697E38C0_DEBC_4380_B1E4_529E1AC10928_.wvu.Rows" localSheetId="15" hidden="1">'IV квартал'!$5:$66</definedName>
    <definedName name="Z_697E38C0_DEBC_4380_B1E4_529E1AC10928_.wvu.Rows" localSheetId="9" hidden="1">Август!$69:$70</definedName>
    <definedName name="Z_697E38C0_DEBC_4380_B1E4_529E1AC10928_.wvu.Rows" localSheetId="4" hidden="1">Апрель!$69:$70</definedName>
    <definedName name="Z_697E38C0_DEBC_4380_B1E4_529E1AC10928_.wvu.Rows" localSheetId="16" hidden="1">Всего!$5:$66</definedName>
    <definedName name="Z_697E38C0_DEBC_4380_B1E4_529E1AC10928_.wvu.Rows" localSheetId="14" hidden="1">Декабрь!$69:$70</definedName>
    <definedName name="Z_697E38C0_DEBC_4380_B1E4_529E1AC10928_.wvu.Rows" localSheetId="8" hidden="1">Июль!$69:$70</definedName>
    <definedName name="Z_697E38C0_DEBC_4380_B1E4_529E1AC10928_.wvu.Rows" localSheetId="6" hidden="1">Июнь!$69:$70</definedName>
    <definedName name="Z_697E38C0_DEBC_4380_B1E4_529E1AC10928_.wvu.Rows" localSheetId="5" hidden="1">Май!$69:$70</definedName>
    <definedName name="Z_697E38C0_DEBC_4380_B1E4_529E1AC10928_.wvu.Rows" localSheetId="2" hidden="1">Март!$69:$70</definedName>
    <definedName name="Z_697E38C0_DEBC_4380_B1E4_529E1AC10928_.wvu.Rows" localSheetId="13" hidden="1">Ноябрь!$69:$70</definedName>
    <definedName name="Z_697E38C0_DEBC_4380_B1E4_529E1AC10928_.wvu.Rows" localSheetId="12" hidden="1">Октябрь!$69:$70</definedName>
    <definedName name="Z_697E38C0_DEBC_4380_B1E4_529E1AC10928_.wvu.Rows" localSheetId="10" hidden="1">Сентябрь!$69:$70</definedName>
    <definedName name="Z_697E38C0_DEBC_4380_B1E4_529E1AC10928_.wvu.Rows" localSheetId="1" hidden="1">Февраль!$69:$70</definedName>
    <definedName name="Z_C76FC18C_29D4_4EF7_82C3_46859590EBCE_.wvu.Cols" localSheetId="3" hidden="1">'I квартал'!$H:$AJ</definedName>
    <definedName name="Z_C76FC18C_29D4_4EF7_82C3_46859590EBCE_.wvu.Cols" localSheetId="7" hidden="1">'II квартал'!$H:$Y</definedName>
    <definedName name="Z_C76FC18C_29D4_4EF7_82C3_46859590EBCE_.wvu.Cols" localSheetId="11" hidden="1">'III квартал'!$H:$Y</definedName>
    <definedName name="Z_C76FC18C_29D4_4EF7_82C3_46859590EBCE_.wvu.Cols" localSheetId="15" hidden="1">'IV квартал'!$H:$Y</definedName>
    <definedName name="Z_C76FC18C_29D4_4EF7_82C3_46859590EBCE_.wvu.Cols" localSheetId="9" hidden="1">Август!$H:$AI</definedName>
    <definedName name="Z_C76FC18C_29D4_4EF7_82C3_46859590EBCE_.wvu.Cols" localSheetId="4" hidden="1">Апрель!$H:$AI</definedName>
    <definedName name="Z_C76FC18C_29D4_4EF7_82C3_46859590EBCE_.wvu.Cols" localSheetId="16" hidden="1">Всего!$H:$Y</definedName>
    <definedName name="Z_C76FC18C_29D4_4EF7_82C3_46859590EBCE_.wvu.Cols" localSheetId="14" hidden="1">Декабрь!$H:$Y</definedName>
    <definedName name="Z_C76FC18C_29D4_4EF7_82C3_46859590EBCE_.wvu.Cols" localSheetId="8" hidden="1">Июль!$H:$AI</definedName>
    <definedName name="Z_C76FC18C_29D4_4EF7_82C3_46859590EBCE_.wvu.Cols" localSheetId="6" hidden="1">Июнь!$H:$AI</definedName>
    <definedName name="Z_C76FC18C_29D4_4EF7_82C3_46859590EBCE_.wvu.Cols" localSheetId="5" hidden="1">Май!$H:$AI</definedName>
    <definedName name="Z_C76FC18C_29D4_4EF7_82C3_46859590EBCE_.wvu.Cols" localSheetId="2" hidden="1">Март!$H:$AI</definedName>
    <definedName name="Z_C76FC18C_29D4_4EF7_82C3_46859590EBCE_.wvu.Cols" localSheetId="13" hidden="1">Ноябрь!$H:$Y</definedName>
    <definedName name="Z_C76FC18C_29D4_4EF7_82C3_46859590EBCE_.wvu.Cols" localSheetId="12" hidden="1">Октябрь!$H:$Y</definedName>
    <definedName name="Z_C76FC18C_29D4_4EF7_82C3_46859590EBCE_.wvu.Cols" localSheetId="10" hidden="1">Сентябрь!$H:$AI</definedName>
    <definedName name="Z_C76FC18C_29D4_4EF7_82C3_46859590EBCE_.wvu.Cols" localSheetId="1" hidden="1">Февраль!$H:$AI</definedName>
    <definedName name="Z_C76FC18C_29D4_4EF7_82C3_46859590EBCE_.wvu.Cols" localSheetId="0" hidden="1">Январь!$H:$AI</definedName>
    <definedName name="Z_C76FC18C_29D4_4EF7_82C3_46859590EBCE_.wvu.Rows" localSheetId="3" hidden="1">'I квартал'!$5:$66</definedName>
    <definedName name="Z_C76FC18C_29D4_4EF7_82C3_46859590EBCE_.wvu.Rows" localSheetId="7" hidden="1">'II квартал'!$5:$66</definedName>
    <definedName name="Z_C76FC18C_29D4_4EF7_82C3_46859590EBCE_.wvu.Rows" localSheetId="11" hidden="1">'III квартал'!$5:$66</definedName>
    <definedName name="Z_C76FC18C_29D4_4EF7_82C3_46859590EBCE_.wvu.Rows" localSheetId="15" hidden="1">'IV квартал'!$5:$66</definedName>
    <definedName name="Z_C76FC18C_29D4_4EF7_82C3_46859590EBCE_.wvu.Rows" localSheetId="9" hidden="1">Август!$69:$70</definedName>
    <definedName name="Z_C76FC18C_29D4_4EF7_82C3_46859590EBCE_.wvu.Rows" localSheetId="4" hidden="1">Апрель!$69:$70</definedName>
    <definedName name="Z_C76FC18C_29D4_4EF7_82C3_46859590EBCE_.wvu.Rows" localSheetId="16" hidden="1">Всего!$5:$66</definedName>
    <definedName name="Z_C76FC18C_29D4_4EF7_82C3_46859590EBCE_.wvu.Rows" localSheetId="14" hidden="1">Декабрь!$69:$70</definedName>
    <definedName name="Z_C76FC18C_29D4_4EF7_82C3_46859590EBCE_.wvu.Rows" localSheetId="8" hidden="1">Июль!$69:$70</definedName>
    <definedName name="Z_C76FC18C_29D4_4EF7_82C3_46859590EBCE_.wvu.Rows" localSheetId="6" hidden="1">Июнь!$69:$70</definedName>
    <definedName name="Z_C76FC18C_29D4_4EF7_82C3_46859590EBCE_.wvu.Rows" localSheetId="5" hidden="1">Май!$69:$70</definedName>
    <definedName name="Z_C76FC18C_29D4_4EF7_82C3_46859590EBCE_.wvu.Rows" localSheetId="2" hidden="1">Март!$69:$70</definedName>
    <definedName name="Z_C76FC18C_29D4_4EF7_82C3_46859590EBCE_.wvu.Rows" localSheetId="13" hidden="1">Ноябрь!$69:$70</definedName>
    <definedName name="Z_C76FC18C_29D4_4EF7_82C3_46859590EBCE_.wvu.Rows" localSheetId="12" hidden="1">Октябрь!$69:$70</definedName>
    <definedName name="Z_C76FC18C_29D4_4EF7_82C3_46859590EBCE_.wvu.Rows" localSheetId="10" hidden="1">Сентябрь!$69:$70</definedName>
    <definedName name="Z_C76FC18C_29D4_4EF7_82C3_46859590EBCE_.wvu.Rows" localSheetId="1" hidden="1">Февраль!$69:$70</definedName>
    <definedName name="Z_CD01F72D_C7EA_45D0_819A_C26EA35B9FAE_.wvu.Cols" localSheetId="3" hidden="1">'I квартал'!$H:$AJ</definedName>
    <definedName name="Z_CD01F72D_C7EA_45D0_819A_C26EA35B9FAE_.wvu.Cols" localSheetId="7" hidden="1">'II квартал'!$H:$Y</definedName>
    <definedName name="Z_CD01F72D_C7EA_45D0_819A_C26EA35B9FAE_.wvu.Cols" localSheetId="11" hidden="1">'III квартал'!$H:$Y</definedName>
    <definedName name="Z_CD01F72D_C7EA_45D0_819A_C26EA35B9FAE_.wvu.Cols" localSheetId="15" hidden="1">'IV квартал'!$H:$Y</definedName>
    <definedName name="Z_CD01F72D_C7EA_45D0_819A_C26EA35B9FAE_.wvu.Cols" localSheetId="9" hidden="1">Август!$H:$AI</definedName>
    <definedName name="Z_CD01F72D_C7EA_45D0_819A_C26EA35B9FAE_.wvu.Cols" localSheetId="4" hidden="1">Апрель!$H:$AI</definedName>
    <definedName name="Z_CD01F72D_C7EA_45D0_819A_C26EA35B9FAE_.wvu.Cols" localSheetId="16" hidden="1">Всего!$H:$Y</definedName>
    <definedName name="Z_CD01F72D_C7EA_45D0_819A_C26EA35B9FAE_.wvu.Cols" localSheetId="14" hidden="1">Декабрь!$H:$Y</definedName>
    <definedName name="Z_CD01F72D_C7EA_45D0_819A_C26EA35B9FAE_.wvu.Cols" localSheetId="8" hidden="1">Июль!$H:$AI</definedName>
    <definedName name="Z_CD01F72D_C7EA_45D0_819A_C26EA35B9FAE_.wvu.Cols" localSheetId="6" hidden="1">Июнь!$H:$AI</definedName>
    <definedName name="Z_CD01F72D_C7EA_45D0_819A_C26EA35B9FAE_.wvu.Cols" localSheetId="5" hidden="1">Май!$H:$AI</definedName>
    <definedName name="Z_CD01F72D_C7EA_45D0_819A_C26EA35B9FAE_.wvu.Cols" localSheetId="2" hidden="1">Март!$H:$AI</definedName>
    <definedName name="Z_CD01F72D_C7EA_45D0_819A_C26EA35B9FAE_.wvu.Cols" localSheetId="13" hidden="1">Ноябрь!$H:$Y</definedName>
    <definedName name="Z_CD01F72D_C7EA_45D0_819A_C26EA35B9FAE_.wvu.Cols" localSheetId="12" hidden="1">Октябрь!$H:$Y</definedName>
    <definedName name="Z_CD01F72D_C7EA_45D0_819A_C26EA35B9FAE_.wvu.Cols" localSheetId="10" hidden="1">Сентябрь!$H:$AI</definedName>
    <definedName name="Z_CD01F72D_C7EA_45D0_819A_C26EA35B9FAE_.wvu.Cols" localSheetId="1" hidden="1">Февраль!$H:$AI</definedName>
    <definedName name="Z_CD01F72D_C7EA_45D0_819A_C26EA35B9FAE_.wvu.Cols" localSheetId="0" hidden="1">Январь!$H:$AI</definedName>
    <definedName name="Z_CD01F72D_C7EA_45D0_819A_C26EA35B9FAE_.wvu.Rows" localSheetId="3" hidden="1">'I квартал'!$5:$66</definedName>
    <definedName name="Z_CD01F72D_C7EA_45D0_819A_C26EA35B9FAE_.wvu.Rows" localSheetId="7" hidden="1">'II квартал'!$5:$66</definedName>
    <definedName name="Z_CD01F72D_C7EA_45D0_819A_C26EA35B9FAE_.wvu.Rows" localSheetId="11" hidden="1">'III квартал'!$5:$66</definedName>
    <definedName name="Z_CD01F72D_C7EA_45D0_819A_C26EA35B9FAE_.wvu.Rows" localSheetId="15" hidden="1">'IV квартал'!$5:$66</definedName>
    <definedName name="Z_CD01F72D_C7EA_45D0_819A_C26EA35B9FAE_.wvu.Rows" localSheetId="9" hidden="1">Август!$69:$70</definedName>
    <definedName name="Z_CD01F72D_C7EA_45D0_819A_C26EA35B9FAE_.wvu.Rows" localSheetId="4" hidden="1">Апрель!$69:$70</definedName>
    <definedName name="Z_CD01F72D_C7EA_45D0_819A_C26EA35B9FAE_.wvu.Rows" localSheetId="16" hidden="1">Всего!$5:$66</definedName>
    <definedName name="Z_CD01F72D_C7EA_45D0_819A_C26EA35B9FAE_.wvu.Rows" localSheetId="14" hidden="1">Декабрь!$69:$70</definedName>
    <definedName name="Z_CD01F72D_C7EA_45D0_819A_C26EA35B9FAE_.wvu.Rows" localSheetId="8" hidden="1">Июль!$69:$70</definedName>
    <definedName name="Z_CD01F72D_C7EA_45D0_819A_C26EA35B9FAE_.wvu.Rows" localSheetId="6" hidden="1">Июнь!$69:$70</definedName>
    <definedName name="Z_CD01F72D_C7EA_45D0_819A_C26EA35B9FAE_.wvu.Rows" localSheetId="5" hidden="1">Май!$69:$70</definedName>
    <definedName name="Z_CD01F72D_C7EA_45D0_819A_C26EA35B9FAE_.wvu.Rows" localSheetId="2" hidden="1">Март!$69:$70</definedName>
    <definedName name="Z_CD01F72D_C7EA_45D0_819A_C26EA35B9FAE_.wvu.Rows" localSheetId="13" hidden="1">Ноябрь!$69:$70</definedName>
    <definedName name="Z_CD01F72D_C7EA_45D0_819A_C26EA35B9FAE_.wvu.Rows" localSheetId="12" hidden="1">Октябрь!$69:$70</definedName>
    <definedName name="Z_CD01F72D_C7EA_45D0_819A_C26EA35B9FAE_.wvu.Rows" localSheetId="10" hidden="1">Сентябрь!$69:$70</definedName>
    <definedName name="Z_CD01F72D_C7EA_45D0_819A_C26EA35B9FAE_.wvu.Rows" localSheetId="1" hidden="1">Февраль!$69:$70</definedName>
    <definedName name="Z_CD01F72D_C7EA_45D0_819A_C26EA35B9FAE_.wvu.Rows" localSheetId="0" hidden="1">Январь!$69:$70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B68" i="16" l="1"/>
  <c r="T67" i="16"/>
  <c r="AD3" i="16"/>
  <c r="AC3" i="16"/>
  <c r="AB67" i="16" s="1"/>
  <c r="AB1" i="16"/>
  <c r="AB68" i="15"/>
  <c r="Y68" i="15"/>
  <c r="X68" i="15"/>
  <c r="W68" i="15"/>
  <c r="V68" i="15"/>
  <c r="U68" i="15"/>
  <c r="T68" i="15"/>
  <c r="S68" i="15"/>
  <c r="R68" i="15"/>
  <c r="Q68" i="15"/>
  <c r="P68" i="15"/>
  <c r="O68" i="15"/>
  <c r="N68" i="15"/>
  <c r="M68" i="15"/>
  <c r="L68" i="15"/>
  <c r="K68" i="15"/>
  <c r="J68" i="15"/>
  <c r="I68" i="15"/>
  <c r="H68" i="15"/>
  <c r="G68" i="15"/>
  <c r="F68" i="15"/>
  <c r="E68" i="15"/>
  <c r="AB67" i="15"/>
  <c r="Z67" i="15"/>
  <c r="Y67" i="15"/>
  <c r="X67" i="15"/>
  <c r="W67" i="15"/>
  <c r="V67" i="15"/>
  <c r="U67" i="15"/>
  <c r="T67" i="15"/>
  <c r="S67" i="15"/>
  <c r="R67" i="15"/>
  <c r="Q67" i="15"/>
  <c r="P67" i="15"/>
  <c r="O67" i="15"/>
  <c r="N67" i="15"/>
  <c r="M67" i="15"/>
  <c r="L67" i="15"/>
  <c r="K67" i="15"/>
  <c r="J67" i="15"/>
  <c r="I67" i="15"/>
  <c r="H67" i="15"/>
  <c r="G67" i="15"/>
  <c r="F67" i="15"/>
  <c r="E67" i="15"/>
  <c r="Z66" i="15"/>
  <c r="Z65" i="15"/>
  <c r="AA65" i="15" s="1"/>
  <c r="Z64" i="15"/>
  <c r="AA63" i="15" s="1"/>
  <c r="Z63" i="15"/>
  <c r="Z62" i="15"/>
  <c r="Z61" i="15"/>
  <c r="AA61" i="15" s="1"/>
  <c r="Z60" i="15"/>
  <c r="AA59" i="15"/>
  <c r="Z59" i="15"/>
  <c r="Z58" i="15"/>
  <c r="Z57" i="15"/>
  <c r="AA57" i="15" s="1"/>
  <c r="Z56" i="15"/>
  <c r="Z55" i="15"/>
  <c r="AA55" i="15" s="1"/>
  <c r="Z54" i="15"/>
  <c r="Z53" i="15"/>
  <c r="AA53" i="15" s="1"/>
  <c r="Z52" i="15"/>
  <c r="AA51" i="15" s="1"/>
  <c r="Z51" i="15"/>
  <c r="Z50" i="15"/>
  <c r="Z49" i="15"/>
  <c r="AA49" i="15" s="1"/>
  <c r="Z48" i="15"/>
  <c r="AA47" i="15"/>
  <c r="Z47" i="15"/>
  <c r="Z46" i="15"/>
  <c r="Z45" i="15"/>
  <c r="AA45" i="15" s="1"/>
  <c r="Z44" i="15"/>
  <c r="Z43" i="15"/>
  <c r="AA43" i="15" s="1"/>
  <c r="Z42" i="15"/>
  <c r="AA41" i="15" s="1"/>
  <c r="Z41" i="15"/>
  <c r="Z40" i="15"/>
  <c r="AA39" i="15" s="1"/>
  <c r="Z39" i="15"/>
  <c r="Z38" i="15"/>
  <c r="Z37" i="15"/>
  <c r="AA37" i="15" s="1"/>
  <c r="Z36" i="15"/>
  <c r="AA35" i="15"/>
  <c r="Z35" i="15"/>
  <c r="Z34" i="15"/>
  <c r="Z33" i="15"/>
  <c r="AA33" i="15" s="1"/>
  <c r="Z32" i="15"/>
  <c r="Z31" i="15"/>
  <c r="Z30" i="15"/>
  <c r="AA29" i="15" s="1"/>
  <c r="Z29" i="15"/>
  <c r="Z28" i="15"/>
  <c r="AA27" i="15" s="1"/>
  <c r="Z27" i="15"/>
  <c r="Z26" i="15"/>
  <c r="Z25" i="15"/>
  <c r="AA25" i="15" s="1"/>
  <c r="Z24" i="15"/>
  <c r="AA23" i="15"/>
  <c r="Z23" i="15"/>
  <c r="Z22" i="15"/>
  <c r="Z21" i="15"/>
  <c r="AA21" i="15" s="1"/>
  <c r="Z20" i="15"/>
  <c r="Z19" i="15"/>
  <c r="Z18" i="15"/>
  <c r="Z17" i="15"/>
  <c r="AA17" i="15" s="1"/>
  <c r="Z16" i="15"/>
  <c r="AA15" i="15" s="1"/>
  <c r="Z15" i="15"/>
  <c r="Z14" i="15"/>
  <c r="Z13" i="15"/>
  <c r="AA13" i="15" s="1"/>
  <c r="Z12" i="15"/>
  <c r="AA11" i="15"/>
  <c r="Z11" i="15"/>
  <c r="Z10" i="15"/>
  <c r="Z9" i="15"/>
  <c r="AA9" i="15" s="1"/>
  <c r="Z8" i="15"/>
  <c r="AA7" i="15" s="1"/>
  <c r="Z7" i="15"/>
  <c r="Z6" i="15"/>
  <c r="Z5" i="15"/>
  <c r="AA5" i="15" s="1"/>
  <c r="AD3" i="15"/>
  <c r="X3" i="15"/>
  <c r="X3" i="16" s="1"/>
  <c r="X3" i="17" s="1"/>
  <c r="W3" i="15"/>
  <c r="W3" i="16" s="1"/>
  <c r="W3" i="17" s="1"/>
  <c r="R3" i="15"/>
  <c r="R3" i="16" s="1"/>
  <c r="R3" i="17" s="1"/>
  <c r="AB1" i="15"/>
  <c r="AB68" i="14"/>
  <c r="Y68" i="14"/>
  <c r="X68" i="14"/>
  <c r="W68" i="14"/>
  <c r="V68" i="14"/>
  <c r="U68" i="14"/>
  <c r="T68" i="14"/>
  <c r="S68" i="14"/>
  <c r="R68" i="14"/>
  <c r="Q68" i="14"/>
  <c r="P68" i="14"/>
  <c r="O68" i="14"/>
  <c r="N68" i="14"/>
  <c r="M68" i="14"/>
  <c r="L68" i="14"/>
  <c r="K68" i="14"/>
  <c r="J68" i="14"/>
  <c r="I68" i="14"/>
  <c r="H68" i="14"/>
  <c r="G68" i="14"/>
  <c r="F68" i="14"/>
  <c r="E68" i="14"/>
  <c r="AB67" i="14"/>
  <c r="Y67" i="14"/>
  <c r="X67" i="14"/>
  <c r="W67" i="14"/>
  <c r="V67" i="14"/>
  <c r="U67" i="14"/>
  <c r="T67" i="14"/>
  <c r="S67" i="14"/>
  <c r="R67" i="14"/>
  <c r="Q67" i="14"/>
  <c r="P67" i="14"/>
  <c r="O67" i="14"/>
  <c r="N67" i="14"/>
  <c r="M67" i="14"/>
  <c r="L67" i="14"/>
  <c r="K67" i="14"/>
  <c r="J67" i="14"/>
  <c r="I67" i="14"/>
  <c r="H67" i="14"/>
  <c r="G67" i="14"/>
  <c r="F67" i="14"/>
  <c r="E67" i="14"/>
  <c r="Z66" i="14"/>
  <c r="Z65" i="14"/>
  <c r="AA65" i="14" s="1"/>
  <c r="Z64" i="14"/>
  <c r="AA63" i="14"/>
  <c r="Z63" i="14"/>
  <c r="Z62" i="14"/>
  <c r="Z61" i="14"/>
  <c r="AA61" i="14" s="1"/>
  <c r="Z60" i="14"/>
  <c r="Z59" i="14"/>
  <c r="Z58" i="14"/>
  <c r="Z57" i="14"/>
  <c r="AA57" i="14" s="1"/>
  <c r="Z56" i="14"/>
  <c r="AA55" i="14" s="1"/>
  <c r="Z55" i="14"/>
  <c r="Z54" i="14"/>
  <c r="Z53" i="14"/>
  <c r="AA53" i="14" s="1"/>
  <c r="Z52" i="14"/>
  <c r="AA51" i="14"/>
  <c r="Z51" i="14"/>
  <c r="Z50" i="14"/>
  <c r="Z49" i="14"/>
  <c r="AA49" i="14" s="1"/>
  <c r="Z48" i="14"/>
  <c r="Z47" i="14"/>
  <c r="Z46" i="14"/>
  <c r="AA45" i="14" s="1"/>
  <c r="Z45" i="14"/>
  <c r="Z44" i="14"/>
  <c r="AA43" i="14" s="1"/>
  <c r="Z43" i="14"/>
  <c r="Z42" i="14"/>
  <c r="Z41" i="14"/>
  <c r="AA41" i="14" s="1"/>
  <c r="Z40" i="14"/>
  <c r="AA39" i="14"/>
  <c r="Z39" i="14"/>
  <c r="Z38" i="14"/>
  <c r="Z37" i="14"/>
  <c r="AA37" i="14" s="1"/>
  <c r="Z36" i="14"/>
  <c r="Z35" i="14"/>
  <c r="Z34" i="14"/>
  <c r="AA33" i="14" s="1"/>
  <c r="Z33" i="14"/>
  <c r="Z32" i="14"/>
  <c r="AA31" i="14" s="1"/>
  <c r="Z31" i="14"/>
  <c r="Z30" i="14"/>
  <c r="Z29" i="14"/>
  <c r="AA29" i="14" s="1"/>
  <c r="Z28" i="14"/>
  <c r="AA27" i="14"/>
  <c r="Z27" i="14"/>
  <c r="Z26" i="14"/>
  <c r="Z25" i="14"/>
  <c r="AA25" i="14" s="1"/>
  <c r="Z24" i="14"/>
  <c r="Z23" i="14"/>
  <c r="Z22" i="14"/>
  <c r="AA21" i="14" s="1"/>
  <c r="Z21" i="14"/>
  <c r="Z20" i="14"/>
  <c r="AA19" i="14" s="1"/>
  <c r="Z19" i="14"/>
  <c r="Z18" i="14"/>
  <c r="Z17" i="14"/>
  <c r="AA17" i="14" s="1"/>
  <c r="Z16" i="14"/>
  <c r="AA15" i="14"/>
  <c r="Z15" i="14"/>
  <c r="Z14" i="14"/>
  <c r="Z13" i="14"/>
  <c r="AA13" i="14" s="1"/>
  <c r="Z12" i="14"/>
  <c r="Z11" i="14"/>
  <c r="Z10" i="14"/>
  <c r="AA9" i="14" s="1"/>
  <c r="Z9" i="14"/>
  <c r="Z8" i="14"/>
  <c r="AA7" i="14"/>
  <c r="Z7" i="14"/>
  <c r="Z6" i="14"/>
  <c r="AA5" i="14"/>
  <c r="Z5" i="14"/>
  <c r="AD3" i="14"/>
  <c r="V3" i="14"/>
  <c r="V3" i="15" s="1"/>
  <c r="V3" i="16" s="1"/>
  <c r="V3" i="17" s="1"/>
  <c r="U3" i="14"/>
  <c r="U3" i="15" s="1"/>
  <c r="U3" i="16" s="1"/>
  <c r="U3" i="17" s="1"/>
  <c r="T3" i="14"/>
  <c r="T3" i="15" s="1"/>
  <c r="T3" i="16" s="1"/>
  <c r="T3" i="17" s="1"/>
  <c r="S3" i="14"/>
  <c r="S3" i="15" s="1"/>
  <c r="S3" i="16" s="1"/>
  <c r="S3" i="17" s="1"/>
  <c r="R3" i="14"/>
  <c r="AB1" i="14"/>
  <c r="AB68" i="13"/>
  <c r="Y68" i="13"/>
  <c r="Y68" i="16" s="1"/>
  <c r="X68" i="13"/>
  <c r="X68" i="16" s="1"/>
  <c r="W68" i="13"/>
  <c r="V68" i="13"/>
  <c r="V68" i="16" s="1"/>
  <c r="U68" i="13"/>
  <c r="U68" i="16" s="1"/>
  <c r="T68" i="13"/>
  <c r="T68" i="16" s="1"/>
  <c r="S68" i="13"/>
  <c r="S68" i="16" s="1"/>
  <c r="R68" i="13"/>
  <c r="R68" i="16" s="1"/>
  <c r="Q68" i="13"/>
  <c r="P68" i="13"/>
  <c r="P68" i="16" s="1"/>
  <c r="O68" i="13"/>
  <c r="O68" i="16" s="1"/>
  <c r="N68" i="13"/>
  <c r="N68" i="16" s="1"/>
  <c r="M68" i="13"/>
  <c r="M68" i="16" s="1"/>
  <c r="L68" i="13"/>
  <c r="L68" i="16" s="1"/>
  <c r="K68" i="13"/>
  <c r="J68" i="13"/>
  <c r="J68" i="16" s="1"/>
  <c r="I68" i="13"/>
  <c r="I68" i="16" s="1"/>
  <c r="H68" i="13"/>
  <c r="H68" i="16" s="1"/>
  <c r="G68" i="13"/>
  <c r="G68" i="16" s="1"/>
  <c r="F68" i="13"/>
  <c r="F68" i="16" s="1"/>
  <c r="E68" i="13"/>
  <c r="AB67" i="13"/>
  <c r="Y67" i="13"/>
  <c r="Y67" i="16" s="1"/>
  <c r="X67" i="13"/>
  <c r="X67" i="16" s="1"/>
  <c r="W67" i="13"/>
  <c r="W67" i="16" s="1"/>
  <c r="V67" i="13"/>
  <c r="U67" i="13"/>
  <c r="U67" i="16" s="1"/>
  <c r="T67" i="13"/>
  <c r="S67" i="13"/>
  <c r="S67" i="16" s="1"/>
  <c r="R67" i="13"/>
  <c r="R67" i="16" s="1"/>
  <c r="Q67" i="13"/>
  <c r="Q67" i="16" s="1"/>
  <c r="P67" i="13"/>
  <c r="O67" i="13"/>
  <c r="O67" i="16" s="1"/>
  <c r="N67" i="13"/>
  <c r="N67" i="16" s="1"/>
  <c r="M67" i="13"/>
  <c r="M67" i="16" s="1"/>
  <c r="L67" i="13"/>
  <c r="L67" i="16" s="1"/>
  <c r="K67" i="13"/>
  <c r="K67" i="16" s="1"/>
  <c r="J67" i="13"/>
  <c r="I67" i="13"/>
  <c r="I67" i="16" s="1"/>
  <c r="H67" i="13"/>
  <c r="H67" i="16" s="1"/>
  <c r="G67" i="13"/>
  <c r="G67" i="16" s="1"/>
  <c r="F67" i="13"/>
  <c r="F67" i="16" s="1"/>
  <c r="E67" i="13"/>
  <c r="E67" i="16" s="1"/>
  <c r="Z66" i="13"/>
  <c r="AA65" i="13"/>
  <c r="Z65" i="13"/>
  <c r="Z64" i="13"/>
  <c r="AA63" i="13"/>
  <c r="Z63" i="13"/>
  <c r="Z62" i="13"/>
  <c r="Z61" i="13"/>
  <c r="AA61" i="13" s="1"/>
  <c r="Z60" i="13"/>
  <c r="AA59" i="13"/>
  <c r="Z59" i="13"/>
  <c r="Z58" i="13"/>
  <c r="AA57" i="13" s="1"/>
  <c r="Z57" i="13"/>
  <c r="Z56" i="13"/>
  <c r="Z55" i="13"/>
  <c r="Z54" i="13"/>
  <c r="AA53" i="13"/>
  <c r="Z53" i="13"/>
  <c r="Z52" i="13"/>
  <c r="AA51" i="13"/>
  <c r="Z51" i="13"/>
  <c r="Z50" i="13"/>
  <c r="Z49" i="13"/>
  <c r="Z48" i="13"/>
  <c r="AA47" i="13"/>
  <c r="Z47" i="13"/>
  <c r="Z46" i="13"/>
  <c r="AA45" i="13"/>
  <c r="Z45" i="13"/>
  <c r="Z44" i="13"/>
  <c r="Z43" i="13"/>
  <c r="AA43" i="13" s="1"/>
  <c r="Z42" i="13"/>
  <c r="AA41" i="13"/>
  <c r="Z41" i="13"/>
  <c r="Z40" i="13"/>
  <c r="Z39" i="13"/>
  <c r="AA39" i="13" s="1"/>
  <c r="Z38" i="13"/>
  <c r="Z37" i="13"/>
  <c r="Z36" i="13"/>
  <c r="AA35" i="13"/>
  <c r="Z35" i="13"/>
  <c r="Z34" i="13"/>
  <c r="AA33" i="13" s="1"/>
  <c r="Z33" i="13"/>
  <c r="Z32" i="13"/>
  <c r="Z31" i="13"/>
  <c r="Z30" i="13"/>
  <c r="AA29" i="13"/>
  <c r="Z29" i="13"/>
  <c r="Z28" i="13"/>
  <c r="AA27" i="13"/>
  <c r="Z27" i="13"/>
  <c r="Z26" i="13"/>
  <c r="Z25" i="13"/>
  <c r="AA25" i="13" s="1"/>
  <c r="Z24" i="13"/>
  <c r="AA23" i="13"/>
  <c r="Z23" i="13"/>
  <c r="Z22" i="13"/>
  <c r="AA21" i="13" s="1"/>
  <c r="Z21" i="13"/>
  <c r="Z20" i="13"/>
  <c r="Z19" i="13"/>
  <c r="Z18" i="13"/>
  <c r="AA17" i="13"/>
  <c r="Z17" i="13"/>
  <c r="Z16" i="13"/>
  <c r="AA15" i="13"/>
  <c r="Z15" i="13"/>
  <c r="Z14" i="13"/>
  <c r="Z13" i="13"/>
  <c r="Z12" i="13"/>
  <c r="AA11" i="13"/>
  <c r="Z11" i="13"/>
  <c r="Z10" i="13"/>
  <c r="AA9" i="13"/>
  <c r="Z9" i="13"/>
  <c r="Z8" i="13"/>
  <c r="Z7" i="13"/>
  <c r="Z6" i="13"/>
  <c r="AA5" i="13"/>
  <c r="Z5" i="13"/>
  <c r="B4" i="13"/>
  <c r="AD3" i="13"/>
  <c r="AB1" i="13"/>
  <c r="AB68" i="12"/>
  <c r="X68" i="12"/>
  <c r="L68" i="12"/>
  <c r="AB67" i="12"/>
  <c r="AD3" i="12"/>
  <c r="AC3" i="12"/>
  <c r="U3" i="12"/>
  <c r="T3" i="12"/>
  <c r="S3" i="12"/>
  <c r="R3" i="12"/>
  <c r="AB1" i="12"/>
  <c r="AL68" i="11"/>
  <c r="AI68" i="11"/>
  <c r="AH68" i="11"/>
  <c r="W68" i="11"/>
  <c r="V68" i="11"/>
  <c r="U68" i="11"/>
  <c r="T68" i="11"/>
  <c r="S68" i="11"/>
  <c r="R68" i="11"/>
  <c r="Q68" i="11"/>
  <c r="P68" i="11"/>
  <c r="O68" i="11"/>
  <c r="N68" i="11"/>
  <c r="M68" i="11"/>
  <c r="L68" i="11"/>
  <c r="K68" i="11"/>
  <c r="J68" i="11"/>
  <c r="I68" i="11"/>
  <c r="H68" i="11"/>
  <c r="G68" i="11"/>
  <c r="F68" i="11"/>
  <c r="E68" i="11"/>
  <c r="AL67" i="11"/>
  <c r="AI67" i="11"/>
  <c r="AH67" i="11"/>
  <c r="W67" i="11"/>
  <c r="V67" i="11"/>
  <c r="U67" i="11"/>
  <c r="T67" i="11"/>
  <c r="S67" i="11"/>
  <c r="R67" i="11"/>
  <c r="Q67" i="11"/>
  <c r="P67" i="11"/>
  <c r="O67" i="11"/>
  <c r="N67" i="11"/>
  <c r="M67" i="11"/>
  <c r="L67" i="11"/>
  <c r="K67" i="11"/>
  <c r="J67" i="11"/>
  <c r="I67" i="11"/>
  <c r="H67" i="11"/>
  <c r="G67" i="11"/>
  <c r="F67" i="11"/>
  <c r="E67" i="11"/>
  <c r="E67" i="12" s="1"/>
  <c r="AJ66" i="11"/>
  <c r="AJ65" i="11"/>
  <c r="AK65" i="11" s="1"/>
  <c r="AJ64" i="11"/>
  <c r="AJ63" i="11"/>
  <c r="AK63" i="11" s="1"/>
  <c r="AJ62" i="11"/>
  <c r="AJ61" i="11"/>
  <c r="AK61" i="11" s="1"/>
  <c r="AJ60" i="11"/>
  <c r="AK59" i="11"/>
  <c r="AJ59" i="11"/>
  <c r="AJ58" i="11"/>
  <c r="AK57" i="11"/>
  <c r="AJ57" i="11"/>
  <c r="AJ56" i="11"/>
  <c r="AJ55" i="11"/>
  <c r="AK55" i="11" s="1"/>
  <c r="AJ54" i="11"/>
  <c r="AK53" i="11"/>
  <c r="AJ53" i="11"/>
  <c r="AJ52" i="11"/>
  <c r="AJ51" i="11"/>
  <c r="AK51" i="11" s="1"/>
  <c r="AJ50" i="11"/>
  <c r="AJ49" i="11"/>
  <c r="AJ48" i="11"/>
  <c r="AK47" i="11"/>
  <c r="AJ47" i="11"/>
  <c r="AJ46" i="11"/>
  <c r="AK45" i="11"/>
  <c r="AJ45" i="11"/>
  <c r="AJ44" i="11"/>
  <c r="AJ43" i="11"/>
  <c r="AK43" i="11" s="1"/>
  <c r="AJ42" i="11"/>
  <c r="AK41" i="11"/>
  <c r="AJ41" i="11"/>
  <c r="AJ40" i="11"/>
  <c r="AJ39" i="11"/>
  <c r="AK39" i="11" s="1"/>
  <c r="AJ38" i="11"/>
  <c r="AJ37" i="11"/>
  <c r="AJ36" i="11"/>
  <c r="AK35" i="11"/>
  <c r="AJ35" i="11"/>
  <c r="AJ34" i="11"/>
  <c r="AK33" i="11"/>
  <c r="AJ33" i="11"/>
  <c r="AJ32" i="11"/>
  <c r="AJ31" i="11"/>
  <c r="AK31" i="11" s="1"/>
  <c r="AJ30" i="11"/>
  <c r="AK29" i="11"/>
  <c r="AJ29" i="11"/>
  <c r="AJ28" i="11"/>
  <c r="AJ27" i="11"/>
  <c r="AK27" i="11" s="1"/>
  <c r="AJ26" i="11"/>
  <c r="AJ25" i="11"/>
  <c r="AK25" i="11" s="1"/>
  <c r="AJ24" i="11"/>
  <c r="AK23" i="11"/>
  <c r="AJ23" i="11"/>
  <c r="AJ22" i="11"/>
  <c r="AK21" i="11"/>
  <c r="AJ21" i="11"/>
  <c r="AJ20" i="11"/>
  <c r="AJ19" i="11"/>
  <c r="AK19" i="11" s="1"/>
  <c r="AJ18" i="11"/>
  <c r="AK17" i="11"/>
  <c r="AJ17" i="11"/>
  <c r="AJ16" i="11"/>
  <c r="AJ15" i="11"/>
  <c r="AK15" i="11" s="1"/>
  <c r="AJ14" i="11"/>
  <c r="AJ13" i="11"/>
  <c r="AJ12" i="11"/>
  <c r="AK11" i="11"/>
  <c r="AJ11" i="11"/>
  <c r="AJ10" i="11"/>
  <c r="AK9" i="11"/>
  <c r="AJ9" i="11"/>
  <c r="AJ8" i="11"/>
  <c r="AJ7" i="11"/>
  <c r="AJ6" i="11"/>
  <c r="AK5" i="11"/>
  <c r="AJ5" i="11"/>
  <c r="B4" i="11"/>
  <c r="B4" i="12" s="1"/>
  <c r="B68" i="12" s="1"/>
  <c r="AN3" i="11"/>
  <c r="AL1" i="11"/>
  <c r="AL68" i="10"/>
  <c r="AI68" i="10"/>
  <c r="AH68" i="10"/>
  <c r="W68" i="10"/>
  <c r="V68" i="10"/>
  <c r="U68" i="10"/>
  <c r="T68" i="10"/>
  <c r="S68" i="10"/>
  <c r="R68" i="10"/>
  <c r="Q68" i="10"/>
  <c r="P68" i="10"/>
  <c r="O68" i="10"/>
  <c r="N68" i="10"/>
  <c r="M68" i="10"/>
  <c r="L68" i="10"/>
  <c r="K68" i="10"/>
  <c r="J68" i="10"/>
  <c r="I68" i="10"/>
  <c r="H68" i="10"/>
  <c r="G68" i="10"/>
  <c r="F68" i="10"/>
  <c r="B68" i="10"/>
  <c r="AL67" i="10"/>
  <c r="AJ67" i="10"/>
  <c r="AI67" i="10"/>
  <c r="AH67" i="10"/>
  <c r="W67" i="10"/>
  <c r="V67" i="10"/>
  <c r="U67" i="10"/>
  <c r="T67" i="10"/>
  <c r="S67" i="10"/>
  <c r="R67" i="10"/>
  <c r="Q67" i="10"/>
  <c r="Q67" i="12" s="1"/>
  <c r="P67" i="10"/>
  <c r="O67" i="10"/>
  <c r="N67" i="10"/>
  <c r="M67" i="10"/>
  <c r="L67" i="10"/>
  <c r="K67" i="10"/>
  <c r="J67" i="10"/>
  <c r="I67" i="10"/>
  <c r="H67" i="10"/>
  <c r="G67" i="10"/>
  <c r="F67" i="10"/>
  <c r="AJ66" i="10"/>
  <c r="AJ65" i="10"/>
  <c r="AK65" i="10" s="1"/>
  <c r="AJ64" i="10"/>
  <c r="AK63" i="10"/>
  <c r="AJ63" i="10"/>
  <c r="AJ62" i="10"/>
  <c r="AJ61" i="10"/>
  <c r="AK61" i="10" s="1"/>
  <c r="AJ60" i="10"/>
  <c r="AJ59" i="10"/>
  <c r="AK59" i="10" s="1"/>
  <c r="AJ58" i="10"/>
  <c r="AK57" i="10"/>
  <c r="AJ57" i="10"/>
  <c r="AJ56" i="10"/>
  <c r="AJ55" i="10"/>
  <c r="AK55" i="10" s="1"/>
  <c r="AJ54" i="10"/>
  <c r="AJ53" i="10"/>
  <c r="AK53" i="10" s="1"/>
  <c r="AJ52" i="10"/>
  <c r="AK51" i="10"/>
  <c r="AJ51" i="10"/>
  <c r="AJ50" i="10"/>
  <c r="AJ49" i="10"/>
  <c r="AK49" i="10" s="1"/>
  <c r="AJ48" i="10"/>
  <c r="AJ47" i="10"/>
  <c r="AK47" i="10" s="1"/>
  <c r="AJ46" i="10"/>
  <c r="AK45" i="10"/>
  <c r="AJ45" i="10"/>
  <c r="AJ44" i="10"/>
  <c r="AJ43" i="10"/>
  <c r="AK43" i="10" s="1"/>
  <c r="AJ42" i="10"/>
  <c r="AJ41" i="10"/>
  <c r="AK41" i="10" s="1"/>
  <c r="AJ40" i="10"/>
  <c r="AK39" i="10"/>
  <c r="AJ39" i="10"/>
  <c r="AJ38" i="10"/>
  <c r="AJ37" i="10"/>
  <c r="AK37" i="10" s="1"/>
  <c r="AJ36" i="10"/>
  <c r="AJ35" i="10"/>
  <c r="AK35" i="10" s="1"/>
  <c r="AJ34" i="10"/>
  <c r="AK33" i="10"/>
  <c r="AJ33" i="10"/>
  <c r="AJ32" i="10"/>
  <c r="AJ31" i="10"/>
  <c r="AK31" i="10" s="1"/>
  <c r="AJ30" i="10"/>
  <c r="AJ29" i="10"/>
  <c r="AK29" i="10" s="1"/>
  <c r="AJ28" i="10"/>
  <c r="AK27" i="10"/>
  <c r="AJ27" i="10"/>
  <c r="AJ26" i="10"/>
  <c r="AJ25" i="10"/>
  <c r="AK25" i="10" s="1"/>
  <c r="AJ24" i="10"/>
  <c r="AJ23" i="10"/>
  <c r="AK23" i="10" s="1"/>
  <c r="AJ22" i="10"/>
  <c r="AK21" i="10"/>
  <c r="AJ21" i="10"/>
  <c r="AJ20" i="10"/>
  <c r="AJ19" i="10"/>
  <c r="AK19" i="10" s="1"/>
  <c r="AJ18" i="10"/>
  <c r="AJ17" i="10"/>
  <c r="AK17" i="10" s="1"/>
  <c r="AJ16" i="10"/>
  <c r="AK15" i="10"/>
  <c r="AJ15" i="10"/>
  <c r="AJ14" i="10"/>
  <c r="AJ13" i="10"/>
  <c r="AK13" i="10" s="1"/>
  <c r="AJ12" i="10"/>
  <c r="AJ11" i="10"/>
  <c r="AK11" i="10" s="1"/>
  <c r="AJ10" i="10"/>
  <c r="AK9" i="10"/>
  <c r="AJ9" i="10"/>
  <c r="AJ8" i="10"/>
  <c r="AJ7" i="10"/>
  <c r="AK7" i="10" s="1"/>
  <c r="AJ6" i="10"/>
  <c r="AJ5" i="10"/>
  <c r="AK5" i="10" s="1"/>
  <c r="T4" i="10"/>
  <c r="T4" i="11" s="1"/>
  <c r="T4" i="12" s="1"/>
  <c r="T4" i="13" s="1"/>
  <c r="T4" i="14" s="1"/>
  <c r="T4" i="15" s="1"/>
  <c r="T4" i="16" s="1"/>
  <c r="T4" i="17" s="1"/>
  <c r="AN3" i="10"/>
  <c r="AL1" i="10"/>
  <c r="AL68" i="9"/>
  <c r="AI68" i="9"/>
  <c r="Y68" i="12" s="1"/>
  <c r="AH68" i="9"/>
  <c r="W68" i="9"/>
  <c r="W68" i="12" s="1"/>
  <c r="V68" i="9"/>
  <c r="V68" i="12" s="1"/>
  <c r="U68" i="9"/>
  <c r="T68" i="9"/>
  <c r="T68" i="12" s="1"/>
  <c r="S68" i="9"/>
  <c r="S68" i="12" s="1"/>
  <c r="R68" i="9"/>
  <c r="R68" i="12" s="1"/>
  <c r="Q68" i="9"/>
  <c r="Q68" i="12" s="1"/>
  <c r="P68" i="9"/>
  <c r="P68" i="12" s="1"/>
  <c r="O68" i="9"/>
  <c r="N68" i="9"/>
  <c r="N68" i="12" s="1"/>
  <c r="M68" i="9"/>
  <c r="M68" i="12" s="1"/>
  <c r="L68" i="9"/>
  <c r="K68" i="9"/>
  <c r="K68" i="12" s="1"/>
  <c r="J68" i="9"/>
  <c r="J68" i="12" s="1"/>
  <c r="I68" i="9"/>
  <c r="H68" i="9"/>
  <c r="H68" i="12" s="1"/>
  <c r="G68" i="9"/>
  <c r="G68" i="12" s="1"/>
  <c r="F68" i="9"/>
  <c r="F68" i="12" s="1"/>
  <c r="E68" i="9"/>
  <c r="E68" i="12" s="1"/>
  <c r="AL67" i="9"/>
  <c r="AI67" i="9"/>
  <c r="Y67" i="12" s="1"/>
  <c r="AH67" i="9"/>
  <c r="X67" i="12" s="1"/>
  <c r="AF67" i="9"/>
  <c r="AE67" i="9"/>
  <c r="AD67" i="9"/>
  <c r="AC67" i="9"/>
  <c r="AB67" i="9"/>
  <c r="AA67" i="9"/>
  <c r="Z67" i="9"/>
  <c r="Y67" i="9"/>
  <c r="X67" i="9"/>
  <c r="W67" i="9"/>
  <c r="V67" i="9"/>
  <c r="V67" i="12" s="1"/>
  <c r="U67" i="9"/>
  <c r="U67" i="12" s="1"/>
  <c r="T67" i="9"/>
  <c r="S67" i="9"/>
  <c r="S67" i="12" s="1"/>
  <c r="R67" i="9"/>
  <c r="R67" i="12" s="1"/>
  <c r="Q67" i="9"/>
  <c r="P67" i="9"/>
  <c r="P67" i="12" s="1"/>
  <c r="O67" i="9"/>
  <c r="O67" i="12" s="1"/>
  <c r="N67" i="9"/>
  <c r="M67" i="9"/>
  <c r="M67" i="12" s="1"/>
  <c r="L67" i="9"/>
  <c r="L67" i="12" s="1"/>
  <c r="K67" i="9"/>
  <c r="J67" i="9"/>
  <c r="J67" i="12" s="1"/>
  <c r="I67" i="9"/>
  <c r="I67" i="12" s="1"/>
  <c r="H67" i="9"/>
  <c r="G67" i="9"/>
  <c r="G67" i="12" s="1"/>
  <c r="F67" i="9"/>
  <c r="F67" i="12" s="1"/>
  <c r="E67" i="9"/>
  <c r="AJ66" i="9"/>
  <c r="AJ65" i="9"/>
  <c r="AK65" i="9" s="1"/>
  <c r="AJ64" i="9"/>
  <c r="AJ63" i="9"/>
  <c r="AK63" i="9" s="1"/>
  <c r="AJ62" i="9"/>
  <c r="AJ61" i="9"/>
  <c r="AK61" i="9" s="1"/>
  <c r="AJ60" i="9"/>
  <c r="AJ59" i="9"/>
  <c r="AJ58" i="9"/>
  <c r="AK57" i="9"/>
  <c r="AJ57" i="9"/>
  <c r="AJ56" i="9"/>
  <c r="AJ55" i="9"/>
  <c r="AK55" i="9" s="1"/>
  <c r="AJ54" i="9"/>
  <c r="AK53" i="9"/>
  <c r="AJ53" i="9"/>
  <c r="AJ52" i="9"/>
  <c r="AJ51" i="9"/>
  <c r="AK51" i="9" s="1"/>
  <c r="AJ50" i="9"/>
  <c r="AJ49" i="9"/>
  <c r="AJ48" i="9"/>
  <c r="AK47" i="9"/>
  <c r="AJ47" i="9"/>
  <c r="AJ46" i="9"/>
  <c r="AK45" i="9"/>
  <c r="AJ45" i="9"/>
  <c r="AJ44" i="9"/>
  <c r="AJ43" i="9"/>
  <c r="AK43" i="9" s="1"/>
  <c r="AJ42" i="9"/>
  <c r="AK41" i="9"/>
  <c r="AJ41" i="9"/>
  <c r="AJ40" i="9"/>
  <c r="AJ39" i="9"/>
  <c r="AK39" i="9" s="1"/>
  <c r="AJ38" i="9"/>
  <c r="AJ37" i="9"/>
  <c r="AK37" i="9" s="1"/>
  <c r="AJ36" i="9"/>
  <c r="AK35" i="9"/>
  <c r="AJ35" i="9"/>
  <c r="AJ34" i="9"/>
  <c r="AK33" i="9"/>
  <c r="AJ33" i="9"/>
  <c r="AJ32" i="9"/>
  <c r="AJ31" i="9"/>
  <c r="AK31" i="9" s="1"/>
  <c r="AJ30" i="9"/>
  <c r="AK29" i="9"/>
  <c r="AJ29" i="9"/>
  <c r="AJ28" i="9"/>
  <c r="AJ27" i="9"/>
  <c r="AK27" i="9" s="1"/>
  <c r="AJ26" i="9"/>
  <c r="AJ68" i="9" s="1"/>
  <c r="AJ25" i="9"/>
  <c r="AJ24" i="9"/>
  <c r="AK23" i="9"/>
  <c r="AJ23" i="9"/>
  <c r="AJ22" i="9"/>
  <c r="AK21" i="9"/>
  <c r="AJ21" i="9"/>
  <c r="AJ20" i="9"/>
  <c r="AJ19" i="9"/>
  <c r="AK19" i="9" s="1"/>
  <c r="AJ18" i="9"/>
  <c r="AK17" i="9"/>
  <c r="AJ17" i="9"/>
  <c r="AJ16" i="9"/>
  <c r="AJ15" i="9"/>
  <c r="AK15" i="9" s="1"/>
  <c r="AJ14" i="9"/>
  <c r="AJ13" i="9"/>
  <c r="AK13" i="9" s="1"/>
  <c r="AJ12" i="9"/>
  <c r="AK11" i="9"/>
  <c r="AJ11" i="9"/>
  <c r="AJ10" i="9"/>
  <c r="AK9" i="9"/>
  <c r="AJ9" i="9"/>
  <c r="AJ8" i="9"/>
  <c r="AJ7" i="9"/>
  <c r="AK7" i="9" s="1"/>
  <c r="AJ6" i="9"/>
  <c r="AK5" i="9"/>
  <c r="AJ5" i="9"/>
  <c r="H4" i="9"/>
  <c r="H4" i="10" s="1"/>
  <c r="H4" i="11" s="1"/>
  <c r="H4" i="12" s="1"/>
  <c r="H4" i="13" s="1"/>
  <c r="H4" i="14" s="1"/>
  <c r="H4" i="15" s="1"/>
  <c r="H4" i="16" s="1"/>
  <c r="H4" i="17" s="1"/>
  <c r="AN3" i="9"/>
  <c r="AL1" i="9"/>
  <c r="AB67" i="8"/>
  <c r="G67" i="8"/>
  <c r="AD3" i="8"/>
  <c r="AC3" i="8"/>
  <c r="AB68" i="8" s="1"/>
  <c r="AB1" i="8"/>
  <c r="AL68" i="7"/>
  <c r="AI68" i="7"/>
  <c r="AH68" i="7"/>
  <c r="W68" i="7"/>
  <c r="V68" i="7"/>
  <c r="U68" i="7"/>
  <c r="T68" i="7"/>
  <c r="S68" i="7"/>
  <c r="R68" i="7"/>
  <c r="Q68" i="7"/>
  <c r="P68" i="7"/>
  <c r="O68" i="7"/>
  <c r="N68" i="7"/>
  <c r="M68" i="7"/>
  <c r="L68" i="7"/>
  <c r="K68" i="7"/>
  <c r="J68" i="7"/>
  <c r="I68" i="7"/>
  <c r="H68" i="7"/>
  <c r="G68" i="7"/>
  <c r="F68" i="7"/>
  <c r="E68" i="7"/>
  <c r="AL67" i="7"/>
  <c r="AI67" i="7"/>
  <c r="AH67" i="7"/>
  <c r="W67" i="7"/>
  <c r="V67" i="7"/>
  <c r="U67" i="7"/>
  <c r="T67" i="7"/>
  <c r="S67" i="7"/>
  <c r="R67" i="7"/>
  <c r="Q67" i="7"/>
  <c r="P67" i="7"/>
  <c r="O67" i="7"/>
  <c r="N67" i="7"/>
  <c r="M67" i="7"/>
  <c r="L67" i="7"/>
  <c r="K67" i="7"/>
  <c r="J67" i="7"/>
  <c r="I67" i="7"/>
  <c r="H67" i="7"/>
  <c r="G67" i="7"/>
  <c r="F67" i="7"/>
  <c r="E67" i="7"/>
  <c r="AJ66" i="7"/>
  <c r="AJ65" i="7"/>
  <c r="AK65" i="7" s="1"/>
  <c r="AJ64" i="7"/>
  <c r="AK63" i="7"/>
  <c r="AJ63" i="7"/>
  <c r="AJ62" i="7"/>
  <c r="AK61" i="7"/>
  <c r="AJ61" i="7"/>
  <c r="AJ60" i="7"/>
  <c r="AJ59" i="7"/>
  <c r="AK59" i="7" s="1"/>
  <c r="AJ58" i="7"/>
  <c r="AK57" i="7"/>
  <c r="AJ57" i="7"/>
  <c r="AJ56" i="7"/>
  <c r="AJ55" i="7"/>
  <c r="AK55" i="7" s="1"/>
  <c r="AJ54" i="7"/>
  <c r="AJ53" i="7"/>
  <c r="AJ52" i="7"/>
  <c r="AK51" i="7"/>
  <c r="AJ51" i="7"/>
  <c r="AJ50" i="7"/>
  <c r="AK49" i="7"/>
  <c r="AJ49" i="7"/>
  <c r="AJ48" i="7"/>
  <c r="AJ47" i="7"/>
  <c r="AK47" i="7" s="1"/>
  <c r="AJ46" i="7"/>
  <c r="AK45" i="7"/>
  <c r="AJ45" i="7"/>
  <c r="AJ44" i="7"/>
  <c r="AJ43" i="7"/>
  <c r="AK43" i="7" s="1"/>
  <c r="AJ42" i="7"/>
  <c r="AJ41" i="7"/>
  <c r="AK41" i="7" s="1"/>
  <c r="AJ40" i="7"/>
  <c r="AK39" i="7"/>
  <c r="AJ39" i="7"/>
  <c r="AJ38" i="7"/>
  <c r="AK37" i="7"/>
  <c r="AJ37" i="7"/>
  <c r="AJ36" i="7"/>
  <c r="AJ35" i="7"/>
  <c r="AK35" i="7" s="1"/>
  <c r="AJ34" i="7"/>
  <c r="AK33" i="7"/>
  <c r="AJ33" i="7"/>
  <c r="AJ32" i="7"/>
  <c r="AJ31" i="7"/>
  <c r="AK31" i="7" s="1"/>
  <c r="AJ30" i="7"/>
  <c r="AJ29" i="7"/>
  <c r="AJ28" i="7"/>
  <c r="AK27" i="7"/>
  <c r="AJ27" i="7"/>
  <c r="AJ26" i="7"/>
  <c r="AK25" i="7"/>
  <c r="AJ25" i="7"/>
  <c r="AJ24" i="7"/>
  <c r="AJ23" i="7"/>
  <c r="AK23" i="7" s="1"/>
  <c r="AJ22" i="7"/>
  <c r="AK21" i="7"/>
  <c r="AJ21" i="7"/>
  <c r="AJ20" i="7"/>
  <c r="AJ19" i="7"/>
  <c r="AK19" i="7" s="1"/>
  <c r="AJ18" i="7"/>
  <c r="AJ17" i="7"/>
  <c r="AK17" i="7" s="1"/>
  <c r="AJ16" i="7"/>
  <c r="AK15" i="7"/>
  <c r="AJ15" i="7"/>
  <c r="AJ14" i="7"/>
  <c r="AK13" i="7"/>
  <c r="AJ13" i="7"/>
  <c r="AJ12" i="7"/>
  <c r="AJ11" i="7"/>
  <c r="AK11" i="7" s="1"/>
  <c r="AJ10" i="7"/>
  <c r="AK9" i="7"/>
  <c r="AJ9" i="7"/>
  <c r="AJ8" i="7"/>
  <c r="AJ7" i="7"/>
  <c r="AK7" i="7" s="1"/>
  <c r="AJ6" i="7"/>
  <c r="AJ68" i="7" s="1"/>
  <c r="AJ5" i="7"/>
  <c r="N4" i="7"/>
  <c r="N4" i="8" s="1"/>
  <c r="N4" i="9" s="1"/>
  <c r="N4" i="10" s="1"/>
  <c r="N4" i="11" s="1"/>
  <c r="N4" i="12" s="1"/>
  <c r="N4" i="13" s="1"/>
  <c r="N4" i="14" s="1"/>
  <c r="N4" i="15" s="1"/>
  <c r="N4" i="16" s="1"/>
  <c r="N4" i="17" s="1"/>
  <c r="K4" i="7"/>
  <c r="K4" i="8" s="1"/>
  <c r="K4" i="9" s="1"/>
  <c r="K4" i="10" s="1"/>
  <c r="K4" i="11" s="1"/>
  <c r="K4" i="12" s="1"/>
  <c r="K4" i="13" s="1"/>
  <c r="K4" i="14" s="1"/>
  <c r="K4" i="15" s="1"/>
  <c r="K4" i="16" s="1"/>
  <c r="K4" i="17" s="1"/>
  <c r="H4" i="7"/>
  <c r="H4" i="8" s="1"/>
  <c r="AN3" i="7"/>
  <c r="AL1" i="7"/>
  <c r="AL68" i="6"/>
  <c r="AI68" i="6"/>
  <c r="AH68" i="6"/>
  <c r="W68" i="6"/>
  <c r="V68" i="6"/>
  <c r="U68" i="6"/>
  <c r="T68" i="6"/>
  <c r="T68" i="8" s="1"/>
  <c r="S68" i="6"/>
  <c r="R68" i="6"/>
  <c r="Q68" i="6"/>
  <c r="P68" i="6"/>
  <c r="O68" i="6"/>
  <c r="N68" i="6"/>
  <c r="M68" i="6"/>
  <c r="L68" i="6"/>
  <c r="K68" i="6"/>
  <c r="J68" i="6"/>
  <c r="I68" i="6"/>
  <c r="H68" i="6"/>
  <c r="H68" i="8" s="1"/>
  <c r="G68" i="6"/>
  <c r="F68" i="6"/>
  <c r="E68" i="6"/>
  <c r="AL67" i="6"/>
  <c r="AI67" i="6"/>
  <c r="AH67" i="6"/>
  <c r="Z67" i="6"/>
  <c r="Y67" i="6"/>
  <c r="X67" i="6"/>
  <c r="W67" i="6"/>
  <c r="V67" i="6"/>
  <c r="U67" i="6"/>
  <c r="T67" i="6"/>
  <c r="S67" i="6"/>
  <c r="R67" i="6"/>
  <c r="Q67" i="6"/>
  <c r="P67" i="6"/>
  <c r="O67" i="6"/>
  <c r="N67" i="6"/>
  <c r="M67" i="6"/>
  <c r="L67" i="6"/>
  <c r="K67" i="6"/>
  <c r="J67" i="6"/>
  <c r="I67" i="6"/>
  <c r="H67" i="6"/>
  <c r="G67" i="6"/>
  <c r="F67" i="6"/>
  <c r="E67" i="6"/>
  <c r="AJ66" i="6"/>
  <c r="AK65" i="6"/>
  <c r="AJ65" i="6"/>
  <c r="AJ64" i="6"/>
  <c r="AJ63" i="6"/>
  <c r="AJ62" i="6"/>
  <c r="AK61" i="6"/>
  <c r="AJ61" i="6"/>
  <c r="AJ60" i="6"/>
  <c r="AK59" i="6" s="1"/>
  <c r="AJ59" i="6"/>
  <c r="AJ58" i="6"/>
  <c r="AJ57" i="6"/>
  <c r="AK57" i="6" s="1"/>
  <c r="AJ56" i="6"/>
  <c r="AK55" i="6"/>
  <c r="AJ55" i="6"/>
  <c r="AJ54" i="6"/>
  <c r="AK53" i="6"/>
  <c r="AJ53" i="6"/>
  <c r="AJ52" i="6"/>
  <c r="AJ51" i="6"/>
  <c r="AJ50" i="6"/>
  <c r="AK49" i="6"/>
  <c r="AJ49" i="6"/>
  <c r="AJ48" i="6"/>
  <c r="AJ47" i="6"/>
  <c r="AK47" i="6" s="1"/>
  <c r="AJ46" i="6"/>
  <c r="AJ45" i="6"/>
  <c r="AJ44" i="6"/>
  <c r="AK43" i="6"/>
  <c r="AJ43" i="6"/>
  <c r="AJ42" i="6"/>
  <c r="AJ41" i="6"/>
  <c r="AJ40" i="6"/>
  <c r="AJ39" i="6"/>
  <c r="AJ38" i="6"/>
  <c r="AK37" i="6"/>
  <c r="AJ37" i="6"/>
  <c r="AJ36" i="6"/>
  <c r="AJ35" i="6"/>
  <c r="AJ34" i="6"/>
  <c r="AJ33" i="6"/>
  <c r="AJ32" i="6"/>
  <c r="AK31" i="6"/>
  <c r="AJ31" i="6"/>
  <c r="AJ30" i="6"/>
  <c r="AJ29" i="6"/>
  <c r="AK29" i="6" s="1"/>
  <c r="AJ28" i="6"/>
  <c r="AJ27" i="6"/>
  <c r="AJ26" i="6"/>
  <c r="AK25" i="6"/>
  <c r="AJ25" i="6"/>
  <c r="AJ24" i="6"/>
  <c r="AJ23" i="6"/>
  <c r="AJ22" i="6"/>
  <c r="AJ21" i="6"/>
  <c r="AJ20" i="6"/>
  <c r="AK19" i="6"/>
  <c r="AJ19" i="6"/>
  <c r="AJ18" i="6"/>
  <c r="AJ17" i="6"/>
  <c r="AJ16" i="6"/>
  <c r="AJ15" i="6"/>
  <c r="AJ14" i="6"/>
  <c r="AK13" i="6"/>
  <c r="AJ13" i="6"/>
  <c r="AJ12" i="6"/>
  <c r="AJ11" i="6"/>
  <c r="AK11" i="6" s="1"/>
  <c r="AJ10" i="6"/>
  <c r="AJ9" i="6"/>
  <c r="AJ8" i="6"/>
  <c r="AK7" i="6"/>
  <c r="AJ7" i="6"/>
  <c r="AJ6" i="6"/>
  <c r="AJ68" i="6" s="1"/>
  <c r="AJ5" i="6"/>
  <c r="AJ67" i="6" s="1"/>
  <c r="N4" i="6"/>
  <c r="M4" i="6"/>
  <c r="M4" i="7" s="1"/>
  <c r="M4" i="8" s="1"/>
  <c r="M4" i="9" s="1"/>
  <c r="M4" i="10" s="1"/>
  <c r="M4" i="11" s="1"/>
  <c r="M4" i="12" s="1"/>
  <c r="M4" i="13" s="1"/>
  <c r="M4" i="14" s="1"/>
  <c r="M4" i="15" s="1"/>
  <c r="M4" i="16" s="1"/>
  <c r="M4" i="17" s="1"/>
  <c r="L4" i="6"/>
  <c r="L4" i="7" s="1"/>
  <c r="L4" i="8" s="1"/>
  <c r="L4" i="9" s="1"/>
  <c r="L4" i="10" s="1"/>
  <c r="L4" i="11" s="1"/>
  <c r="L4" i="12" s="1"/>
  <c r="L4" i="13" s="1"/>
  <c r="L4" i="14" s="1"/>
  <c r="L4" i="15" s="1"/>
  <c r="L4" i="16" s="1"/>
  <c r="L4" i="17" s="1"/>
  <c r="K4" i="6"/>
  <c r="J4" i="6"/>
  <c r="J4" i="7" s="1"/>
  <c r="J4" i="8" s="1"/>
  <c r="J4" i="9" s="1"/>
  <c r="J4" i="10" s="1"/>
  <c r="J4" i="11" s="1"/>
  <c r="J4" i="12" s="1"/>
  <c r="J4" i="13" s="1"/>
  <c r="J4" i="14" s="1"/>
  <c r="J4" i="15" s="1"/>
  <c r="J4" i="16" s="1"/>
  <c r="J4" i="17" s="1"/>
  <c r="I4" i="6"/>
  <c r="I4" i="7" s="1"/>
  <c r="I4" i="8" s="1"/>
  <c r="I4" i="9" s="1"/>
  <c r="I4" i="10" s="1"/>
  <c r="I4" i="11" s="1"/>
  <c r="I4" i="12" s="1"/>
  <c r="I4" i="13" s="1"/>
  <c r="I4" i="14" s="1"/>
  <c r="I4" i="15" s="1"/>
  <c r="I4" i="16" s="1"/>
  <c r="I4" i="17" s="1"/>
  <c r="H4" i="6"/>
  <c r="G4" i="6"/>
  <c r="G4" i="7" s="1"/>
  <c r="G4" i="8" s="1"/>
  <c r="G4" i="9" s="1"/>
  <c r="G4" i="10" s="1"/>
  <c r="G4" i="11" s="1"/>
  <c r="G4" i="12" s="1"/>
  <c r="G4" i="13" s="1"/>
  <c r="G4" i="14" s="1"/>
  <c r="G4" i="15" s="1"/>
  <c r="G4" i="16" s="1"/>
  <c r="G4" i="17" s="1"/>
  <c r="AN3" i="6"/>
  <c r="AI3" i="6"/>
  <c r="AI3" i="7" s="1"/>
  <c r="Y3" i="8" s="1"/>
  <c r="AI3" i="9" s="1"/>
  <c r="AI3" i="10" s="1"/>
  <c r="AI3" i="11" s="1"/>
  <c r="Y3" i="12" s="1"/>
  <c r="Y3" i="13" s="1"/>
  <c r="Y3" i="14" s="1"/>
  <c r="Y3" i="15" s="1"/>
  <c r="Y3" i="16" s="1"/>
  <c r="Y3" i="17" s="1"/>
  <c r="AL1" i="6"/>
  <c r="AL68" i="5"/>
  <c r="AI68" i="5"/>
  <c r="Y68" i="8" s="1"/>
  <c r="AH68" i="5"/>
  <c r="W68" i="5"/>
  <c r="W68" i="8" s="1"/>
  <c r="V68" i="5"/>
  <c r="V68" i="8" s="1"/>
  <c r="U68" i="5"/>
  <c r="U68" i="8" s="1"/>
  <c r="T68" i="5"/>
  <c r="S68" i="5"/>
  <c r="S68" i="8" s="1"/>
  <c r="R68" i="5"/>
  <c r="Q68" i="5"/>
  <c r="Q68" i="8" s="1"/>
  <c r="P68" i="5"/>
  <c r="P68" i="8" s="1"/>
  <c r="O68" i="5"/>
  <c r="O68" i="8" s="1"/>
  <c r="N68" i="5"/>
  <c r="M68" i="5"/>
  <c r="M68" i="8" s="1"/>
  <c r="L68" i="5"/>
  <c r="K68" i="5"/>
  <c r="K68" i="8" s="1"/>
  <c r="J68" i="5"/>
  <c r="J68" i="8" s="1"/>
  <c r="I68" i="5"/>
  <c r="I68" i="8" s="1"/>
  <c r="H68" i="5"/>
  <c r="G68" i="5"/>
  <c r="G68" i="8" s="1"/>
  <c r="F68" i="5"/>
  <c r="E68" i="5"/>
  <c r="E68" i="8" s="1"/>
  <c r="AL67" i="5"/>
  <c r="AI67" i="5"/>
  <c r="Y67" i="8" s="1"/>
  <c r="AH67" i="5"/>
  <c r="X67" i="8" s="1"/>
  <c r="W67" i="5"/>
  <c r="W67" i="8" s="1"/>
  <c r="V67" i="5"/>
  <c r="U67" i="5"/>
  <c r="U67" i="8" s="1"/>
  <c r="T67" i="5"/>
  <c r="T67" i="8" s="1"/>
  <c r="S67" i="5"/>
  <c r="S67" i="8" s="1"/>
  <c r="R67" i="5"/>
  <c r="R67" i="8" s="1"/>
  <c r="Q67" i="5"/>
  <c r="Q67" i="8" s="1"/>
  <c r="P67" i="5"/>
  <c r="O67" i="5"/>
  <c r="O67" i="8" s="1"/>
  <c r="N67" i="5"/>
  <c r="N67" i="8" s="1"/>
  <c r="M67" i="5"/>
  <c r="M67" i="8" s="1"/>
  <c r="L67" i="5"/>
  <c r="L67" i="8" s="1"/>
  <c r="K67" i="5"/>
  <c r="K67" i="8" s="1"/>
  <c r="J67" i="5"/>
  <c r="I67" i="5"/>
  <c r="I67" i="8" s="1"/>
  <c r="H67" i="5"/>
  <c r="H67" i="8" s="1"/>
  <c r="G67" i="5"/>
  <c r="F67" i="5"/>
  <c r="F67" i="8" s="1"/>
  <c r="E67" i="5"/>
  <c r="AJ66" i="5"/>
  <c r="AJ65" i="5"/>
  <c r="AK65" i="5" s="1"/>
  <c r="AJ64" i="5"/>
  <c r="AK63" i="5"/>
  <c r="AJ63" i="5"/>
  <c r="AJ62" i="5"/>
  <c r="AJ61" i="5"/>
  <c r="AK61" i="5" s="1"/>
  <c r="AJ60" i="5"/>
  <c r="AJ59" i="5"/>
  <c r="AK59" i="5" s="1"/>
  <c r="AJ58" i="5"/>
  <c r="AK57" i="5"/>
  <c r="AJ57" i="5"/>
  <c r="AJ56" i="5"/>
  <c r="AK55" i="5"/>
  <c r="AJ55" i="5"/>
  <c r="AJ54" i="5"/>
  <c r="AK53" i="5" s="1"/>
  <c r="AJ53" i="5"/>
  <c r="AJ52" i="5"/>
  <c r="AK51" i="5"/>
  <c r="AJ51" i="5"/>
  <c r="AJ50" i="5"/>
  <c r="AJ49" i="5"/>
  <c r="AJ48" i="5"/>
  <c r="AK47" i="5"/>
  <c r="AJ47" i="5"/>
  <c r="AJ46" i="5"/>
  <c r="AJ45" i="5"/>
  <c r="AK45" i="5" s="1"/>
  <c r="AJ44" i="5"/>
  <c r="AK43" i="5" s="1"/>
  <c r="AJ43" i="5"/>
  <c r="AJ42" i="5"/>
  <c r="AK41" i="5"/>
  <c r="AJ41" i="5"/>
  <c r="AJ40" i="5"/>
  <c r="AK39" i="5" s="1"/>
  <c r="AJ39" i="5"/>
  <c r="AJ38" i="5"/>
  <c r="AJ37" i="5"/>
  <c r="AK37" i="5" s="1"/>
  <c r="AJ36" i="5"/>
  <c r="AK35" i="5"/>
  <c r="AJ35" i="5"/>
  <c r="AJ34" i="5"/>
  <c r="AJ33" i="5"/>
  <c r="AK33" i="5" s="1"/>
  <c r="AJ32" i="5"/>
  <c r="AK31" i="5" s="1"/>
  <c r="AJ31" i="5"/>
  <c r="AJ30" i="5"/>
  <c r="AK29" i="5"/>
  <c r="AJ29" i="5"/>
  <c r="AJ28" i="5"/>
  <c r="AK27" i="5" s="1"/>
  <c r="AJ27" i="5"/>
  <c r="AJ26" i="5"/>
  <c r="AJ25" i="5"/>
  <c r="AK25" i="5" s="1"/>
  <c r="AJ24" i="5"/>
  <c r="AK23" i="5"/>
  <c r="AJ23" i="5"/>
  <c r="AJ22" i="5"/>
  <c r="AJ21" i="5"/>
  <c r="AK21" i="5" s="1"/>
  <c r="AJ20" i="5"/>
  <c r="AK19" i="5" s="1"/>
  <c r="AJ19" i="5"/>
  <c r="AJ18" i="5"/>
  <c r="AK17" i="5"/>
  <c r="AJ17" i="5"/>
  <c r="AJ16" i="5"/>
  <c r="AK15" i="5" s="1"/>
  <c r="AJ15" i="5"/>
  <c r="AJ14" i="5"/>
  <c r="AJ13" i="5"/>
  <c r="AK13" i="5" s="1"/>
  <c r="AJ12" i="5"/>
  <c r="AK11" i="5"/>
  <c r="AJ11" i="5"/>
  <c r="AJ10" i="5"/>
  <c r="AJ9" i="5"/>
  <c r="AK9" i="5" s="1"/>
  <c r="AJ8" i="5"/>
  <c r="AK7" i="5" s="1"/>
  <c r="AJ7" i="5"/>
  <c r="AJ6" i="5"/>
  <c r="AK5" i="5"/>
  <c r="AJ5" i="5"/>
  <c r="AN3" i="5"/>
  <c r="AL1" i="5"/>
  <c r="AJ68" i="4"/>
  <c r="H68" i="4"/>
  <c r="AM67" i="4"/>
  <c r="AJ67" i="4"/>
  <c r="W67" i="4"/>
  <c r="E67" i="4"/>
  <c r="F4" i="4"/>
  <c r="F4" i="5" s="1"/>
  <c r="F4" i="6" s="1"/>
  <c r="F4" i="7" s="1"/>
  <c r="F4" i="8" s="1"/>
  <c r="F4" i="9" s="1"/>
  <c r="F4" i="10" s="1"/>
  <c r="F4" i="11" s="1"/>
  <c r="F4" i="12" s="1"/>
  <c r="F4" i="13" s="1"/>
  <c r="F4" i="14" s="1"/>
  <c r="F4" i="15" s="1"/>
  <c r="F4" i="16" s="1"/>
  <c r="F4" i="17" s="1"/>
  <c r="AO3" i="4"/>
  <c r="AN3" i="4"/>
  <c r="AM68" i="4" s="1"/>
  <c r="AM1" i="4"/>
  <c r="AL68" i="3"/>
  <c r="AI68" i="3"/>
  <c r="AH68" i="3"/>
  <c r="W68" i="3"/>
  <c r="V68" i="3"/>
  <c r="U68" i="3"/>
  <c r="T68" i="3"/>
  <c r="S68" i="3"/>
  <c r="R68" i="3"/>
  <c r="Q68" i="3"/>
  <c r="P68" i="3"/>
  <c r="O68" i="3"/>
  <c r="N68" i="3"/>
  <c r="M68" i="3"/>
  <c r="L68" i="3"/>
  <c r="K68" i="3"/>
  <c r="J68" i="3"/>
  <c r="I68" i="3"/>
  <c r="H68" i="3"/>
  <c r="G68" i="3"/>
  <c r="F68" i="3"/>
  <c r="E68" i="3"/>
  <c r="AL67" i="3"/>
  <c r="AI67" i="3"/>
  <c r="AH67" i="3"/>
  <c r="W67" i="3"/>
  <c r="V67" i="3"/>
  <c r="U67" i="3"/>
  <c r="T67" i="3"/>
  <c r="S67" i="3"/>
  <c r="R67" i="3"/>
  <c r="Q67" i="3"/>
  <c r="P67" i="3"/>
  <c r="O67" i="3"/>
  <c r="N67" i="3"/>
  <c r="M67" i="3"/>
  <c r="L67" i="3"/>
  <c r="K67" i="3"/>
  <c r="J67" i="3"/>
  <c r="I67" i="3"/>
  <c r="H67" i="3"/>
  <c r="G67" i="3"/>
  <c r="F67" i="3"/>
  <c r="E67" i="3"/>
  <c r="D67" i="3"/>
  <c r="AJ66" i="3"/>
  <c r="AJ65" i="3"/>
  <c r="AK65" i="3" s="1"/>
  <c r="AJ64" i="3"/>
  <c r="AK63" i="3"/>
  <c r="AJ63" i="3"/>
  <c r="AJ62" i="3"/>
  <c r="AJ61" i="3"/>
  <c r="AJ60" i="3"/>
  <c r="AK59" i="3" s="1"/>
  <c r="AJ59" i="3"/>
  <c r="AJ58" i="3"/>
  <c r="AK57" i="3"/>
  <c r="AJ57" i="3"/>
  <c r="AJ56" i="3"/>
  <c r="AJ55" i="3"/>
  <c r="AK55" i="3" s="1"/>
  <c r="AJ54" i="3"/>
  <c r="AJ53" i="3"/>
  <c r="AK53" i="3" s="1"/>
  <c r="AJ52" i="3"/>
  <c r="AK51" i="3" s="1"/>
  <c r="AJ51" i="3"/>
  <c r="AJ50" i="3"/>
  <c r="AJ49" i="3"/>
  <c r="AK49" i="3" s="1"/>
  <c r="AJ48" i="3"/>
  <c r="AK47" i="3"/>
  <c r="AJ47" i="3"/>
  <c r="AJ46" i="3"/>
  <c r="AK45" i="3"/>
  <c r="AJ45" i="3"/>
  <c r="AJ44" i="3"/>
  <c r="AJ43" i="3"/>
  <c r="AK43" i="3" s="1"/>
  <c r="AJ42" i="3"/>
  <c r="AJ41" i="3"/>
  <c r="AK41" i="3" s="1"/>
  <c r="AJ40" i="3"/>
  <c r="AK39" i="3" s="1"/>
  <c r="AJ39" i="3"/>
  <c r="AJ38" i="3"/>
  <c r="AJ37" i="3"/>
  <c r="AK37" i="3" s="1"/>
  <c r="AJ36" i="3"/>
  <c r="AK35" i="3"/>
  <c r="AJ35" i="3"/>
  <c r="AJ34" i="3"/>
  <c r="AK33" i="3"/>
  <c r="AJ33" i="3"/>
  <c r="AJ32" i="3"/>
  <c r="AJ31" i="3"/>
  <c r="AK31" i="3" s="1"/>
  <c r="AJ30" i="3"/>
  <c r="AJ29" i="3"/>
  <c r="AK29" i="3" s="1"/>
  <c r="AJ28" i="3"/>
  <c r="AK27" i="3" s="1"/>
  <c r="AJ27" i="3"/>
  <c r="AJ26" i="3"/>
  <c r="AJ25" i="3"/>
  <c r="AK25" i="3" s="1"/>
  <c r="AJ24" i="3"/>
  <c r="AK23" i="3"/>
  <c r="AJ23" i="3"/>
  <c r="AJ22" i="3"/>
  <c r="AK21" i="3"/>
  <c r="AJ21" i="3"/>
  <c r="AJ20" i="3"/>
  <c r="AJ19" i="3"/>
  <c r="AK19" i="3" s="1"/>
  <c r="AJ18" i="3"/>
  <c r="AJ17" i="3"/>
  <c r="AK17" i="3" s="1"/>
  <c r="AJ16" i="3"/>
  <c r="AK15" i="3" s="1"/>
  <c r="AJ15" i="3"/>
  <c r="AJ14" i="3"/>
  <c r="AJ13" i="3"/>
  <c r="AK13" i="3" s="1"/>
  <c r="AJ12" i="3"/>
  <c r="AK11" i="3"/>
  <c r="AJ11" i="3"/>
  <c r="AJ10" i="3"/>
  <c r="AK9" i="3"/>
  <c r="AJ9" i="3"/>
  <c r="AJ8" i="3"/>
  <c r="AJ7" i="3"/>
  <c r="AK7" i="3" s="1"/>
  <c r="AJ6" i="3"/>
  <c r="AJ68" i="3" s="1"/>
  <c r="AJ5" i="3"/>
  <c r="U4" i="3"/>
  <c r="U4" i="4" s="1"/>
  <c r="U4" i="5" s="1"/>
  <c r="U4" i="6" s="1"/>
  <c r="U4" i="7" s="1"/>
  <c r="U4" i="8" s="1"/>
  <c r="U4" i="9" s="1"/>
  <c r="U4" i="10" s="1"/>
  <c r="U4" i="11" s="1"/>
  <c r="U4" i="12" s="1"/>
  <c r="U4" i="13" s="1"/>
  <c r="U4" i="14" s="1"/>
  <c r="U4" i="15" s="1"/>
  <c r="U4" i="16" s="1"/>
  <c r="U4" i="17" s="1"/>
  <c r="T4" i="3"/>
  <c r="T4" i="4" s="1"/>
  <c r="T4" i="5" s="1"/>
  <c r="T4" i="6" s="1"/>
  <c r="T4" i="7" s="1"/>
  <c r="T4" i="8" s="1"/>
  <c r="T4" i="9" s="1"/>
  <c r="H4" i="3"/>
  <c r="H4" i="4" s="1"/>
  <c r="B4" i="3"/>
  <c r="AN3" i="3"/>
  <c r="AE3" i="3"/>
  <c r="AE3" i="4" s="1"/>
  <c r="AE3" i="5" s="1"/>
  <c r="AE3" i="6" s="1"/>
  <c r="AC3" i="3"/>
  <c r="AC3" i="4" s="1"/>
  <c r="AC3" i="5" s="1"/>
  <c r="AC3" i="6" s="1"/>
  <c r="S3" i="3"/>
  <c r="S3" i="4" s="1"/>
  <c r="S3" i="5" s="1"/>
  <c r="S3" i="6" s="1"/>
  <c r="S3" i="7" s="1"/>
  <c r="S3" i="8" s="1"/>
  <c r="S3" i="9" s="1"/>
  <c r="S3" i="10" s="1"/>
  <c r="M3" i="3"/>
  <c r="M3" i="4" s="1"/>
  <c r="M3" i="5" s="1"/>
  <c r="M3" i="6" s="1"/>
  <c r="M3" i="7" s="1"/>
  <c r="M3" i="8" s="1"/>
  <c r="M3" i="9" s="1"/>
  <c r="M3" i="10" s="1"/>
  <c r="M3" i="11" s="1"/>
  <c r="M3" i="12" s="1"/>
  <c r="M3" i="13" s="1"/>
  <c r="M3" i="14" s="1"/>
  <c r="M3" i="15" s="1"/>
  <c r="M3" i="16" s="1"/>
  <c r="M3" i="17" s="1"/>
  <c r="K3" i="3"/>
  <c r="K3" i="4" s="1"/>
  <c r="K3" i="5" s="1"/>
  <c r="K3" i="6" s="1"/>
  <c r="K3" i="7" s="1"/>
  <c r="K3" i="8" s="1"/>
  <c r="K3" i="9" s="1"/>
  <c r="K3" i="10" s="1"/>
  <c r="K3" i="11" s="1"/>
  <c r="K3" i="12" s="1"/>
  <c r="K3" i="13" s="1"/>
  <c r="K3" i="14" s="1"/>
  <c r="K3" i="15" s="1"/>
  <c r="K3" i="16" s="1"/>
  <c r="K3" i="17" s="1"/>
  <c r="AJ2" i="3"/>
  <c r="AK2" i="4" s="1"/>
  <c r="AJ2" i="5" s="1"/>
  <c r="AJ2" i="6" s="1"/>
  <c r="AJ2" i="7" s="1"/>
  <c r="Z2" i="8" s="1"/>
  <c r="AJ2" i="9" s="1"/>
  <c r="AJ2" i="10" s="1"/>
  <c r="AJ2" i="11" s="1"/>
  <c r="Z2" i="12" s="1"/>
  <c r="Z2" i="13" s="1"/>
  <c r="Z2" i="14" s="1"/>
  <c r="Z2" i="15" s="1"/>
  <c r="Z2" i="16" s="1"/>
  <c r="Z2" i="17" s="1"/>
  <c r="AL1" i="3"/>
  <c r="AL68" i="2"/>
  <c r="AI68" i="2"/>
  <c r="AH68" i="2"/>
  <c r="W68" i="2"/>
  <c r="V68" i="2"/>
  <c r="U68" i="2"/>
  <c r="T68" i="2"/>
  <c r="S68" i="2"/>
  <c r="R68" i="2"/>
  <c r="Q68" i="2"/>
  <c r="P68" i="2"/>
  <c r="O68" i="2"/>
  <c r="N68" i="2"/>
  <c r="M68" i="2"/>
  <c r="L68" i="2"/>
  <c r="K68" i="2"/>
  <c r="J68" i="2"/>
  <c r="I68" i="2"/>
  <c r="H68" i="2"/>
  <c r="G68" i="2"/>
  <c r="F68" i="2"/>
  <c r="E68" i="2"/>
  <c r="AL67" i="2"/>
  <c r="AI67" i="2"/>
  <c r="AH67" i="2"/>
  <c r="W67" i="2"/>
  <c r="V67" i="2"/>
  <c r="U67" i="2"/>
  <c r="T67" i="2"/>
  <c r="S67" i="2"/>
  <c r="R67" i="2"/>
  <c r="Q67" i="2"/>
  <c r="P67" i="2"/>
  <c r="O67" i="2"/>
  <c r="N67" i="2"/>
  <c r="M67" i="2"/>
  <c r="L67" i="2"/>
  <c r="K67" i="2"/>
  <c r="J67" i="2"/>
  <c r="I67" i="2"/>
  <c r="H67" i="2"/>
  <c r="G67" i="2"/>
  <c r="F67" i="2"/>
  <c r="E67" i="2"/>
  <c r="D67" i="2"/>
  <c r="AJ66" i="2"/>
  <c r="AJ65" i="2"/>
  <c r="AK65" i="2" s="1"/>
  <c r="AJ64" i="2"/>
  <c r="AK63" i="2"/>
  <c r="AJ63" i="2"/>
  <c r="AJ62" i="2"/>
  <c r="AJ61" i="2"/>
  <c r="AK61" i="2" s="1"/>
  <c r="AJ60" i="2"/>
  <c r="AJ59" i="2"/>
  <c r="AK59" i="2" s="1"/>
  <c r="AJ58" i="2"/>
  <c r="AK57" i="2" s="1"/>
  <c r="AJ57" i="2"/>
  <c r="AJ56" i="2"/>
  <c r="AK55" i="2"/>
  <c r="AJ55" i="2"/>
  <c r="AJ54" i="2"/>
  <c r="AJ53" i="2"/>
  <c r="AK53" i="2" s="1"/>
  <c r="AJ52" i="2"/>
  <c r="AK51" i="2"/>
  <c r="AJ51" i="2"/>
  <c r="AJ50" i="2"/>
  <c r="AJ49" i="2"/>
  <c r="AK49" i="2" s="1"/>
  <c r="AJ48" i="2"/>
  <c r="AJ47" i="2"/>
  <c r="AK47" i="2" s="1"/>
  <c r="AJ46" i="2"/>
  <c r="AK45" i="2" s="1"/>
  <c r="AJ45" i="2"/>
  <c r="AJ44" i="2"/>
  <c r="AK43" i="2"/>
  <c r="AJ43" i="2"/>
  <c r="AJ42" i="2"/>
  <c r="AJ41" i="2"/>
  <c r="AK41" i="2" s="1"/>
  <c r="AJ40" i="2"/>
  <c r="AJ39" i="2"/>
  <c r="AK39" i="2" s="1"/>
  <c r="AJ38" i="2"/>
  <c r="AK37" i="2"/>
  <c r="AJ37" i="2"/>
  <c r="AJ36" i="2"/>
  <c r="AK35" i="2"/>
  <c r="AJ35" i="2"/>
  <c r="AJ34" i="2"/>
  <c r="AJ33" i="2"/>
  <c r="AK33" i="2" s="1"/>
  <c r="AJ32" i="2"/>
  <c r="AK31" i="2"/>
  <c r="AJ31" i="2"/>
  <c r="AJ30" i="2"/>
  <c r="AJ29" i="2"/>
  <c r="AK29" i="2" s="1"/>
  <c r="AJ28" i="2"/>
  <c r="AJ27" i="2"/>
  <c r="AK27" i="2" s="1"/>
  <c r="AJ26" i="2"/>
  <c r="AK25" i="2"/>
  <c r="AJ25" i="2"/>
  <c r="AJ24" i="2"/>
  <c r="AK23" i="2"/>
  <c r="AJ23" i="2"/>
  <c r="AJ22" i="2"/>
  <c r="AJ21" i="2"/>
  <c r="AK21" i="2" s="1"/>
  <c r="AJ20" i="2"/>
  <c r="AK19" i="2"/>
  <c r="AJ19" i="2"/>
  <c r="AJ18" i="2"/>
  <c r="AJ17" i="2"/>
  <c r="AK17" i="2" s="1"/>
  <c r="AJ16" i="2"/>
  <c r="AJ15" i="2"/>
  <c r="AK15" i="2" s="1"/>
  <c r="AJ14" i="2"/>
  <c r="AK13" i="2"/>
  <c r="AJ13" i="2"/>
  <c r="AJ12" i="2"/>
  <c r="AK11" i="2"/>
  <c r="AJ11" i="2"/>
  <c r="AJ10" i="2"/>
  <c r="AJ9" i="2"/>
  <c r="AK9" i="2" s="1"/>
  <c r="AJ8" i="2"/>
  <c r="AK7" i="2"/>
  <c r="AJ7" i="2"/>
  <c r="AJ6" i="2"/>
  <c r="AJ68" i="2" s="1"/>
  <c r="AJ5" i="2"/>
  <c r="AI4" i="2"/>
  <c r="AI4" i="3" s="1"/>
  <c r="AJ4" i="4" s="1"/>
  <c r="AI4" i="5" s="1"/>
  <c r="AI4" i="6" s="1"/>
  <c r="AI4" i="7" s="1"/>
  <c r="Y4" i="8" s="1"/>
  <c r="AI4" i="9" s="1"/>
  <c r="AI4" i="10" s="1"/>
  <c r="AI4" i="11" s="1"/>
  <c r="Y4" i="12" s="1"/>
  <c r="Y4" i="13" s="1"/>
  <c r="Y4" i="14" s="1"/>
  <c r="Y4" i="15" s="1"/>
  <c r="Y4" i="16" s="1"/>
  <c r="Y4" i="17" s="1"/>
  <c r="AH4" i="2"/>
  <c r="AH4" i="3" s="1"/>
  <c r="AI4" i="4" s="1"/>
  <c r="AH4" i="5" s="1"/>
  <c r="AH4" i="6" s="1"/>
  <c r="AH4" i="7" s="1"/>
  <c r="X4" i="8" s="1"/>
  <c r="AH4" i="9" s="1"/>
  <c r="AH4" i="10" s="1"/>
  <c r="AH4" i="11" s="1"/>
  <c r="X4" i="12" s="1"/>
  <c r="X4" i="13" s="1"/>
  <c r="X4" i="14" s="1"/>
  <c r="X4" i="15" s="1"/>
  <c r="X4" i="16" s="1"/>
  <c r="X4" i="17" s="1"/>
  <c r="W4" i="2"/>
  <c r="W4" i="3" s="1"/>
  <c r="W4" i="4" s="1"/>
  <c r="W4" i="5" s="1"/>
  <c r="W4" i="6" s="1"/>
  <c r="W4" i="7" s="1"/>
  <c r="W4" i="8" s="1"/>
  <c r="W4" i="9" s="1"/>
  <c r="W4" i="10" s="1"/>
  <c r="W4" i="11" s="1"/>
  <c r="W4" i="12" s="1"/>
  <c r="W4" i="13" s="1"/>
  <c r="W4" i="14" s="1"/>
  <c r="W4" i="15" s="1"/>
  <c r="W4" i="16" s="1"/>
  <c r="W4" i="17" s="1"/>
  <c r="V4" i="2"/>
  <c r="V4" i="3" s="1"/>
  <c r="V4" i="4" s="1"/>
  <c r="V4" i="5" s="1"/>
  <c r="V4" i="6" s="1"/>
  <c r="V4" i="7" s="1"/>
  <c r="V4" i="8" s="1"/>
  <c r="V4" i="9" s="1"/>
  <c r="V4" i="10" s="1"/>
  <c r="V4" i="11" s="1"/>
  <c r="V4" i="12" s="1"/>
  <c r="V4" i="13" s="1"/>
  <c r="V4" i="14" s="1"/>
  <c r="V4" i="15" s="1"/>
  <c r="V4" i="16" s="1"/>
  <c r="V4" i="17" s="1"/>
  <c r="U4" i="2"/>
  <c r="T4" i="2"/>
  <c r="S4" i="2"/>
  <c r="S4" i="3" s="1"/>
  <c r="S4" i="4" s="1"/>
  <c r="S4" i="5" s="1"/>
  <c r="S4" i="6" s="1"/>
  <c r="S4" i="7" s="1"/>
  <c r="S4" i="8" s="1"/>
  <c r="S4" i="9" s="1"/>
  <c r="S4" i="10" s="1"/>
  <c r="S4" i="11" s="1"/>
  <c r="S4" i="12" s="1"/>
  <c r="S4" i="13" s="1"/>
  <c r="S4" i="14" s="1"/>
  <c r="S4" i="15" s="1"/>
  <c r="S4" i="16" s="1"/>
  <c r="S4" i="17" s="1"/>
  <c r="R4" i="2"/>
  <c r="R4" i="3" s="1"/>
  <c r="R4" i="4" s="1"/>
  <c r="R4" i="5" s="1"/>
  <c r="R4" i="6" s="1"/>
  <c r="R4" i="7" s="1"/>
  <c r="R4" i="8" s="1"/>
  <c r="R4" i="9" s="1"/>
  <c r="R4" i="10" s="1"/>
  <c r="R4" i="11" s="1"/>
  <c r="R4" i="12" s="1"/>
  <c r="R4" i="13" s="1"/>
  <c r="R4" i="14" s="1"/>
  <c r="R4" i="15" s="1"/>
  <c r="R4" i="16" s="1"/>
  <c r="R4" i="17" s="1"/>
  <c r="Q4" i="2"/>
  <c r="Q4" i="3" s="1"/>
  <c r="Q4" i="4" s="1"/>
  <c r="Q4" i="5" s="1"/>
  <c r="Q4" i="6" s="1"/>
  <c r="Q4" i="7" s="1"/>
  <c r="Q4" i="8" s="1"/>
  <c r="Q4" i="9" s="1"/>
  <c r="Q4" i="10" s="1"/>
  <c r="Q4" i="11" s="1"/>
  <c r="Q4" i="12" s="1"/>
  <c r="Q4" i="13" s="1"/>
  <c r="Q4" i="14" s="1"/>
  <c r="Q4" i="15" s="1"/>
  <c r="Q4" i="16" s="1"/>
  <c r="Q4" i="17" s="1"/>
  <c r="P4" i="2"/>
  <c r="P4" i="3" s="1"/>
  <c r="P4" i="4" s="1"/>
  <c r="P4" i="5" s="1"/>
  <c r="P4" i="6" s="1"/>
  <c r="P4" i="7" s="1"/>
  <c r="P4" i="8" s="1"/>
  <c r="P4" i="9" s="1"/>
  <c r="P4" i="10" s="1"/>
  <c r="P4" i="11" s="1"/>
  <c r="P4" i="12" s="1"/>
  <c r="P4" i="13" s="1"/>
  <c r="P4" i="14" s="1"/>
  <c r="P4" i="15" s="1"/>
  <c r="P4" i="16" s="1"/>
  <c r="P4" i="17" s="1"/>
  <c r="O4" i="2"/>
  <c r="O4" i="3" s="1"/>
  <c r="O4" i="4" s="1"/>
  <c r="O4" i="5" s="1"/>
  <c r="O4" i="6" s="1"/>
  <c r="O4" i="7" s="1"/>
  <c r="O4" i="8" s="1"/>
  <c r="O4" i="9" s="1"/>
  <c r="O4" i="10" s="1"/>
  <c r="O4" i="11" s="1"/>
  <c r="O4" i="12" s="1"/>
  <c r="O4" i="13" s="1"/>
  <c r="O4" i="14" s="1"/>
  <c r="O4" i="15" s="1"/>
  <c r="O4" i="16" s="1"/>
  <c r="O4" i="17" s="1"/>
  <c r="N4" i="2"/>
  <c r="N4" i="3" s="1"/>
  <c r="N4" i="4" s="1"/>
  <c r="M4" i="2"/>
  <c r="M4" i="3" s="1"/>
  <c r="M4" i="4" s="1"/>
  <c r="L4" i="2"/>
  <c r="L4" i="3" s="1"/>
  <c r="L4" i="4" s="1"/>
  <c r="K4" i="2"/>
  <c r="K4" i="3" s="1"/>
  <c r="K4" i="4" s="1"/>
  <c r="J4" i="2"/>
  <c r="J4" i="3" s="1"/>
  <c r="J4" i="4" s="1"/>
  <c r="I4" i="2"/>
  <c r="I4" i="3" s="1"/>
  <c r="I4" i="4" s="1"/>
  <c r="H4" i="2"/>
  <c r="G4" i="2"/>
  <c r="G4" i="3" s="1"/>
  <c r="G4" i="4" s="1"/>
  <c r="F4" i="2"/>
  <c r="E4" i="2"/>
  <c r="E4" i="3" s="1"/>
  <c r="E4" i="4" s="1"/>
  <c r="E4" i="5" s="1"/>
  <c r="E4" i="6" s="1"/>
  <c r="E4" i="7" s="1"/>
  <c r="E4" i="8" s="1"/>
  <c r="E4" i="9" s="1"/>
  <c r="E4" i="10" s="1"/>
  <c r="E4" i="11" s="1"/>
  <c r="E4" i="12" s="1"/>
  <c r="E4" i="13" s="1"/>
  <c r="E4" i="14" s="1"/>
  <c r="E4" i="15" s="1"/>
  <c r="E4" i="16" s="1"/>
  <c r="E4" i="17" s="1"/>
  <c r="D4" i="2"/>
  <c r="D68" i="2" s="1"/>
  <c r="C4" i="2"/>
  <c r="B4" i="2"/>
  <c r="B68" i="2" s="1"/>
  <c r="AN3" i="2"/>
  <c r="AI3" i="2"/>
  <c r="AI3" i="3" s="1"/>
  <c r="AH3" i="2"/>
  <c r="AH3" i="3" s="1"/>
  <c r="AH3" i="4" s="1"/>
  <c r="AH3" i="5" s="1"/>
  <c r="AH3" i="6" s="1"/>
  <c r="AH3" i="7" s="1"/>
  <c r="X3" i="8" s="1"/>
  <c r="AH3" i="9" s="1"/>
  <c r="AH3" i="10" s="1"/>
  <c r="AH3" i="11" s="1"/>
  <c r="X3" i="12" s="1"/>
  <c r="X3" i="13" s="1"/>
  <c r="AG3" i="2"/>
  <c r="AG3" i="3" s="1"/>
  <c r="AG3" i="4" s="1"/>
  <c r="AG3" i="5" s="1"/>
  <c r="AG3" i="6" s="1"/>
  <c r="AF3" i="2"/>
  <c r="AF3" i="3" s="1"/>
  <c r="AF3" i="4" s="1"/>
  <c r="AF3" i="5" s="1"/>
  <c r="AF3" i="6" s="1"/>
  <c r="AE3" i="2"/>
  <c r="AD3" i="2"/>
  <c r="AD3" i="3" s="1"/>
  <c r="AD3" i="4" s="1"/>
  <c r="AD3" i="5" s="1"/>
  <c r="AD3" i="6" s="1"/>
  <c r="AC3" i="2"/>
  <c r="AB3" i="2"/>
  <c r="AB3" i="3" s="1"/>
  <c r="AB3" i="4" s="1"/>
  <c r="AB3" i="5" s="1"/>
  <c r="AB3" i="6" s="1"/>
  <c r="AA3" i="2"/>
  <c r="AA3" i="3" s="1"/>
  <c r="AA3" i="4" s="1"/>
  <c r="AA3" i="5" s="1"/>
  <c r="AA3" i="6" s="1"/>
  <c r="Z3" i="2"/>
  <c r="Z3" i="3" s="1"/>
  <c r="Z3" i="4" s="1"/>
  <c r="Z3" i="5" s="1"/>
  <c r="Z3" i="6" s="1"/>
  <c r="Y3" i="2"/>
  <c r="Y3" i="3" s="1"/>
  <c r="Y3" i="4" s="1"/>
  <c r="Y3" i="5" s="1"/>
  <c r="Y3" i="6" s="1"/>
  <c r="X3" i="2"/>
  <c r="X3" i="3" s="1"/>
  <c r="X3" i="4" s="1"/>
  <c r="X3" i="5" s="1"/>
  <c r="X3" i="6" s="1"/>
  <c r="W3" i="2"/>
  <c r="W3" i="3" s="1"/>
  <c r="W3" i="4" s="1"/>
  <c r="W3" i="5" s="1"/>
  <c r="W3" i="6" s="1"/>
  <c r="W3" i="7" s="1"/>
  <c r="W3" i="8" s="1"/>
  <c r="W3" i="9" s="1"/>
  <c r="W3" i="10" s="1"/>
  <c r="W3" i="11" s="1"/>
  <c r="W3" i="12" s="1"/>
  <c r="W3" i="13" s="1"/>
  <c r="V3" i="2"/>
  <c r="V3" i="3" s="1"/>
  <c r="V3" i="4" s="1"/>
  <c r="V3" i="5" s="1"/>
  <c r="V3" i="6" s="1"/>
  <c r="V3" i="7" s="1"/>
  <c r="V3" i="8" s="1"/>
  <c r="V3" i="9" s="1"/>
  <c r="V3" i="10" s="1"/>
  <c r="V3" i="11" s="1"/>
  <c r="V3" i="12" s="1"/>
  <c r="U3" i="2"/>
  <c r="U3" i="3" s="1"/>
  <c r="U3" i="4" s="1"/>
  <c r="U3" i="5" s="1"/>
  <c r="U3" i="6" s="1"/>
  <c r="U3" i="7" s="1"/>
  <c r="U3" i="8" s="1"/>
  <c r="U3" i="9" s="1"/>
  <c r="U3" i="10" s="1"/>
  <c r="T3" i="2"/>
  <c r="T3" i="3" s="1"/>
  <c r="T3" i="4" s="1"/>
  <c r="T3" i="5" s="1"/>
  <c r="T3" i="6" s="1"/>
  <c r="T3" i="7" s="1"/>
  <c r="T3" i="8" s="1"/>
  <c r="T3" i="9" s="1"/>
  <c r="T3" i="10" s="1"/>
  <c r="S3" i="2"/>
  <c r="R3" i="2"/>
  <c r="R3" i="3" s="1"/>
  <c r="R3" i="4" s="1"/>
  <c r="R3" i="5" s="1"/>
  <c r="R3" i="6" s="1"/>
  <c r="R3" i="7" s="1"/>
  <c r="R3" i="8" s="1"/>
  <c r="R3" i="9" s="1"/>
  <c r="R3" i="10" s="1"/>
  <c r="Q3" i="2"/>
  <c r="Q3" i="3" s="1"/>
  <c r="Q3" i="4" s="1"/>
  <c r="Q3" i="5" s="1"/>
  <c r="Q3" i="6" s="1"/>
  <c r="Q3" i="7" s="1"/>
  <c r="Q3" i="8" s="1"/>
  <c r="Q3" i="9" s="1"/>
  <c r="Q3" i="10" s="1"/>
  <c r="Q3" i="11" s="1"/>
  <c r="Q3" i="12" s="1"/>
  <c r="Q3" i="13" s="1"/>
  <c r="Q3" i="14" s="1"/>
  <c r="Q3" i="15" s="1"/>
  <c r="Q3" i="16" s="1"/>
  <c r="Q3" i="17" s="1"/>
  <c r="P3" i="2"/>
  <c r="P3" i="3" s="1"/>
  <c r="P3" i="4" s="1"/>
  <c r="P3" i="5" s="1"/>
  <c r="P3" i="6" s="1"/>
  <c r="P3" i="7" s="1"/>
  <c r="P3" i="8" s="1"/>
  <c r="P3" i="9" s="1"/>
  <c r="P3" i="10" s="1"/>
  <c r="P3" i="11" s="1"/>
  <c r="P3" i="12" s="1"/>
  <c r="P3" i="13" s="1"/>
  <c r="P3" i="14" s="1"/>
  <c r="P3" i="15" s="1"/>
  <c r="P3" i="16" s="1"/>
  <c r="P3" i="17" s="1"/>
  <c r="O3" i="2"/>
  <c r="O3" i="3" s="1"/>
  <c r="O3" i="4" s="1"/>
  <c r="O3" i="5" s="1"/>
  <c r="O3" i="6" s="1"/>
  <c r="O3" i="7" s="1"/>
  <c r="O3" i="8" s="1"/>
  <c r="O3" i="9" s="1"/>
  <c r="O3" i="10" s="1"/>
  <c r="O3" i="11" s="1"/>
  <c r="O3" i="12" s="1"/>
  <c r="O3" i="13" s="1"/>
  <c r="O3" i="14" s="1"/>
  <c r="O3" i="15" s="1"/>
  <c r="O3" i="16" s="1"/>
  <c r="O3" i="17" s="1"/>
  <c r="N3" i="2"/>
  <c r="N3" i="3" s="1"/>
  <c r="N3" i="4" s="1"/>
  <c r="N3" i="5" s="1"/>
  <c r="N3" i="6" s="1"/>
  <c r="N3" i="7" s="1"/>
  <c r="N3" i="8" s="1"/>
  <c r="N3" i="9" s="1"/>
  <c r="N3" i="10" s="1"/>
  <c r="N3" i="11" s="1"/>
  <c r="N3" i="12" s="1"/>
  <c r="N3" i="13" s="1"/>
  <c r="N3" i="14" s="1"/>
  <c r="N3" i="15" s="1"/>
  <c r="N3" i="16" s="1"/>
  <c r="N3" i="17" s="1"/>
  <c r="M3" i="2"/>
  <c r="L3" i="2"/>
  <c r="L3" i="3" s="1"/>
  <c r="L3" i="4" s="1"/>
  <c r="L3" i="5" s="1"/>
  <c r="L3" i="6" s="1"/>
  <c r="L3" i="7" s="1"/>
  <c r="L3" i="8" s="1"/>
  <c r="L3" i="9" s="1"/>
  <c r="L3" i="10" s="1"/>
  <c r="L3" i="11" s="1"/>
  <c r="L3" i="12" s="1"/>
  <c r="L3" i="13" s="1"/>
  <c r="L3" i="14" s="1"/>
  <c r="L3" i="15" s="1"/>
  <c r="L3" i="16" s="1"/>
  <c r="L3" i="17" s="1"/>
  <c r="K3" i="2"/>
  <c r="J3" i="2"/>
  <c r="J3" i="3" s="1"/>
  <c r="J3" i="4" s="1"/>
  <c r="J3" i="5" s="1"/>
  <c r="J3" i="6" s="1"/>
  <c r="J3" i="7" s="1"/>
  <c r="J3" i="8" s="1"/>
  <c r="J3" i="9" s="1"/>
  <c r="J3" i="10" s="1"/>
  <c r="J3" i="11" s="1"/>
  <c r="J3" i="12" s="1"/>
  <c r="J3" i="13" s="1"/>
  <c r="J3" i="14" s="1"/>
  <c r="J3" i="15" s="1"/>
  <c r="J3" i="16" s="1"/>
  <c r="J3" i="17" s="1"/>
  <c r="I3" i="2"/>
  <c r="I3" i="3" s="1"/>
  <c r="I3" i="4" s="1"/>
  <c r="I3" i="5" s="1"/>
  <c r="I3" i="6" s="1"/>
  <c r="I3" i="7" s="1"/>
  <c r="I3" i="8" s="1"/>
  <c r="I3" i="9" s="1"/>
  <c r="I3" i="10" s="1"/>
  <c r="I3" i="11" s="1"/>
  <c r="I3" i="12" s="1"/>
  <c r="I3" i="13" s="1"/>
  <c r="I3" i="14" s="1"/>
  <c r="I3" i="15" s="1"/>
  <c r="I3" i="16" s="1"/>
  <c r="I3" i="17" s="1"/>
  <c r="H3" i="2"/>
  <c r="H3" i="3" s="1"/>
  <c r="H3" i="4" s="1"/>
  <c r="H3" i="5" s="1"/>
  <c r="H3" i="6" s="1"/>
  <c r="H3" i="7" s="1"/>
  <c r="H3" i="8" s="1"/>
  <c r="H3" i="9" s="1"/>
  <c r="H3" i="10" s="1"/>
  <c r="H3" i="11" s="1"/>
  <c r="H3" i="12" s="1"/>
  <c r="H3" i="13" s="1"/>
  <c r="H3" i="14" s="1"/>
  <c r="H3" i="15" s="1"/>
  <c r="H3" i="16" s="1"/>
  <c r="H3" i="17" s="1"/>
  <c r="G3" i="2"/>
  <c r="G3" i="3" s="1"/>
  <c r="G3" i="4" s="1"/>
  <c r="G3" i="5" s="1"/>
  <c r="G3" i="6" s="1"/>
  <c r="G3" i="7" s="1"/>
  <c r="G3" i="8" s="1"/>
  <c r="G3" i="9" s="1"/>
  <c r="G3" i="10" s="1"/>
  <c r="G3" i="11" s="1"/>
  <c r="G3" i="12" s="1"/>
  <c r="G3" i="13" s="1"/>
  <c r="G3" i="14" s="1"/>
  <c r="G3" i="15" s="1"/>
  <c r="G3" i="16" s="1"/>
  <c r="G3" i="17" s="1"/>
  <c r="F3" i="2"/>
  <c r="F3" i="3" s="1"/>
  <c r="F3" i="4" s="1"/>
  <c r="F3" i="5" s="1"/>
  <c r="F3" i="6" s="1"/>
  <c r="F3" i="7" s="1"/>
  <c r="F3" i="8" s="1"/>
  <c r="F3" i="9" s="1"/>
  <c r="F3" i="10" s="1"/>
  <c r="F3" i="11" s="1"/>
  <c r="F3" i="12" s="1"/>
  <c r="F3" i="13" s="1"/>
  <c r="F3" i="14" s="1"/>
  <c r="F3" i="15" s="1"/>
  <c r="F3" i="16" s="1"/>
  <c r="F3" i="17" s="1"/>
  <c r="E3" i="2"/>
  <c r="E3" i="3" s="1"/>
  <c r="E3" i="4" s="1"/>
  <c r="E3" i="5" s="1"/>
  <c r="E3" i="6" s="1"/>
  <c r="E3" i="7" s="1"/>
  <c r="E3" i="8" s="1"/>
  <c r="E3" i="9" s="1"/>
  <c r="E3" i="10" s="1"/>
  <c r="E3" i="11" s="1"/>
  <c r="E3" i="12" s="1"/>
  <c r="E3" i="13" s="1"/>
  <c r="E3" i="14" s="1"/>
  <c r="E3" i="15" s="1"/>
  <c r="E3" i="16" s="1"/>
  <c r="E3" i="17" s="1"/>
  <c r="D3" i="2"/>
  <c r="D3" i="3" s="1"/>
  <c r="D3" i="4" s="1"/>
  <c r="C3" i="2"/>
  <c r="C3" i="3" s="1"/>
  <c r="B3" i="2"/>
  <c r="AJ2" i="2"/>
  <c r="E2" i="2"/>
  <c r="E2" i="3" s="1"/>
  <c r="E2" i="4" s="1"/>
  <c r="E2" i="5" s="1"/>
  <c r="E2" i="6" s="1"/>
  <c r="E2" i="7" s="1"/>
  <c r="E2" i="8" s="1"/>
  <c r="E2" i="9" s="1"/>
  <c r="E2" i="10" s="1"/>
  <c r="E2" i="11" s="1"/>
  <c r="E2" i="12" s="1"/>
  <c r="E2" i="13" s="1"/>
  <c r="E2" i="14" s="1"/>
  <c r="E2" i="15" s="1"/>
  <c r="E2" i="16" s="1"/>
  <c r="E2" i="17" s="1"/>
  <c r="C2" i="2"/>
  <c r="C2" i="3" s="1"/>
  <c r="C2" i="4" s="1"/>
  <c r="C2" i="5" s="1"/>
  <c r="C2" i="6" s="1"/>
  <c r="C2" i="7" s="1"/>
  <c r="C2" i="8" s="1"/>
  <c r="C2" i="9" s="1"/>
  <c r="C2" i="10" s="1"/>
  <c r="C2" i="11" s="1"/>
  <c r="C2" i="12" s="1"/>
  <c r="C2" i="13" s="1"/>
  <c r="C2" i="14" s="1"/>
  <c r="C2" i="15" s="1"/>
  <c r="C2" i="16" s="1"/>
  <c r="C2" i="17" s="1"/>
  <c r="B2" i="2"/>
  <c r="B2" i="3" s="1"/>
  <c r="B2" i="4" s="1"/>
  <c r="B2" i="5" s="1"/>
  <c r="B2" i="6" s="1"/>
  <c r="B2" i="7" s="1"/>
  <c r="B2" i="8" s="1"/>
  <c r="B2" i="9" s="1"/>
  <c r="B2" i="10" s="1"/>
  <c r="B2" i="11" s="1"/>
  <c r="B2" i="12" s="1"/>
  <c r="B2" i="13" s="1"/>
  <c r="B2" i="14" s="1"/>
  <c r="B2" i="15" s="1"/>
  <c r="B2" i="16" s="1"/>
  <c r="B2" i="17" s="1"/>
  <c r="A2" i="2"/>
  <c r="A2" i="3" s="1"/>
  <c r="A2" i="4" s="1"/>
  <c r="A2" i="5" s="1"/>
  <c r="A2" i="6" s="1"/>
  <c r="A2" i="7" s="1"/>
  <c r="A2" i="8" s="1"/>
  <c r="A2" i="9" s="1"/>
  <c r="A2" i="10" s="1"/>
  <c r="A2" i="11" s="1"/>
  <c r="A2" i="12" s="1"/>
  <c r="A2" i="13" s="1"/>
  <c r="A2" i="14" s="1"/>
  <c r="A2" i="15" s="1"/>
  <c r="A2" i="16" s="1"/>
  <c r="A2" i="17" s="1"/>
  <c r="AL1" i="2"/>
  <c r="A1" i="2"/>
  <c r="A1" i="3" s="1"/>
  <c r="A1" i="4" s="1"/>
  <c r="A1" i="5" s="1"/>
  <c r="A1" i="6" s="1"/>
  <c r="A1" i="7" s="1"/>
  <c r="A1" i="8" s="1"/>
  <c r="A1" i="9" s="1"/>
  <c r="A1" i="10" s="1"/>
  <c r="A1" i="11" s="1"/>
  <c r="A1" i="12" s="1"/>
  <c r="A1" i="13" s="1"/>
  <c r="A1" i="14" s="1"/>
  <c r="A1" i="15" s="1"/>
  <c r="A1" i="16" s="1"/>
  <c r="A1" i="17" s="1"/>
  <c r="AL68" i="1"/>
  <c r="AI68" i="1"/>
  <c r="AH68" i="1"/>
  <c r="AI68" i="4" s="1"/>
  <c r="W68" i="1"/>
  <c r="W68" i="4" s="1"/>
  <c r="V68" i="1"/>
  <c r="V68" i="4" s="1"/>
  <c r="V68" i="17" s="1"/>
  <c r="U68" i="1"/>
  <c r="U68" i="4" s="1"/>
  <c r="T68" i="1"/>
  <c r="T68" i="4" s="1"/>
  <c r="T68" i="17" s="1"/>
  <c r="S68" i="1"/>
  <c r="S68" i="4" s="1"/>
  <c r="R68" i="1"/>
  <c r="R68" i="4" s="1"/>
  <c r="Q68" i="1"/>
  <c r="Q68" i="4" s="1"/>
  <c r="P68" i="1"/>
  <c r="P68" i="4" s="1"/>
  <c r="P68" i="17" s="1"/>
  <c r="O68" i="1"/>
  <c r="O68" i="4" s="1"/>
  <c r="N68" i="1"/>
  <c r="N68" i="4" s="1"/>
  <c r="M68" i="1"/>
  <c r="M68" i="4" s="1"/>
  <c r="L68" i="1"/>
  <c r="L68" i="4" s="1"/>
  <c r="K68" i="1"/>
  <c r="K68" i="4" s="1"/>
  <c r="J68" i="1"/>
  <c r="J68" i="4" s="1"/>
  <c r="J68" i="17" s="1"/>
  <c r="I68" i="1"/>
  <c r="I68" i="4" s="1"/>
  <c r="H68" i="1"/>
  <c r="G68" i="1"/>
  <c r="G68" i="4" s="1"/>
  <c r="F68" i="1"/>
  <c r="F68" i="4" s="1"/>
  <c r="E68" i="1"/>
  <c r="E68" i="4" s="1"/>
  <c r="D68" i="1"/>
  <c r="C68" i="1"/>
  <c r="B68" i="1"/>
  <c r="AL67" i="1"/>
  <c r="AI67" i="1"/>
  <c r="AH67" i="1"/>
  <c r="AI67" i="4" s="1"/>
  <c r="X67" i="17" s="1"/>
  <c r="W67" i="1"/>
  <c r="V67" i="1"/>
  <c r="V67" i="4" s="1"/>
  <c r="U67" i="1"/>
  <c r="U67" i="4" s="1"/>
  <c r="U67" i="17" s="1"/>
  <c r="T67" i="1"/>
  <c r="T67" i="4" s="1"/>
  <c r="S67" i="1"/>
  <c r="S67" i="4" s="1"/>
  <c r="S67" i="17" s="1"/>
  <c r="R67" i="1"/>
  <c r="R67" i="4" s="1"/>
  <c r="R67" i="17" s="1"/>
  <c r="Q67" i="1"/>
  <c r="Q67" i="4" s="1"/>
  <c r="Q67" i="17" s="1"/>
  <c r="P67" i="1"/>
  <c r="P67" i="4" s="1"/>
  <c r="O67" i="1"/>
  <c r="O67" i="4" s="1"/>
  <c r="O67" i="17" s="1"/>
  <c r="N67" i="1"/>
  <c r="N67" i="4" s="1"/>
  <c r="M67" i="1"/>
  <c r="M67" i="4" s="1"/>
  <c r="M67" i="17" s="1"/>
  <c r="L67" i="1"/>
  <c r="L67" i="4" s="1"/>
  <c r="L67" i="17" s="1"/>
  <c r="K67" i="1"/>
  <c r="K67" i="4" s="1"/>
  <c r="J67" i="1"/>
  <c r="J67" i="4" s="1"/>
  <c r="I67" i="1"/>
  <c r="I67" i="4" s="1"/>
  <c r="I67" i="17" s="1"/>
  <c r="H67" i="1"/>
  <c r="H67" i="4" s="1"/>
  <c r="G67" i="1"/>
  <c r="G67" i="4" s="1"/>
  <c r="G67" i="17" s="1"/>
  <c r="F67" i="1"/>
  <c r="F67" i="4" s="1"/>
  <c r="F67" i="17" s="1"/>
  <c r="E67" i="1"/>
  <c r="D67" i="1"/>
  <c r="C67" i="1"/>
  <c r="B67" i="1"/>
  <c r="AJ66" i="1"/>
  <c r="AJ65" i="1"/>
  <c r="AK65" i="1" s="1"/>
  <c r="AJ64" i="1"/>
  <c r="AK63" i="1"/>
  <c r="AJ63" i="1"/>
  <c r="AJ62" i="1"/>
  <c r="AJ61" i="1"/>
  <c r="AK61" i="1" s="1"/>
  <c r="AJ60" i="1"/>
  <c r="AK59" i="1" s="1"/>
  <c r="AJ59" i="1"/>
  <c r="AJ58" i="1"/>
  <c r="AK57" i="1"/>
  <c r="AJ57" i="1"/>
  <c r="AJ56" i="1"/>
  <c r="AK55" i="1"/>
  <c r="AJ55" i="1"/>
  <c r="AJ54" i="1"/>
  <c r="AJ53" i="1"/>
  <c r="AK53" i="1" s="1"/>
  <c r="AJ52" i="1"/>
  <c r="AK51" i="1"/>
  <c r="AJ51" i="1"/>
  <c r="AJ50" i="1"/>
  <c r="AJ49" i="1"/>
  <c r="AK49" i="1" s="1"/>
  <c r="AJ48" i="1"/>
  <c r="AK47" i="1" s="1"/>
  <c r="AJ47" i="1"/>
  <c r="AJ46" i="1"/>
  <c r="AK45" i="1"/>
  <c r="AJ45" i="1"/>
  <c r="AJ44" i="1"/>
  <c r="AK43" i="1"/>
  <c r="AJ43" i="1"/>
  <c r="AJ42" i="1"/>
  <c r="AJ41" i="1"/>
  <c r="AK41" i="1" s="1"/>
  <c r="AJ40" i="1"/>
  <c r="AK39" i="1"/>
  <c r="AJ39" i="1"/>
  <c r="AJ38" i="1"/>
  <c r="AJ37" i="1"/>
  <c r="AK37" i="1" s="1"/>
  <c r="AJ36" i="1"/>
  <c r="AK35" i="1" s="1"/>
  <c r="AJ35" i="1"/>
  <c r="AJ34" i="1"/>
  <c r="AK33" i="1"/>
  <c r="AJ33" i="1"/>
  <c r="AJ32" i="1"/>
  <c r="AK31" i="1"/>
  <c r="AJ31" i="1"/>
  <c r="AJ30" i="1"/>
  <c r="AJ29" i="1"/>
  <c r="AK29" i="1" s="1"/>
  <c r="AJ28" i="1"/>
  <c r="AK27" i="1"/>
  <c r="AJ27" i="1"/>
  <c r="AJ26" i="1"/>
  <c r="AJ25" i="1"/>
  <c r="AK25" i="1" s="1"/>
  <c r="AJ24" i="1"/>
  <c r="AK23" i="1" s="1"/>
  <c r="AJ23" i="1"/>
  <c r="AJ22" i="1"/>
  <c r="AK21" i="1"/>
  <c r="AJ21" i="1"/>
  <c r="AJ20" i="1"/>
  <c r="AK19" i="1"/>
  <c r="AJ19" i="1"/>
  <c r="AJ18" i="1"/>
  <c r="AJ17" i="1"/>
  <c r="AK17" i="1" s="1"/>
  <c r="AJ16" i="1"/>
  <c r="AK15" i="1"/>
  <c r="AJ15" i="1"/>
  <c r="AJ14" i="1"/>
  <c r="AJ13" i="1"/>
  <c r="AK13" i="1" s="1"/>
  <c r="AJ12" i="1"/>
  <c r="AK11" i="1" s="1"/>
  <c r="AJ11" i="1"/>
  <c r="AJ10" i="1"/>
  <c r="D10" i="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66" i="1" s="1"/>
  <c r="D6" i="2" s="1"/>
  <c r="D8" i="2" s="1"/>
  <c r="D10" i="2" s="1"/>
  <c r="D12" i="2" s="1"/>
  <c r="D14" i="2" s="1"/>
  <c r="D16" i="2" s="1"/>
  <c r="D18" i="2" s="1"/>
  <c r="D20" i="2" s="1"/>
  <c r="D22" i="2" s="1"/>
  <c r="D24" i="2" s="1"/>
  <c r="D26" i="2" s="1"/>
  <c r="D28" i="2" s="1"/>
  <c r="D30" i="2" s="1"/>
  <c r="D32" i="2" s="1"/>
  <c r="D34" i="2" s="1"/>
  <c r="D36" i="2" s="1"/>
  <c r="D38" i="2" s="1"/>
  <c r="D40" i="2" s="1"/>
  <c r="D42" i="2" s="1"/>
  <c r="D44" i="2" s="1"/>
  <c r="D46" i="2" s="1"/>
  <c r="D48" i="2" s="1"/>
  <c r="D50" i="2" s="1"/>
  <c r="D52" i="2" s="1"/>
  <c r="D54" i="2" s="1"/>
  <c r="D56" i="2" s="1"/>
  <c r="D58" i="2" s="1"/>
  <c r="D60" i="2" s="1"/>
  <c r="D62" i="2" s="1"/>
  <c r="D64" i="2" s="1"/>
  <c r="D66" i="2" s="1"/>
  <c r="D6" i="3" s="1"/>
  <c r="D8" i="3" s="1"/>
  <c r="D10" i="3" s="1"/>
  <c r="D12" i="3" s="1"/>
  <c r="D14" i="3" s="1"/>
  <c r="D16" i="3" s="1"/>
  <c r="D18" i="3" s="1"/>
  <c r="D20" i="3" s="1"/>
  <c r="D22" i="3" s="1"/>
  <c r="D24" i="3" s="1"/>
  <c r="D26" i="3" s="1"/>
  <c r="D28" i="3" s="1"/>
  <c r="D30" i="3" s="1"/>
  <c r="D32" i="3" s="1"/>
  <c r="D34" i="3" s="1"/>
  <c r="D36" i="3" s="1"/>
  <c r="D38" i="3" s="1"/>
  <c r="D40" i="3" s="1"/>
  <c r="D42" i="3" s="1"/>
  <c r="D44" i="3" s="1"/>
  <c r="D46" i="3" s="1"/>
  <c r="D48" i="3" s="1"/>
  <c r="D50" i="3" s="1"/>
  <c r="D52" i="3" s="1"/>
  <c r="D54" i="3" s="1"/>
  <c r="D56" i="3" s="1"/>
  <c r="D58" i="3" s="1"/>
  <c r="D60" i="3" s="1"/>
  <c r="D62" i="3" s="1"/>
  <c r="D64" i="3" s="1"/>
  <c r="D66" i="3" s="1"/>
  <c r="D6" i="5" s="1"/>
  <c r="D8" i="5" s="1"/>
  <c r="D10" i="5" s="1"/>
  <c r="D12" i="5" s="1"/>
  <c r="D14" i="5" s="1"/>
  <c r="D16" i="5" s="1"/>
  <c r="D18" i="5" s="1"/>
  <c r="D20" i="5" s="1"/>
  <c r="D22" i="5" s="1"/>
  <c r="D24" i="5" s="1"/>
  <c r="D26" i="5" s="1"/>
  <c r="D28" i="5" s="1"/>
  <c r="D30" i="5" s="1"/>
  <c r="D32" i="5" s="1"/>
  <c r="D34" i="5" s="1"/>
  <c r="D36" i="5" s="1"/>
  <c r="D38" i="5" s="1"/>
  <c r="D40" i="5" s="1"/>
  <c r="D42" i="5" s="1"/>
  <c r="D44" i="5" s="1"/>
  <c r="D46" i="5" s="1"/>
  <c r="D48" i="5" s="1"/>
  <c r="D50" i="5" s="1"/>
  <c r="D52" i="5" s="1"/>
  <c r="D54" i="5" s="1"/>
  <c r="D56" i="5" s="1"/>
  <c r="D58" i="5" s="1"/>
  <c r="D60" i="5" s="1"/>
  <c r="D62" i="5" s="1"/>
  <c r="D64" i="5" s="1"/>
  <c r="D66" i="5" s="1"/>
  <c r="D6" i="6" s="1"/>
  <c r="D8" i="6" s="1"/>
  <c r="D10" i="6" s="1"/>
  <c r="D12" i="6" s="1"/>
  <c r="D14" i="6" s="1"/>
  <c r="D16" i="6" s="1"/>
  <c r="D18" i="6" s="1"/>
  <c r="D20" i="6" s="1"/>
  <c r="D22" i="6" s="1"/>
  <c r="D24" i="6" s="1"/>
  <c r="D26" i="6" s="1"/>
  <c r="D28" i="6" s="1"/>
  <c r="D30" i="6" s="1"/>
  <c r="D32" i="6" s="1"/>
  <c r="D34" i="6" s="1"/>
  <c r="D36" i="6" s="1"/>
  <c r="D38" i="6" s="1"/>
  <c r="D40" i="6" s="1"/>
  <c r="D42" i="6" s="1"/>
  <c r="D44" i="6" s="1"/>
  <c r="D46" i="6" s="1"/>
  <c r="D48" i="6" s="1"/>
  <c r="D50" i="6" s="1"/>
  <c r="D52" i="6" s="1"/>
  <c r="D54" i="6" s="1"/>
  <c r="D56" i="6" s="1"/>
  <c r="D58" i="6" s="1"/>
  <c r="D60" i="6" s="1"/>
  <c r="D62" i="6" s="1"/>
  <c r="D64" i="6" s="1"/>
  <c r="D66" i="6" s="1"/>
  <c r="D6" i="7" s="1"/>
  <c r="D8" i="7" s="1"/>
  <c r="D10" i="7" s="1"/>
  <c r="D12" i="7" s="1"/>
  <c r="D14" i="7" s="1"/>
  <c r="D16" i="7" s="1"/>
  <c r="D18" i="7" s="1"/>
  <c r="D20" i="7" s="1"/>
  <c r="D22" i="7" s="1"/>
  <c r="D24" i="7" s="1"/>
  <c r="D26" i="7" s="1"/>
  <c r="D28" i="7" s="1"/>
  <c r="D30" i="7" s="1"/>
  <c r="D32" i="7" s="1"/>
  <c r="D34" i="7" s="1"/>
  <c r="D36" i="7" s="1"/>
  <c r="D38" i="7" s="1"/>
  <c r="D40" i="7" s="1"/>
  <c r="D42" i="7" s="1"/>
  <c r="D44" i="7" s="1"/>
  <c r="D46" i="7" s="1"/>
  <c r="D48" i="7" s="1"/>
  <c r="D50" i="7" s="1"/>
  <c r="D52" i="7" s="1"/>
  <c r="D54" i="7" s="1"/>
  <c r="D56" i="7" s="1"/>
  <c r="D58" i="7" s="1"/>
  <c r="D60" i="7" s="1"/>
  <c r="D62" i="7" s="1"/>
  <c r="D64" i="7" s="1"/>
  <c r="D66" i="7" s="1"/>
  <c r="D6" i="9" s="1"/>
  <c r="D8" i="9" s="1"/>
  <c r="D10" i="9" s="1"/>
  <c r="D12" i="9" s="1"/>
  <c r="D14" i="9" s="1"/>
  <c r="D16" i="9" s="1"/>
  <c r="D18" i="9" s="1"/>
  <c r="D20" i="9" s="1"/>
  <c r="D22" i="9" s="1"/>
  <c r="D24" i="9" s="1"/>
  <c r="D26" i="9" s="1"/>
  <c r="D28" i="9" s="1"/>
  <c r="D30" i="9" s="1"/>
  <c r="D32" i="9" s="1"/>
  <c r="D34" i="9" s="1"/>
  <c r="D36" i="9" s="1"/>
  <c r="D38" i="9" s="1"/>
  <c r="D40" i="9" s="1"/>
  <c r="D42" i="9" s="1"/>
  <c r="D44" i="9" s="1"/>
  <c r="D46" i="9" s="1"/>
  <c r="D48" i="9" s="1"/>
  <c r="D50" i="9" s="1"/>
  <c r="D52" i="9" s="1"/>
  <c r="D54" i="9" s="1"/>
  <c r="D56" i="9" s="1"/>
  <c r="D58" i="9" s="1"/>
  <c r="D60" i="9" s="1"/>
  <c r="D62" i="9" s="1"/>
  <c r="D64" i="9" s="1"/>
  <c r="D66" i="9" s="1"/>
  <c r="D6" i="10" s="1"/>
  <c r="D8" i="10" s="1"/>
  <c r="D10" i="10" s="1"/>
  <c r="D12" i="10" s="1"/>
  <c r="D14" i="10" s="1"/>
  <c r="D16" i="10" s="1"/>
  <c r="D18" i="10" s="1"/>
  <c r="D20" i="10" s="1"/>
  <c r="D22" i="10" s="1"/>
  <c r="D24" i="10" s="1"/>
  <c r="D26" i="10" s="1"/>
  <c r="D28" i="10" s="1"/>
  <c r="D30" i="10" s="1"/>
  <c r="D32" i="10" s="1"/>
  <c r="D34" i="10" s="1"/>
  <c r="D36" i="10" s="1"/>
  <c r="D38" i="10" s="1"/>
  <c r="D40" i="10" s="1"/>
  <c r="D42" i="10" s="1"/>
  <c r="D44" i="10" s="1"/>
  <c r="D46" i="10" s="1"/>
  <c r="D48" i="10" s="1"/>
  <c r="D50" i="10" s="1"/>
  <c r="D52" i="10" s="1"/>
  <c r="D54" i="10" s="1"/>
  <c r="D56" i="10" s="1"/>
  <c r="D58" i="10" s="1"/>
  <c r="D60" i="10" s="1"/>
  <c r="D62" i="10" s="1"/>
  <c r="D64" i="10" s="1"/>
  <c r="D66" i="10" s="1"/>
  <c r="D6" i="11" s="1"/>
  <c r="D8" i="11" s="1"/>
  <c r="D10" i="11" s="1"/>
  <c r="D12" i="11" s="1"/>
  <c r="D14" i="11" s="1"/>
  <c r="D16" i="11" s="1"/>
  <c r="D18" i="11" s="1"/>
  <c r="D20" i="11" s="1"/>
  <c r="D22" i="11" s="1"/>
  <c r="D24" i="11" s="1"/>
  <c r="D26" i="11" s="1"/>
  <c r="D28" i="11" s="1"/>
  <c r="D30" i="11" s="1"/>
  <c r="D32" i="11" s="1"/>
  <c r="D34" i="11" s="1"/>
  <c r="D36" i="11" s="1"/>
  <c r="D38" i="11" s="1"/>
  <c r="D40" i="11" s="1"/>
  <c r="D42" i="11" s="1"/>
  <c r="D44" i="11" s="1"/>
  <c r="D46" i="11" s="1"/>
  <c r="D48" i="11" s="1"/>
  <c r="D50" i="11" s="1"/>
  <c r="D52" i="11" s="1"/>
  <c r="D54" i="11" s="1"/>
  <c r="D56" i="11" s="1"/>
  <c r="D58" i="11" s="1"/>
  <c r="D60" i="11" s="1"/>
  <c r="D62" i="11" s="1"/>
  <c r="D64" i="11" s="1"/>
  <c r="D66" i="11" s="1"/>
  <c r="D6" i="13" s="1"/>
  <c r="D8" i="13" s="1"/>
  <c r="D10" i="13" s="1"/>
  <c r="D12" i="13" s="1"/>
  <c r="D14" i="13" s="1"/>
  <c r="D16" i="13" s="1"/>
  <c r="D18" i="13" s="1"/>
  <c r="D20" i="13" s="1"/>
  <c r="D22" i="13" s="1"/>
  <c r="D24" i="13" s="1"/>
  <c r="D26" i="13" s="1"/>
  <c r="D28" i="13" s="1"/>
  <c r="D30" i="13" s="1"/>
  <c r="D32" i="13" s="1"/>
  <c r="D34" i="13" s="1"/>
  <c r="D36" i="13" s="1"/>
  <c r="D38" i="13" s="1"/>
  <c r="D40" i="13" s="1"/>
  <c r="D42" i="13" s="1"/>
  <c r="D44" i="13" s="1"/>
  <c r="D46" i="13" s="1"/>
  <c r="D48" i="13" s="1"/>
  <c r="D50" i="13" s="1"/>
  <c r="D52" i="13" s="1"/>
  <c r="D54" i="13" s="1"/>
  <c r="D56" i="13" s="1"/>
  <c r="D58" i="13" s="1"/>
  <c r="D60" i="13" s="1"/>
  <c r="D62" i="13" s="1"/>
  <c r="D64" i="13" s="1"/>
  <c r="D66" i="13" s="1"/>
  <c r="D6" i="14" s="1"/>
  <c r="D8" i="14" s="1"/>
  <c r="D10" i="14" s="1"/>
  <c r="D12" i="14" s="1"/>
  <c r="D14" i="14" s="1"/>
  <c r="D16" i="14" s="1"/>
  <c r="D18" i="14" s="1"/>
  <c r="D20" i="14" s="1"/>
  <c r="D22" i="14" s="1"/>
  <c r="D24" i="14" s="1"/>
  <c r="D26" i="14" s="1"/>
  <c r="D28" i="14" s="1"/>
  <c r="D30" i="14" s="1"/>
  <c r="D32" i="14" s="1"/>
  <c r="D34" i="14" s="1"/>
  <c r="D36" i="14" s="1"/>
  <c r="D38" i="14" s="1"/>
  <c r="D40" i="14" s="1"/>
  <c r="D42" i="14" s="1"/>
  <c r="D44" i="14" s="1"/>
  <c r="D46" i="14" s="1"/>
  <c r="D48" i="14" s="1"/>
  <c r="D50" i="14" s="1"/>
  <c r="D52" i="14" s="1"/>
  <c r="D54" i="14" s="1"/>
  <c r="D56" i="14" s="1"/>
  <c r="D58" i="14" s="1"/>
  <c r="D60" i="14" s="1"/>
  <c r="D62" i="14" s="1"/>
  <c r="D64" i="14" s="1"/>
  <c r="D66" i="14" s="1"/>
  <c r="D6" i="15" s="1"/>
  <c r="D8" i="15" s="1"/>
  <c r="D10" i="15" s="1"/>
  <c r="D12" i="15" s="1"/>
  <c r="D14" i="15" s="1"/>
  <c r="D16" i="15" s="1"/>
  <c r="D18" i="15" s="1"/>
  <c r="D20" i="15" s="1"/>
  <c r="D22" i="15" s="1"/>
  <c r="D24" i="15" s="1"/>
  <c r="D26" i="15" s="1"/>
  <c r="D28" i="15" s="1"/>
  <c r="D30" i="15" s="1"/>
  <c r="D32" i="15" s="1"/>
  <c r="D34" i="15" s="1"/>
  <c r="D36" i="15" s="1"/>
  <c r="D38" i="15" s="1"/>
  <c r="D40" i="15" s="1"/>
  <c r="D42" i="15" s="1"/>
  <c r="D44" i="15" s="1"/>
  <c r="D46" i="15" s="1"/>
  <c r="D48" i="15" s="1"/>
  <c r="D50" i="15" s="1"/>
  <c r="D52" i="15" s="1"/>
  <c r="D54" i="15" s="1"/>
  <c r="D56" i="15" s="1"/>
  <c r="D58" i="15" s="1"/>
  <c r="D60" i="15" s="1"/>
  <c r="D62" i="15" s="1"/>
  <c r="D64" i="15" s="1"/>
  <c r="D66" i="15" s="1"/>
  <c r="AK9" i="1"/>
  <c r="AJ9" i="1"/>
  <c r="AJ8" i="1"/>
  <c r="D8" i="1"/>
  <c r="AK7" i="1"/>
  <c r="AJ7" i="1"/>
  <c r="AJ67" i="1" s="1"/>
  <c r="D7" i="1"/>
  <c r="D9" i="1" s="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D65" i="1" s="1"/>
  <c r="D5" i="2" s="1"/>
  <c r="D7" i="2" s="1"/>
  <c r="D9" i="2" s="1"/>
  <c r="D11" i="2" s="1"/>
  <c r="D13" i="2" s="1"/>
  <c r="D15" i="2" s="1"/>
  <c r="D17" i="2" s="1"/>
  <c r="D19" i="2" s="1"/>
  <c r="D21" i="2" s="1"/>
  <c r="D23" i="2" s="1"/>
  <c r="D25" i="2" s="1"/>
  <c r="D27" i="2" s="1"/>
  <c r="D29" i="2" s="1"/>
  <c r="D31" i="2" s="1"/>
  <c r="D33" i="2" s="1"/>
  <c r="D35" i="2" s="1"/>
  <c r="D37" i="2" s="1"/>
  <c r="D39" i="2" s="1"/>
  <c r="D41" i="2" s="1"/>
  <c r="D43" i="2" s="1"/>
  <c r="D45" i="2" s="1"/>
  <c r="D47" i="2" s="1"/>
  <c r="D49" i="2" s="1"/>
  <c r="D51" i="2" s="1"/>
  <c r="D53" i="2" s="1"/>
  <c r="D55" i="2" s="1"/>
  <c r="D57" i="2" s="1"/>
  <c r="D59" i="2" s="1"/>
  <c r="D61" i="2" s="1"/>
  <c r="D63" i="2" s="1"/>
  <c r="D65" i="2" s="1"/>
  <c r="D5" i="3" s="1"/>
  <c r="D7" i="3" s="1"/>
  <c r="D9" i="3" s="1"/>
  <c r="D11" i="3" s="1"/>
  <c r="D13" i="3" s="1"/>
  <c r="D15" i="3" s="1"/>
  <c r="D17" i="3" s="1"/>
  <c r="D19" i="3" s="1"/>
  <c r="D21" i="3" s="1"/>
  <c r="D23" i="3" s="1"/>
  <c r="D25" i="3" s="1"/>
  <c r="D27" i="3" s="1"/>
  <c r="D29" i="3" s="1"/>
  <c r="D31" i="3" s="1"/>
  <c r="D33" i="3" s="1"/>
  <c r="D35" i="3" s="1"/>
  <c r="D37" i="3" s="1"/>
  <c r="D39" i="3" s="1"/>
  <c r="D41" i="3" s="1"/>
  <c r="D43" i="3" s="1"/>
  <c r="D45" i="3" s="1"/>
  <c r="D47" i="3" s="1"/>
  <c r="D49" i="3" s="1"/>
  <c r="D51" i="3" s="1"/>
  <c r="D53" i="3" s="1"/>
  <c r="D55" i="3" s="1"/>
  <c r="D57" i="3" s="1"/>
  <c r="D59" i="3" s="1"/>
  <c r="D61" i="3" s="1"/>
  <c r="D63" i="3" s="1"/>
  <c r="D65" i="3" s="1"/>
  <c r="D5" i="5" s="1"/>
  <c r="D7" i="5" s="1"/>
  <c r="D9" i="5" s="1"/>
  <c r="D11" i="5" s="1"/>
  <c r="D13" i="5" s="1"/>
  <c r="D15" i="5" s="1"/>
  <c r="D17" i="5" s="1"/>
  <c r="D19" i="5" s="1"/>
  <c r="D21" i="5" s="1"/>
  <c r="D23" i="5" s="1"/>
  <c r="D25" i="5" s="1"/>
  <c r="D27" i="5" s="1"/>
  <c r="D29" i="5" s="1"/>
  <c r="D31" i="5" s="1"/>
  <c r="D33" i="5" s="1"/>
  <c r="D35" i="5" s="1"/>
  <c r="D37" i="5" s="1"/>
  <c r="D39" i="5" s="1"/>
  <c r="D41" i="5" s="1"/>
  <c r="D43" i="5" s="1"/>
  <c r="D45" i="5" s="1"/>
  <c r="D47" i="5" s="1"/>
  <c r="D49" i="5" s="1"/>
  <c r="D51" i="5" s="1"/>
  <c r="D53" i="5" s="1"/>
  <c r="D55" i="5" s="1"/>
  <c r="D57" i="5" s="1"/>
  <c r="D59" i="5" s="1"/>
  <c r="D61" i="5" s="1"/>
  <c r="D63" i="5" s="1"/>
  <c r="D65" i="5" s="1"/>
  <c r="D5" i="6" s="1"/>
  <c r="D7" i="6" s="1"/>
  <c r="D9" i="6" s="1"/>
  <c r="D11" i="6" s="1"/>
  <c r="D13" i="6" s="1"/>
  <c r="D15" i="6" s="1"/>
  <c r="D17" i="6" s="1"/>
  <c r="D19" i="6" s="1"/>
  <c r="D21" i="6" s="1"/>
  <c r="D23" i="6" s="1"/>
  <c r="D25" i="6" s="1"/>
  <c r="D27" i="6" s="1"/>
  <c r="D29" i="6" s="1"/>
  <c r="D31" i="6" s="1"/>
  <c r="D33" i="6" s="1"/>
  <c r="D35" i="6" s="1"/>
  <c r="D37" i="6" s="1"/>
  <c r="D39" i="6" s="1"/>
  <c r="D41" i="6" s="1"/>
  <c r="D43" i="6" s="1"/>
  <c r="D45" i="6" s="1"/>
  <c r="D47" i="6" s="1"/>
  <c r="D49" i="6" s="1"/>
  <c r="D51" i="6" s="1"/>
  <c r="D53" i="6" s="1"/>
  <c r="D55" i="6" s="1"/>
  <c r="D57" i="6" s="1"/>
  <c r="D59" i="6" s="1"/>
  <c r="D61" i="6" s="1"/>
  <c r="D63" i="6" s="1"/>
  <c r="D65" i="6" s="1"/>
  <c r="D5" i="7" s="1"/>
  <c r="D7" i="7" s="1"/>
  <c r="D9" i="7" s="1"/>
  <c r="D11" i="7" s="1"/>
  <c r="D13" i="7" s="1"/>
  <c r="D15" i="7" s="1"/>
  <c r="D17" i="7" s="1"/>
  <c r="D19" i="7" s="1"/>
  <c r="D21" i="7" s="1"/>
  <c r="D23" i="7" s="1"/>
  <c r="D25" i="7" s="1"/>
  <c r="D27" i="7" s="1"/>
  <c r="D29" i="7" s="1"/>
  <c r="D31" i="7" s="1"/>
  <c r="D33" i="7" s="1"/>
  <c r="D35" i="7" s="1"/>
  <c r="D37" i="7" s="1"/>
  <c r="D39" i="7" s="1"/>
  <c r="D41" i="7" s="1"/>
  <c r="D43" i="7" s="1"/>
  <c r="D45" i="7" s="1"/>
  <c r="D47" i="7" s="1"/>
  <c r="D49" i="7" s="1"/>
  <c r="D51" i="7" s="1"/>
  <c r="D53" i="7" s="1"/>
  <c r="D55" i="7" s="1"/>
  <c r="D57" i="7" s="1"/>
  <c r="D59" i="7" s="1"/>
  <c r="D61" i="7" s="1"/>
  <c r="D63" i="7" s="1"/>
  <c r="D65" i="7" s="1"/>
  <c r="D5" i="9" s="1"/>
  <c r="D7" i="9" s="1"/>
  <c r="D9" i="9" s="1"/>
  <c r="D11" i="9" s="1"/>
  <c r="D13" i="9" s="1"/>
  <c r="D15" i="9" s="1"/>
  <c r="D17" i="9" s="1"/>
  <c r="D19" i="9" s="1"/>
  <c r="D21" i="9" s="1"/>
  <c r="D23" i="9" s="1"/>
  <c r="D25" i="9" s="1"/>
  <c r="D27" i="9" s="1"/>
  <c r="D29" i="9" s="1"/>
  <c r="D31" i="9" s="1"/>
  <c r="D33" i="9" s="1"/>
  <c r="D35" i="9" s="1"/>
  <c r="D37" i="9" s="1"/>
  <c r="D39" i="9" s="1"/>
  <c r="D41" i="9" s="1"/>
  <c r="D43" i="9" s="1"/>
  <c r="D45" i="9" s="1"/>
  <c r="D47" i="9" s="1"/>
  <c r="D49" i="9" s="1"/>
  <c r="D51" i="9" s="1"/>
  <c r="D53" i="9" s="1"/>
  <c r="D55" i="9" s="1"/>
  <c r="D57" i="9" s="1"/>
  <c r="D59" i="9" s="1"/>
  <c r="D61" i="9" s="1"/>
  <c r="D63" i="9" s="1"/>
  <c r="D65" i="9" s="1"/>
  <c r="D5" i="10" s="1"/>
  <c r="D7" i="10" s="1"/>
  <c r="D9" i="10" s="1"/>
  <c r="D11" i="10" s="1"/>
  <c r="D13" i="10" s="1"/>
  <c r="D15" i="10" s="1"/>
  <c r="D17" i="10" s="1"/>
  <c r="D19" i="10" s="1"/>
  <c r="D21" i="10" s="1"/>
  <c r="D23" i="10" s="1"/>
  <c r="D25" i="10" s="1"/>
  <c r="D27" i="10" s="1"/>
  <c r="D29" i="10" s="1"/>
  <c r="D31" i="10" s="1"/>
  <c r="D33" i="10" s="1"/>
  <c r="D35" i="10" s="1"/>
  <c r="D37" i="10" s="1"/>
  <c r="D39" i="10" s="1"/>
  <c r="D41" i="10" s="1"/>
  <c r="D43" i="10" s="1"/>
  <c r="D45" i="10" s="1"/>
  <c r="D47" i="10" s="1"/>
  <c r="D49" i="10" s="1"/>
  <c r="D51" i="10" s="1"/>
  <c r="D53" i="10" s="1"/>
  <c r="D55" i="10" s="1"/>
  <c r="D57" i="10" s="1"/>
  <c r="D59" i="10" s="1"/>
  <c r="D61" i="10" s="1"/>
  <c r="D63" i="10" s="1"/>
  <c r="D65" i="10" s="1"/>
  <c r="D5" i="11" s="1"/>
  <c r="D7" i="11" s="1"/>
  <c r="D9" i="11" s="1"/>
  <c r="D11" i="11" s="1"/>
  <c r="D13" i="11" s="1"/>
  <c r="D15" i="11" s="1"/>
  <c r="D17" i="11" s="1"/>
  <c r="D19" i="11" s="1"/>
  <c r="D21" i="11" s="1"/>
  <c r="D23" i="11" s="1"/>
  <c r="D25" i="11" s="1"/>
  <c r="D27" i="11" s="1"/>
  <c r="D29" i="11" s="1"/>
  <c r="D31" i="11" s="1"/>
  <c r="D33" i="11" s="1"/>
  <c r="D35" i="11" s="1"/>
  <c r="D37" i="11" s="1"/>
  <c r="D39" i="11" s="1"/>
  <c r="D41" i="11" s="1"/>
  <c r="D43" i="11" s="1"/>
  <c r="D45" i="11" s="1"/>
  <c r="D47" i="11" s="1"/>
  <c r="D49" i="11" s="1"/>
  <c r="D51" i="11" s="1"/>
  <c r="D53" i="11" s="1"/>
  <c r="D55" i="11" s="1"/>
  <c r="D57" i="11" s="1"/>
  <c r="D59" i="11" s="1"/>
  <c r="D61" i="11" s="1"/>
  <c r="D63" i="11" s="1"/>
  <c r="D65" i="11" s="1"/>
  <c r="D5" i="13" s="1"/>
  <c r="D7" i="13" s="1"/>
  <c r="D9" i="13" s="1"/>
  <c r="D11" i="13" s="1"/>
  <c r="D13" i="13" s="1"/>
  <c r="D15" i="13" s="1"/>
  <c r="D17" i="13" s="1"/>
  <c r="D19" i="13" s="1"/>
  <c r="D21" i="13" s="1"/>
  <c r="D23" i="13" s="1"/>
  <c r="D25" i="13" s="1"/>
  <c r="D27" i="13" s="1"/>
  <c r="D29" i="13" s="1"/>
  <c r="D31" i="13" s="1"/>
  <c r="D33" i="13" s="1"/>
  <c r="D35" i="13" s="1"/>
  <c r="D37" i="13" s="1"/>
  <c r="D39" i="13" s="1"/>
  <c r="D41" i="13" s="1"/>
  <c r="D43" i="13" s="1"/>
  <c r="D45" i="13" s="1"/>
  <c r="D47" i="13" s="1"/>
  <c r="D49" i="13" s="1"/>
  <c r="D51" i="13" s="1"/>
  <c r="D53" i="13" s="1"/>
  <c r="D55" i="13" s="1"/>
  <c r="D57" i="13" s="1"/>
  <c r="D59" i="13" s="1"/>
  <c r="D61" i="13" s="1"/>
  <c r="D63" i="13" s="1"/>
  <c r="D65" i="13" s="1"/>
  <c r="D5" i="14" s="1"/>
  <c r="D7" i="14" s="1"/>
  <c r="D9" i="14" s="1"/>
  <c r="D11" i="14" s="1"/>
  <c r="D13" i="14" s="1"/>
  <c r="D15" i="14" s="1"/>
  <c r="D17" i="14" s="1"/>
  <c r="D19" i="14" s="1"/>
  <c r="D21" i="14" s="1"/>
  <c r="D23" i="14" s="1"/>
  <c r="D25" i="14" s="1"/>
  <c r="D27" i="14" s="1"/>
  <c r="D29" i="14" s="1"/>
  <c r="D31" i="14" s="1"/>
  <c r="D33" i="14" s="1"/>
  <c r="D35" i="14" s="1"/>
  <c r="D37" i="14" s="1"/>
  <c r="D39" i="14" s="1"/>
  <c r="D41" i="14" s="1"/>
  <c r="D43" i="14" s="1"/>
  <c r="D45" i="14" s="1"/>
  <c r="D47" i="14" s="1"/>
  <c r="D49" i="14" s="1"/>
  <c r="D51" i="14" s="1"/>
  <c r="D53" i="14" s="1"/>
  <c r="D55" i="14" s="1"/>
  <c r="D57" i="14" s="1"/>
  <c r="D59" i="14" s="1"/>
  <c r="D61" i="14" s="1"/>
  <c r="D63" i="14" s="1"/>
  <c r="D65" i="14" s="1"/>
  <c r="D5" i="15" s="1"/>
  <c r="D7" i="15" s="1"/>
  <c r="D9" i="15" s="1"/>
  <c r="D11" i="15" s="1"/>
  <c r="D13" i="15" s="1"/>
  <c r="D15" i="15" s="1"/>
  <c r="D17" i="15" s="1"/>
  <c r="D19" i="15" s="1"/>
  <c r="D21" i="15" s="1"/>
  <c r="D23" i="15" s="1"/>
  <c r="D25" i="15" s="1"/>
  <c r="D27" i="15" s="1"/>
  <c r="D29" i="15" s="1"/>
  <c r="D31" i="15" s="1"/>
  <c r="D33" i="15" s="1"/>
  <c r="D35" i="15" s="1"/>
  <c r="D37" i="15" s="1"/>
  <c r="D39" i="15" s="1"/>
  <c r="D41" i="15" s="1"/>
  <c r="D43" i="15" s="1"/>
  <c r="D45" i="15" s="1"/>
  <c r="D47" i="15" s="1"/>
  <c r="D49" i="15" s="1"/>
  <c r="D51" i="15" s="1"/>
  <c r="D53" i="15" s="1"/>
  <c r="D55" i="15" s="1"/>
  <c r="D57" i="15" s="1"/>
  <c r="D59" i="15" s="1"/>
  <c r="D61" i="15" s="1"/>
  <c r="D63" i="15" s="1"/>
  <c r="D65" i="15" s="1"/>
  <c r="AJ6" i="1"/>
  <c r="AJ68" i="1" s="1"/>
  <c r="AK68" i="4" s="1"/>
  <c r="AK5" i="1"/>
  <c r="AK67" i="1" s="1"/>
  <c r="AJ5" i="1"/>
  <c r="AL1" i="1"/>
  <c r="AF68" i="14"/>
  <c r="AF68" i="13"/>
  <c r="AF67" i="13"/>
  <c r="AF67" i="12"/>
  <c r="AF68" i="8"/>
  <c r="AP68" i="7"/>
  <c r="AP67" i="11"/>
  <c r="AP67" i="10"/>
  <c r="AP67" i="7"/>
  <c r="AP67" i="5"/>
  <c r="AF67" i="8"/>
  <c r="AP67" i="3"/>
  <c r="AP68" i="10"/>
  <c r="AP67" i="6"/>
  <c r="AP68" i="5"/>
  <c r="AQ67" i="4"/>
  <c r="AP68" i="3"/>
  <c r="AP68" i="2"/>
  <c r="AP68" i="1"/>
  <c r="AP67" i="2"/>
  <c r="K67" i="17" l="1"/>
  <c r="AI3" i="4"/>
  <c r="AJ3" i="4"/>
  <c r="C3" i="4"/>
  <c r="C67" i="3"/>
  <c r="R68" i="17"/>
  <c r="X68" i="17"/>
  <c r="K68" i="17"/>
  <c r="B4" i="4"/>
  <c r="B68" i="3"/>
  <c r="H68" i="17"/>
  <c r="C67" i="2"/>
  <c r="D4" i="3"/>
  <c r="AK61" i="3"/>
  <c r="Y67" i="17"/>
  <c r="N68" i="8"/>
  <c r="N68" i="17" s="1"/>
  <c r="AK23" i="6"/>
  <c r="AK41" i="6"/>
  <c r="Z68" i="12"/>
  <c r="E68" i="17"/>
  <c r="G68" i="17"/>
  <c r="M68" i="17"/>
  <c r="S68" i="17"/>
  <c r="B3" i="3"/>
  <c r="B67" i="2"/>
  <c r="C4" i="3"/>
  <c r="C68" i="2"/>
  <c r="AJ67" i="2"/>
  <c r="AK5" i="2"/>
  <c r="AK67" i="2" s="1"/>
  <c r="AL67" i="4" s="1"/>
  <c r="AJ68" i="5"/>
  <c r="Z68" i="8" s="1"/>
  <c r="D67" i="4"/>
  <c r="D3" i="5"/>
  <c r="AK5" i="3"/>
  <c r="AK67" i="3" s="1"/>
  <c r="AJ67" i="3"/>
  <c r="AK67" i="4" s="1"/>
  <c r="AK49" i="5"/>
  <c r="AK67" i="5" s="1"/>
  <c r="W67" i="17"/>
  <c r="AK17" i="6"/>
  <c r="AK35" i="6"/>
  <c r="J67" i="8"/>
  <c r="P67" i="8"/>
  <c r="P67" i="17" s="1"/>
  <c r="V67" i="8"/>
  <c r="V67" i="17" s="1"/>
  <c r="AK9" i="6"/>
  <c r="AK15" i="6"/>
  <c r="AK21" i="6"/>
  <c r="AK27" i="6"/>
  <c r="AK33" i="6"/>
  <c r="AK39" i="6"/>
  <c r="AK45" i="6"/>
  <c r="AK51" i="6"/>
  <c r="AK53" i="7"/>
  <c r="AK49" i="9"/>
  <c r="AK67" i="9" s="1"/>
  <c r="AJ67" i="5"/>
  <c r="E67" i="8"/>
  <c r="E67" i="17" s="1"/>
  <c r="AK29" i="7"/>
  <c r="AK25" i="9"/>
  <c r="Y68" i="17"/>
  <c r="F68" i="8"/>
  <c r="F68" i="17" s="1"/>
  <c r="L68" i="8"/>
  <c r="L68" i="17" s="1"/>
  <c r="R68" i="8"/>
  <c r="X68" i="8"/>
  <c r="AK5" i="6"/>
  <c r="AK67" i="6" s="1"/>
  <c r="AK63" i="6"/>
  <c r="AK5" i="7"/>
  <c r="B68" i="13"/>
  <c r="B4" i="14"/>
  <c r="AJ67" i="7"/>
  <c r="AJ67" i="9"/>
  <c r="H67" i="12"/>
  <c r="H67" i="17" s="1"/>
  <c r="N67" i="12"/>
  <c r="N67" i="17" s="1"/>
  <c r="T67" i="12"/>
  <c r="T67" i="17" s="1"/>
  <c r="I68" i="12"/>
  <c r="I68" i="17" s="1"/>
  <c r="O68" i="12"/>
  <c r="O68" i="17" s="1"/>
  <c r="U68" i="12"/>
  <c r="U68" i="17" s="1"/>
  <c r="AJ68" i="10"/>
  <c r="AK13" i="11"/>
  <c r="B68" i="11"/>
  <c r="AK59" i="9"/>
  <c r="K67" i="12"/>
  <c r="W67" i="12"/>
  <c r="AJ67" i="11"/>
  <c r="AK7" i="11"/>
  <c r="AK67" i="11" s="1"/>
  <c r="AK49" i="11"/>
  <c r="AK67" i="10"/>
  <c r="AK37" i="11"/>
  <c r="AA31" i="13"/>
  <c r="AA37" i="13"/>
  <c r="AA19" i="13"/>
  <c r="AA55" i="13"/>
  <c r="AJ68" i="11"/>
  <c r="Z68" i="13"/>
  <c r="Z67" i="13"/>
  <c r="AA7" i="13"/>
  <c r="AA67" i="13" s="1"/>
  <c r="AA13" i="13"/>
  <c r="AA49" i="13"/>
  <c r="J67" i="16"/>
  <c r="J67" i="17" s="1"/>
  <c r="P67" i="16"/>
  <c r="V67" i="16"/>
  <c r="E68" i="16"/>
  <c r="K68" i="16"/>
  <c r="Q68" i="16"/>
  <c r="Q68" i="17" s="1"/>
  <c r="W68" i="16"/>
  <c r="W68" i="17" s="1"/>
  <c r="Z67" i="14"/>
  <c r="AA11" i="14"/>
  <c r="AA23" i="14"/>
  <c r="AA67" i="14" s="1"/>
  <c r="AA35" i="14"/>
  <c r="AA47" i="14"/>
  <c r="AA59" i="14"/>
  <c r="Z68" i="15"/>
  <c r="Z68" i="14"/>
  <c r="AA19" i="15"/>
  <c r="AA31" i="15"/>
  <c r="AA67" i="15" s="1"/>
  <c r="AP67" i="9"/>
  <c r="AF67" i="16"/>
  <c r="AP68" i="6"/>
  <c r="AF67" i="15"/>
  <c r="AR67" i="4"/>
  <c r="AF68" i="15"/>
  <c r="AQ67" i="6"/>
  <c r="AP68" i="11"/>
  <c r="AF67" i="14"/>
  <c r="AG68" i="14"/>
  <c r="AQ68" i="5"/>
  <c r="AQ67" i="11"/>
  <c r="AP68" i="9"/>
  <c r="AQ67" i="3"/>
  <c r="AG67" i="8"/>
  <c r="AQ68" i="1"/>
  <c r="AQ67" i="2"/>
  <c r="AQ67" i="7"/>
  <c r="AP67" i="1"/>
  <c r="AQ68" i="4"/>
  <c r="AQ67" i="5"/>
  <c r="AQ68" i="7"/>
  <c r="AF68" i="16"/>
  <c r="AQ68" i="2"/>
  <c r="AG68" i="8"/>
  <c r="AQ68" i="3"/>
  <c r="AG67" i="13"/>
  <c r="AQ67" i="10"/>
  <c r="AG67" i="12"/>
  <c r="AG68" i="13"/>
  <c r="AF68" i="12"/>
  <c r="AQ68" i="10"/>
  <c r="AA67" i="12" l="1"/>
  <c r="AA67" i="16"/>
  <c r="Z68" i="16"/>
  <c r="Z68" i="17" s="1"/>
  <c r="B67" i="3"/>
  <c r="B3" i="4"/>
  <c r="D3" i="6"/>
  <c r="D67" i="5"/>
  <c r="C67" i="4"/>
  <c r="C3" i="5"/>
  <c r="AK67" i="7"/>
  <c r="AA67" i="8" s="1"/>
  <c r="AA67" i="17" s="1"/>
  <c r="D4" i="4"/>
  <c r="D68" i="3"/>
  <c r="Z67" i="12"/>
  <c r="Z67" i="17" s="1"/>
  <c r="B4" i="5"/>
  <c r="B68" i="4"/>
  <c r="C4" i="4"/>
  <c r="C68" i="3"/>
  <c r="B4" i="15"/>
  <c r="B68" i="14"/>
  <c r="Z67" i="16"/>
  <c r="Z67" i="8"/>
  <c r="AG67" i="14"/>
  <c r="AQ67" i="9"/>
  <c r="AG68" i="12"/>
  <c r="AQ68" i="11"/>
  <c r="AG68" i="16"/>
  <c r="AG68" i="15"/>
  <c r="AR68" i="4"/>
  <c r="AG67" i="15"/>
  <c r="AQ67" i="1"/>
  <c r="AQ68" i="6"/>
  <c r="AQ68" i="9"/>
  <c r="AG67" i="16"/>
  <c r="B68" i="15" l="1"/>
  <c r="B4" i="16"/>
  <c r="D3" i="7"/>
  <c r="D67" i="6"/>
  <c r="D4" i="5"/>
  <c r="D68" i="4"/>
  <c r="B3" i="5"/>
  <c r="B67" i="4"/>
  <c r="C68" i="4"/>
  <c r="C4" i="5"/>
  <c r="C3" i="6"/>
  <c r="C67" i="5"/>
  <c r="B4" i="6"/>
  <c r="B68" i="5"/>
  <c r="C67" i="6" l="1"/>
  <c r="C3" i="7"/>
  <c r="D4" i="6"/>
  <c r="D68" i="5"/>
  <c r="C68" i="5"/>
  <c r="C4" i="6"/>
  <c r="D67" i="7"/>
  <c r="D3" i="8"/>
  <c r="B68" i="16"/>
  <c r="B4" i="17"/>
  <c r="B68" i="17" s="1"/>
  <c r="B4" i="7"/>
  <c r="B68" i="6"/>
  <c r="B67" i="5"/>
  <c r="B3" i="6"/>
  <c r="B4" i="8" l="1"/>
  <c r="B68" i="7"/>
  <c r="B3" i="7"/>
  <c r="B67" i="6"/>
  <c r="D67" i="8"/>
  <c r="D3" i="9"/>
  <c r="C4" i="7"/>
  <c r="C68" i="6"/>
  <c r="C67" i="7"/>
  <c r="C3" i="8"/>
  <c r="D4" i="7"/>
  <c r="D68" i="6"/>
  <c r="D4" i="8" l="1"/>
  <c r="D68" i="7"/>
  <c r="C67" i="8"/>
  <c r="C3" i="9"/>
  <c r="B3" i="8"/>
  <c r="B67" i="7"/>
  <c r="C4" i="8"/>
  <c r="C68" i="7"/>
  <c r="B4" i="9"/>
  <c r="B68" i="9" s="1"/>
  <c r="B68" i="8"/>
  <c r="D3" i="10"/>
  <c r="D67" i="9"/>
  <c r="C3" i="10" l="1"/>
  <c r="C67" i="9"/>
  <c r="D3" i="11"/>
  <c r="D67" i="10"/>
  <c r="B3" i="9"/>
  <c r="B67" i="8"/>
  <c r="C4" i="9"/>
  <c r="C68" i="8"/>
  <c r="D4" i="9"/>
  <c r="D68" i="8"/>
  <c r="B67" i="9" l="1"/>
  <c r="B3" i="10"/>
  <c r="D4" i="10"/>
  <c r="D68" i="9"/>
  <c r="D67" i="11"/>
  <c r="D3" i="12"/>
  <c r="C68" i="9"/>
  <c r="C4" i="10"/>
  <c r="C3" i="11"/>
  <c r="C67" i="10"/>
  <c r="D4" i="11" l="1"/>
  <c r="D68" i="10"/>
  <c r="D67" i="12"/>
  <c r="D3" i="13"/>
  <c r="C3" i="12"/>
  <c r="C67" i="11"/>
  <c r="C4" i="11"/>
  <c r="C68" i="10"/>
  <c r="B3" i="11"/>
  <c r="B67" i="10"/>
  <c r="C3" i="13" l="1"/>
  <c r="C67" i="12"/>
  <c r="D3" i="14"/>
  <c r="D67" i="13"/>
  <c r="B3" i="12"/>
  <c r="B67" i="11"/>
  <c r="C4" i="12"/>
  <c r="C68" i="11"/>
  <c r="D68" i="11"/>
  <c r="D4" i="12"/>
  <c r="B3" i="13" l="1"/>
  <c r="B67" i="12"/>
  <c r="C4" i="13"/>
  <c r="C68" i="12"/>
  <c r="D68" i="12"/>
  <c r="D4" i="13"/>
  <c r="D3" i="15"/>
  <c r="D67" i="14"/>
  <c r="C3" i="14"/>
  <c r="C67" i="13"/>
  <c r="D4" i="14" l="1"/>
  <c r="D68" i="13"/>
  <c r="D67" i="15"/>
  <c r="D3" i="16"/>
  <c r="B67" i="13"/>
  <c r="B3" i="14"/>
  <c r="C67" i="14"/>
  <c r="C3" i="15"/>
  <c r="C68" i="13"/>
  <c r="C4" i="14"/>
  <c r="B67" i="14" l="1"/>
  <c r="B3" i="15"/>
  <c r="D4" i="15"/>
  <c r="D68" i="14"/>
  <c r="C4" i="15"/>
  <c r="C68" i="14"/>
  <c r="D3" i="17"/>
  <c r="D67" i="17" s="1"/>
  <c r="D67" i="16"/>
  <c r="C3" i="16"/>
  <c r="C67" i="15"/>
  <c r="C4" i="16" l="1"/>
  <c r="C68" i="15"/>
  <c r="C3" i="17"/>
  <c r="C67" i="17" s="1"/>
  <c r="C67" i="16"/>
  <c r="D4" i="16"/>
  <c r="D68" i="15"/>
  <c r="B3" i="16"/>
  <c r="B67" i="15"/>
  <c r="B3" i="17" l="1"/>
  <c r="B67" i="17" s="1"/>
  <c r="B67" i="16"/>
  <c r="C4" i="17"/>
  <c r="C68" i="17" s="1"/>
  <c r="C68" i="16"/>
  <c r="D4" i="17"/>
  <c r="D68" i="17" s="1"/>
  <c r="D68" i="16"/>
</calcChain>
</file>

<file path=xl/sharedStrings.xml><?xml version="1.0" encoding="utf-8"?>
<sst xmlns="http://schemas.openxmlformats.org/spreadsheetml/2006/main" count="133" uniqueCount="25">
  <si>
    <t>Поддубский Александр Анатольевич</t>
  </si>
  <si>
    <t>Дата</t>
  </si>
  <si>
    <t>Подразделение</t>
  </si>
  <si>
    <t>Должность</t>
  </si>
  <si>
    <t>Заказ</t>
  </si>
  <si>
    <t>Всего</t>
  </si>
  <si>
    <t>Ставка</t>
  </si>
  <si>
    <t>Часов в месяце</t>
  </si>
  <si>
    <t>Таб. №</t>
  </si>
  <si>
    <t>Департамент 17</t>
  </si>
  <si>
    <t>Ведущий инженер</t>
  </si>
  <si>
    <t>Штат</t>
  </si>
  <si>
    <t>Общие</t>
  </si>
  <si>
    <t xml:space="preserve">   Заказ-наряд 70/17 от 10.01.2022 г., Медиадиод МД-20, 6 шт.</t>
  </si>
  <si>
    <t xml:space="preserve">   Заках-наряд 69/17 от 10.01.2022, Медиадиод МСД-20, 1 шт.</t>
  </si>
  <si>
    <t xml:space="preserve">   НМА FOC 17 деп-т с 20.10.2021 г.</t>
  </si>
  <si>
    <t xml:space="preserve">   НМА ВЕ-1000 17 деп от 10.11.2021 г.</t>
  </si>
  <si>
    <t xml:space="preserve">   НМА СРU-ВТ 17 деп-т с 30.06.2021 г.</t>
  </si>
  <si>
    <t>Пустое</t>
  </si>
  <si>
    <t>Совместитель</t>
  </si>
  <si>
    <t>За месяц</t>
  </si>
  <si>
    <t>Задание</t>
  </si>
  <si>
    <t>Предпраздничный</t>
  </si>
  <si>
    <t>Часов в квартале</t>
  </si>
  <si>
    <t>За квартал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</si>
</sst>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double">
        <color indexed="64"/>
      </right>
      <top style="medium">
        <color indexed="64"/>
      </top>
      <bottom style="thin">
        <color indexed="64"/>
      </bottom>
      <diagonal/>
    </border>
    <border>
      <left/>
      <right style="medium">
        <color indexed="64"/>
      </right>
      <top style="medium">
        <color indexed="64"/>
      </top>
      <bottom/>
      <diagonal/>
    </border>
    <border>
      <left style="double">
        <color indexed="64"/>
      </left>
      <right/>
      <top/>
      <bottom/>
      <diagonal/>
    </border>
    <border>
      <left/>
      <right style="medium">
        <color indexed="64"/>
      </right>
      <top/>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double">
        <color indexed="64"/>
      </bottom>
      <diagonal/>
    </border>
    <border>
      <left style="double">
        <color indexed="64"/>
      </left>
      <right style="double">
        <color indexed="64"/>
      </right>
      <top style="medium">
        <color indexed="64"/>
      </top>
      <bottom style="thin">
        <color indexed="64"/>
      </bottom>
      <diagonal/>
    </border>
    <border>
      <left style="double">
        <color indexed="64"/>
      </left>
      <right style="medium">
        <color indexed="64"/>
      </right>
      <top style="medium">
        <color indexed="64"/>
      </top>
      <bottom style="double">
        <color indexed="64"/>
      </bottom>
      <diagonal/>
    </border>
  </borders>
  <cellStyleXfs count="1">
    <xf numFmtId="0" fontId="0" fillId="0" borderId="0"/>
  </cellStyleXfs>
  <cellXfs count="204">
    <xf numFmtId="0" fontId="0" fillId="0" borderId="0" xfId="0"/>
    <xf numFmtId="0" fontId="0" fillId="0" borderId="6" xfId="0" applyBorder="1"/>
    <xf numFmtId="0" fontId="0" fillId="0" borderId="11" xfId="0" applyBorder="1"/>
    <xf numFmtId="0" fontId="0" fillId="0" borderId="15" xfId="0" applyBorder="1"/>
    <xf numFmtId="0" fontId="0" fillId="0" borderId="20" xfId="0" applyBorder="1"/>
    <xf numFmtId="0" fontId="0" fillId="0" borderId="18" xfId="0" applyBorder="1"/>
    <xf numFmtId="0" fontId="0" fillId="0" borderId="22" xfId="0" applyBorder="1"/>
    <xf numFmtId="0" fontId="0" fillId="0" borderId="24" xfId="0" applyBorder="1"/>
    <xf numFmtId="0" fontId="0" fillId="0" borderId="20" xfId="0" applyBorder="1" applyAlignment="1">
      <alignment horizontal="right"/>
    </xf>
    <xf numFmtId="0" fontId="0" fillId="0" borderId="31" xfId="0" applyBorder="1"/>
    <xf numFmtId="0" fontId="0" fillId="0" borderId="32" xfId="0" applyBorder="1"/>
    <xf numFmtId="0" fontId="0" fillId="0" borderId="33" xfId="0" applyBorder="1"/>
    <xf numFmtId="0" fontId="0" fillId="0" borderId="34" xfId="0" applyBorder="1"/>
    <xf numFmtId="0" fontId="0" fillId="0" borderId="17" xfId="0" applyBorder="1" applyAlignment="1">
      <alignment horizontal="center"/>
    </xf>
    <xf numFmtId="0" fontId="0" fillId="0" borderId="21" xfId="0" applyBorder="1" applyAlignment="1">
      <alignment horizont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xf>
    <xf numFmtId="0" fontId="0" fillId="0" borderId="34" xfId="0" applyBorder="1" applyAlignment="1">
      <alignment horizontal="left" vertical="top"/>
    </xf>
    <xf numFmtId="0" fontId="0" fillId="0" borderId="36" xfId="0" applyBorder="1" applyAlignment="1">
      <alignment horizontal="left" vertical="center"/>
    </xf>
    <xf numFmtId="0" fontId="0" fillId="0" borderId="37" xfId="0" applyBorder="1" applyAlignment="1">
      <alignment horizontal="left" vertical="center"/>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0" fillId="0" borderId="18" xfId="0" applyBorder="1" applyAlignment="1">
      <alignment horizontal="center"/>
    </xf>
    <xf numFmtId="0" fontId="0" fillId="0" borderId="11" xfId="0" applyBorder="1" applyAlignment="1">
      <alignment horizontal="center"/>
    </xf>
    <xf numFmtId="0" fontId="0" fillId="0" borderId="22" xfId="0" applyBorder="1" applyAlignment="1">
      <alignment horizontal="center"/>
    </xf>
    <xf numFmtId="0" fontId="0" fillId="0" borderId="13" xfId="0" applyBorder="1" applyAlignment="1">
      <alignment horizontal="left" vertical="top"/>
    </xf>
    <xf numFmtId="0" fontId="0" fillId="0" borderId="13" xfId="0"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center" vertical="center"/>
    </xf>
    <xf numFmtId="0" fontId="0" fillId="0" borderId="11" xfId="0" applyBorder="1" applyAlignment="1">
      <alignment horizontal="left" vertical="center"/>
    </xf>
    <xf numFmtId="0" fontId="0" fillId="0" borderId="33" xfId="0" applyBorder="1" applyAlignment="1">
      <alignment horizontal="left" vertical="top" wrapText="1"/>
    </xf>
    <xf numFmtId="0" fontId="0" fillId="0" borderId="6" xfId="0" applyBorder="1" applyAlignment="1">
      <alignment horizontal="left" vertical="top" wrapText="1"/>
    </xf>
    <xf numFmtId="0" fontId="0" fillId="0" borderId="11" xfId="0" applyBorder="1" applyAlignment="1">
      <alignment horizontal="center" vertical="center"/>
    </xf>
    <xf numFmtId="0" fontId="0" fillId="0" borderId="28" xfId="0" applyBorder="1" applyAlignment="1">
      <alignment horizontal="center"/>
    </xf>
    <xf numFmtId="0" fontId="0" fillId="0" borderId="50" xfId="0" applyBorder="1" applyAlignment="1">
      <alignment horizontal="left" vertical="center"/>
    </xf>
    <xf numFmtId="0" fontId="0" fillId="0" borderId="51" xfId="0" applyBorder="1" applyAlignment="1">
      <alignment horizontal="left" vertic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33" xfId="0" applyBorder="1" applyAlignment="1">
      <alignment horizontal="center" vertical="center" wrapText="1"/>
    </xf>
    <xf numFmtId="0" fontId="0" fillId="0" borderId="6" xfId="0" applyBorder="1" applyAlignment="1">
      <alignment horizontal="center" vertical="center" wrapText="1"/>
    </xf>
    <xf numFmtId="0" fontId="0" fillId="2" borderId="8" xfId="0" applyFill="1" applyBorder="1" applyAlignment="1">
      <alignment horizontal="left"/>
    </xf>
    <xf numFmtId="0" fontId="0" fillId="2" borderId="38" xfId="0" applyFill="1" applyBorder="1" applyAlignment="1">
      <alignment horizontal="left"/>
    </xf>
    <xf numFmtId="0" fontId="0" fillId="2" borderId="14" xfId="0" applyFill="1" applyBorder="1" applyAlignment="1">
      <alignment horizontal="left" vertical="top"/>
    </xf>
    <xf numFmtId="0" fontId="0" fillId="2" borderId="19" xfId="0" applyFill="1" applyBorder="1"/>
    <xf numFmtId="0" fontId="0" fillId="2" borderId="8" xfId="0" applyFill="1" applyBorder="1"/>
    <xf numFmtId="0" fontId="0" fillId="3" borderId="0" xfId="0" applyFill="1"/>
    <xf numFmtId="2" fontId="0" fillId="0" borderId="0" xfId="0" applyNumberFormat="1"/>
    <xf numFmtId="0" fontId="0" fillId="0" borderId="0" xfId="0" applyAlignment="1">
      <alignment horizontal="right"/>
    </xf>
    <xf numFmtId="0" fontId="0" fillId="0" borderId="52" xfId="0" applyBorder="1"/>
    <xf numFmtId="0" fontId="0" fillId="0" borderId="1" xfId="0" applyBorder="1" applyAlignment="1">
      <alignment horizontal="left"/>
    </xf>
    <xf numFmtId="0" fontId="0" fillId="0" borderId="36" xfId="0" applyBorder="1" applyAlignment="1">
      <alignment horizontal="left"/>
    </xf>
    <xf numFmtId="0" fontId="0" fillId="0" borderId="12" xfId="0" applyBorder="1"/>
    <xf numFmtId="0" fontId="0" fillId="0" borderId="8" xfId="0" applyBorder="1"/>
    <xf numFmtId="0" fontId="0" fillId="0" borderId="17" xfId="0" applyBorder="1"/>
    <xf numFmtId="0" fontId="0" fillId="0" borderId="1" xfId="0" applyBorder="1"/>
    <xf numFmtId="0" fontId="0" fillId="2" borderId="14" xfId="0" applyFill="1" applyBorder="1"/>
    <xf numFmtId="0" fontId="0" fillId="2" borderId="1" xfId="0" applyFill="1" applyBorder="1" applyAlignment="1">
      <alignment horizontal="left"/>
    </xf>
    <xf numFmtId="0" fontId="0" fillId="2" borderId="36" xfId="0" applyFill="1" applyBorder="1" applyAlignment="1">
      <alignment horizontal="left"/>
    </xf>
    <xf numFmtId="0" fontId="0" fillId="2" borderId="12" xfId="0" applyFill="1" applyBorder="1"/>
    <xf numFmtId="0" fontId="0" fillId="2" borderId="23" xfId="0" applyFill="1" applyBorder="1"/>
    <xf numFmtId="0" fontId="0" fillId="0" borderId="17" xfId="0" applyBorder="1" applyAlignment="1">
      <alignment horizontal="right"/>
    </xf>
    <xf numFmtId="0" fontId="0" fillId="2" borderId="17" xfId="0" applyFill="1" applyBorder="1"/>
    <xf numFmtId="0" fontId="0" fillId="2" borderId="1" xfId="0" applyFill="1" applyBorder="1"/>
    <xf numFmtId="0" fontId="0" fillId="2" borderId="1" xfId="0" applyFill="1" applyBorder="1" applyAlignment="1">
      <alignment horizontal="center"/>
    </xf>
    <xf numFmtId="0" fontId="0" fillId="2" borderId="36" xfId="0" applyFill="1" applyBorder="1" applyAlignment="1">
      <alignment horizontal="center"/>
    </xf>
    <xf numFmtId="2" fontId="1" fillId="3" borderId="0" xfId="0" applyNumberFormat="1" applyFont="1" applyFill="1"/>
    <xf numFmtId="0" fontId="0" fillId="0" borderId="23" xfId="0" applyBorder="1"/>
    <xf numFmtId="0" fontId="0" fillId="0" borderId="21" xfId="0" applyBorder="1"/>
    <xf numFmtId="0" fontId="0" fillId="0" borderId="19" xfId="0" applyBorder="1" applyAlignment="1">
      <alignment horizontal="right"/>
    </xf>
    <xf numFmtId="0" fontId="0" fillId="0" borderId="32" xfId="0" applyBorder="1" applyAlignment="1">
      <alignment horizontal="right"/>
    </xf>
    <xf numFmtId="0" fontId="0" fillId="4" borderId="8" xfId="0" applyFill="1" applyBorder="1" applyAlignment="1">
      <alignment horizontal="left"/>
    </xf>
    <xf numFmtId="0" fontId="0" fillId="4" borderId="38" xfId="0" applyFill="1" applyBorder="1" applyAlignment="1">
      <alignment horizontal="left"/>
    </xf>
    <xf numFmtId="0" fontId="0" fillId="4" borderId="14" xfId="0" applyFill="1" applyBorder="1" applyAlignment="1">
      <alignment horizontal="left" vertical="top"/>
    </xf>
    <xf numFmtId="0" fontId="0" fillId="4" borderId="19" xfId="0" applyFill="1" applyBorder="1"/>
    <xf numFmtId="0" fontId="0" fillId="4" borderId="8" xfId="0" applyFill="1" applyBorder="1"/>
    <xf numFmtId="0" fontId="0" fillId="4" borderId="23" xfId="0" applyFill="1" applyBorder="1"/>
    <xf numFmtId="0" fontId="0" fillId="4" borderId="32" xfId="0" applyFill="1" applyBorder="1" applyAlignment="1">
      <alignment horizontal="right"/>
    </xf>
    <xf numFmtId="0" fontId="0" fillId="4" borderId="1" xfId="0" applyFill="1" applyBorder="1" applyAlignment="1">
      <alignment horizontal="left"/>
    </xf>
    <xf numFmtId="0" fontId="0" fillId="4" borderId="36" xfId="0" applyFill="1" applyBorder="1" applyAlignment="1">
      <alignment horizontal="left"/>
    </xf>
    <xf numFmtId="0" fontId="0" fillId="4" borderId="12" xfId="0" applyFill="1" applyBorder="1" applyAlignment="1">
      <alignment horizontal="left" vertical="top"/>
    </xf>
    <xf numFmtId="0" fontId="0" fillId="4" borderId="17" xfId="0" applyFill="1" applyBorder="1"/>
    <xf numFmtId="0" fontId="0" fillId="4" borderId="1" xfId="0" applyFill="1" applyBorder="1"/>
    <xf numFmtId="0" fontId="0" fillId="4" borderId="21" xfId="0" applyFill="1" applyBorder="1"/>
    <xf numFmtId="0" fontId="0" fillId="4" borderId="19" xfId="0" applyFill="1" applyBorder="1" applyAlignment="1">
      <alignment horizontal="right"/>
    </xf>
    <xf numFmtId="0" fontId="0" fillId="4" borderId="17" xfId="0" applyFill="1" applyBorder="1" applyAlignment="1">
      <alignment horizontal="right"/>
    </xf>
    <xf numFmtId="0" fontId="0" fillId="4" borderId="28" xfId="0" applyFill="1" applyBorder="1"/>
    <xf numFmtId="0" fontId="0" fillId="4" borderId="29" xfId="0" applyFill="1" applyBorder="1"/>
    <xf numFmtId="0" fontId="0" fillId="4" borderId="18" xfId="0" applyFill="1" applyBorder="1" applyAlignment="1">
      <alignment horizontal="right"/>
    </xf>
    <xf numFmtId="0" fontId="0" fillId="4" borderId="12" xfId="0" applyFill="1" applyBorder="1"/>
    <xf numFmtId="0" fontId="0" fillId="5" borderId="1" xfId="0" applyFill="1" applyBorder="1" applyAlignment="1">
      <alignment horizontal="left"/>
    </xf>
    <xf numFmtId="0" fontId="0" fillId="5" borderId="36" xfId="0" applyFill="1" applyBorder="1" applyAlignment="1">
      <alignment horizontal="left"/>
    </xf>
    <xf numFmtId="0" fontId="0" fillId="5" borderId="12" xfId="0" applyFill="1" applyBorder="1"/>
    <xf numFmtId="0" fontId="0" fillId="5" borderId="19" xfId="0" applyFill="1" applyBorder="1"/>
    <xf numFmtId="0" fontId="0" fillId="5" borderId="8" xfId="0" applyFill="1" applyBorder="1"/>
    <xf numFmtId="0" fontId="0" fillId="5" borderId="23" xfId="0" applyFill="1" applyBorder="1"/>
    <xf numFmtId="0" fontId="0" fillId="5" borderId="17" xfId="0" applyFill="1" applyBorder="1" applyAlignment="1">
      <alignment horizontal="right"/>
    </xf>
    <xf numFmtId="0" fontId="0" fillId="5" borderId="17" xfId="0" applyFill="1" applyBorder="1"/>
    <xf numFmtId="0" fontId="0" fillId="5" borderId="1" xfId="0" applyFill="1" applyBorder="1"/>
    <xf numFmtId="0" fontId="0" fillId="5" borderId="21" xfId="0" applyFill="1" applyBorder="1"/>
    <xf numFmtId="0" fontId="0" fillId="5" borderId="28" xfId="0" applyFill="1" applyBorder="1" applyAlignment="1">
      <alignment horizontal="left"/>
    </xf>
    <xf numFmtId="0" fontId="0" fillId="5" borderId="39" xfId="0" applyFill="1" applyBorder="1" applyAlignment="1">
      <alignment horizontal="left"/>
    </xf>
    <xf numFmtId="0" fontId="0" fillId="5" borderId="26" xfId="0" applyFill="1" applyBorder="1"/>
    <xf numFmtId="0" fontId="0" fillId="5" borderId="27" xfId="0" applyFill="1" applyBorder="1"/>
    <xf numFmtId="0" fontId="0" fillId="5" borderId="28" xfId="0" applyFill="1" applyBorder="1"/>
    <xf numFmtId="0" fontId="0" fillId="5" borderId="29" xfId="0" applyFill="1" applyBorder="1"/>
    <xf numFmtId="0" fontId="0" fillId="5" borderId="18" xfId="0" applyFill="1" applyBorder="1" applyAlignment="1">
      <alignment horizontal="right"/>
    </xf>
    <xf numFmtId="0" fontId="0" fillId="4" borderId="1" xfId="0" applyFill="1" applyBorder="1" applyAlignment="1">
      <alignment horizontal="center"/>
    </xf>
    <xf numFmtId="0" fontId="0" fillId="4" borderId="36" xfId="0" applyFill="1" applyBorder="1" applyAlignment="1">
      <alignment horizontal="center"/>
    </xf>
    <xf numFmtId="0" fontId="0" fillId="4" borderId="33" xfId="0" applyFill="1" applyBorder="1" applyAlignment="1">
      <alignment horizontal="left"/>
    </xf>
    <xf numFmtId="0" fontId="0" fillId="4" borderId="14" xfId="0" applyFill="1" applyBorder="1"/>
    <xf numFmtId="0" fontId="0" fillId="4" borderId="28" xfId="0" applyFill="1" applyBorder="1" applyAlignment="1">
      <alignment horizontal="left"/>
    </xf>
    <xf numFmtId="0" fontId="0" fillId="4" borderId="39" xfId="0" applyFill="1" applyBorder="1" applyAlignment="1">
      <alignment horizontal="left"/>
    </xf>
    <xf numFmtId="0" fontId="0" fillId="4" borderId="26" xfId="0" applyFill="1" applyBorder="1"/>
    <xf numFmtId="0" fontId="0" fillId="4" borderId="27" xfId="0" applyFill="1" applyBorder="1"/>
    <xf numFmtId="0" fontId="0" fillId="0" borderId="1" xfId="0" applyBorder="1" applyAlignment="1">
      <alignment horizontal="center" wrapText="1"/>
    </xf>
    <xf numFmtId="0" fontId="0" fillId="2" borderId="17" xfId="0" applyFill="1" applyBorder="1" applyAlignment="1">
      <alignment horizontal="right"/>
    </xf>
    <xf numFmtId="0" fontId="1" fillId="0" borderId="1" xfId="0" applyFont="1" applyBorder="1" applyAlignment="1">
      <alignment horizontal="center" wrapText="1"/>
    </xf>
    <xf numFmtId="0" fontId="0" fillId="0" borderId="17" xfId="0" applyBorder="1" applyAlignment="1">
      <alignment horizontal="center" wrapText="1"/>
    </xf>
    <xf numFmtId="0" fontId="0" fillId="2" borderId="21" xfId="0" applyFill="1" applyBorder="1"/>
    <xf numFmtId="0" fontId="0" fillId="2" borderId="32" xfId="0" applyFill="1" applyBorder="1" applyAlignment="1">
      <alignment horizontal="right"/>
    </xf>
    <xf numFmtId="0" fontId="0" fillId="0" borderId="11" xfId="0" applyBorder="1" applyAlignment="1">
      <alignment wrapText="1"/>
    </xf>
    <xf numFmtId="0" fontId="0" fillId="0" borderId="8" xfId="0" applyBorder="1" applyAlignment="1">
      <alignment horizontal="left"/>
    </xf>
    <xf numFmtId="0" fontId="0" fillId="0" borderId="38" xfId="0" applyBorder="1" applyAlignment="1">
      <alignment horizontal="left"/>
    </xf>
    <xf numFmtId="0" fontId="0" fillId="0" borderId="14" xfId="0" applyBorder="1" applyAlignment="1">
      <alignment horizontal="left" vertical="top"/>
    </xf>
    <xf numFmtId="0" fontId="0" fillId="0" borderId="12" xfId="0" applyBorder="1" applyAlignment="1">
      <alignment horizontal="left" vertical="top"/>
    </xf>
    <xf numFmtId="0" fontId="0" fillId="0" borderId="28" xfId="0" applyBorder="1"/>
    <xf numFmtId="0" fontId="0" fillId="0" borderId="29" xfId="0" applyBorder="1"/>
    <xf numFmtId="0" fontId="0" fillId="0" borderId="18" xfId="0" applyBorder="1" applyAlignment="1">
      <alignment horizontal="right"/>
    </xf>
    <xf numFmtId="0" fontId="0" fillId="0" borderId="19" xfId="0" applyBorder="1"/>
    <xf numFmtId="0" fontId="0" fillId="0" borderId="1" xfId="0" applyBorder="1" applyAlignment="1">
      <alignment horizontal="center"/>
    </xf>
    <xf numFmtId="0" fontId="0" fillId="0" borderId="36" xfId="0" applyBorder="1" applyAlignment="1">
      <alignment horizontal="center"/>
    </xf>
    <xf numFmtId="0" fontId="2" fillId="4" borderId="1" xfId="0" applyFont="1" applyFill="1" applyBorder="1" applyAlignment="1">
      <alignment horizontal="center"/>
    </xf>
    <xf numFmtId="0" fontId="2" fillId="4" borderId="36" xfId="0" applyFont="1" applyFill="1" applyBorder="1" applyAlignment="1">
      <alignment horizontal="center"/>
    </xf>
    <xf numFmtId="0" fontId="2" fillId="4" borderId="12" xfId="0" applyFont="1" applyFill="1" applyBorder="1"/>
    <xf numFmtId="0" fontId="2" fillId="4" borderId="19" xfId="0" applyFont="1" applyFill="1" applyBorder="1"/>
    <xf numFmtId="0" fontId="2" fillId="4" borderId="8" xfId="0" applyFont="1" applyFill="1" applyBorder="1"/>
    <xf numFmtId="0" fontId="2" fillId="4" borderId="23" xfId="0" applyFont="1" applyFill="1" applyBorder="1"/>
    <xf numFmtId="0" fontId="2" fillId="4" borderId="17" xfId="0" applyFont="1" applyFill="1" applyBorder="1" applyAlignment="1">
      <alignment horizontal="right"/>
    </xf>
    <xf numFmtId="0" fontId="2" fillId="4" borderId="17" xfId="0" applyFont="1" applyFill="1" applyBorder="1"/>
    <xf numFmtId="0" fontId="2" fillId="4" borderId="1" xfId="0" applyFont="1" applyFill="1" applyBorder="1"/>
    <xf numFmtId="0" fontId="2" fillId="4" borderId="21" xfId="0" applyFont="1" applyFill="1" applyBorder="1"/>
    <xf numFmtId="0" fontId="0" fillId="0" borderId="14" xfId="0" applyBorder="1"/>
    <xf numFmtId="0" fontId="0" fillId="0" borderId="28" xfId="0" applyBorder="1" applyAlignment="1">
      <alignment horizontal="left"/>
    </xf>
    <xf numFmtId="0" fontId="0" fillId="0" borderId="39" xfId="0" applyBorder="1" applyAlignment="1">
      <alignment horizontal="left"/>
    </xf>
    <xf numFmtId="0" fontId="0" fillId="0" borderId="26" xfId="0" applyBorder="1"/>
    <xf numFmtId="0" fontId="0" fillId="0" borderId="27" xfId="0" applyBorder="1"/>
    <xf numFmtId="0" fontId="0" fillId="0" borderId="0" xfId="0" applyAlignment="1">
      <alignment horizontal="left"/>
    </xf>
    <xf numFmtId="0" fontId="0" fillId="3" borderId="36" xfId="0" applyFill="1" applyBorder="1" applyAlignment="1">
      <alignment horizontal="left" vertical="center"/>
    </xf>
    <xf numFmtId="0" fontId="1" fillId="3" borderId="1" xfId="0" applyFont="1" applyFill="1" applyBorder="1" applyAlignment="1">
      <alignment horizontal="center" wrapText="1"/>
    </xf>
    <xf numFmtId="2" fontId="0" fillId="3" borderId="0" xfId="0" applyNumberFormat="1" applyFill="1"/>
    <xf numFmtId="0" fontId="0" fillId="0" borderId="8" xfId="0" applyBorder="1" applyAlignment="1">
      <alignment horizontal="center"/>
    </xf>
    <xf numFmtId="0" fontId="0" fillId="0" borderId="38" xfId="0" applyBorder="1" applyAlignment="1">
      <alignment horizontal="center"/>
    </xf>
    <xf numFmtId="0" fontId="0" fillId="0" borderId="2" xfId="0" applyBorder="1" applyAlignment="1">
      <alignment horizontal="center" vertical="center"/>
    </xf>
    <xf numFmtId="0" fontId="0" fillId="0" borderId="48" xfId="0" applyBorder="1"/>
    <xf numFmtId="0" fontId="0" fillId="0" borderId="7" xfId="0" applyBorder="1"/>
    <xf numFmtId="0" fontId="0" fillId="0" borderId="16" xfId="0" applyBorder="1" applyAlignment="1">
      <alignment horizontal="center"/>
    </xf>
    <xf numFmtId="0" fontId="0" fillId="0" borderId="35" xfId="0" applyBorder="1"/>
    <xf numFmtId="0" fontId="0" fillId="0" borderId="54" xfId="0" applyBorder="1"/>
    <xf numFmtId="0" fontId="0" fillId="0" borderId="16" xfId="0" applyBorder="1" applyAlignment="1">
      <alignment horizontal="center" vertical="center"/>
    </xf>
    <xf numFmtId="0" fontId="0" fillId="0" borderId="53" xfId="0" applyBorder="1"/>
    <xf numFmtId="0" fontId="0" fillId="0" borderId="44" xfId="0" applyBorder="1"/>
    <xf numFmtId="0" fontId="0" fillId="0" borderId="55" xfId="0" applyBorder="1"/>
    <xf numFmtId="0" fontId="0" fillId="0" borderId="56" xfId="0" applyBorder="1"/>
    <xf numFmtId="0" fontId="0" fillId="0" borderId="57" xfId="0" applyBorder="1"/>
    <xf numFmtId="0" fontId="2" fillId="4" borderId="7" xfId="0" applyFont="1" applyFill="1" applyBorder="1" applyAlignment="1">
      <alignment horizontal="center"/>
    </xf>
    <xf numFmtId="0" fontId="0" fillId="4" borderId="58" xfId="0" applyFill="1" applyBorder="1" applyAlignment="1">
      <alignment horizontal="right" vertical="center"/>
    </xf>
    <xf numFmtId="0" fontId="0" fillId="0" borderId="9" xfId="0" applyBorder="1"/>
    <xf numFmtId="0" fontId="0" fillId="0" borderId="42" xfId="0" applyBorder="1" applyAlignment="1">
      <alignment horizontal="center" vertical="top"/>
    </xf>
    <xf numFmtId="0" fontId="0" fillId="0" borderId="42" xfId="0" applyBorder="1"/>
    <xf numFmtId="0" fontId="0" fillId="4" borderId="9" xfId="0" applyFill="1" applyBorder="1" applyAlignment="1">
      <alignment horizontal="right" vertical="center"/>
    </xf>
    <xf numFmtId="0" fontId="2" fillId="4" borderId="4" xfId="0" applyFont="1" applyFill="1" applyBorder="1" applyAlignment="1">
      <alignment horizontal="center"/>
    </xf>
    <xf numFmtId="0" fontId="0" fillId="4" borderId="5" xfId="0" applyFill="1" applyBorder="1" applyAlignment="1">
      <alignment horizontal="right" vertical="center"/>
    </xf>
    <xf numFmtId="0" fontId="2" fillId="0" borderId="4" xfId="0" applyFont="1" applyBorder="1" applyAlignment="1">
      <alignment horizontal="center"/>
    </xf>
    <xf numFmtId="0" fontId="0" fillId="0" borderId="5" xfId="0" applyBorder="1" applyAlignment="1">
      <alignment horizontal="right" vertical="center"/>
    </xf>
    <xf numFmtId="0" fontId="0" fillId="0" borderId="59" xfId="0" applyBorder="1" applyAlignment="1">
      <alignment horizontal="right" vertical="center"/>
    </xf>
    <xf numFmtId="0" fontId="0" fillId="0" borderId="25" xfId="0" applyBorder="1"/>
    <xf numFmtId="0" fontId="0" fillId="0" borderId="30" xfId="0" applyBorder="1" applyAlignment="1">
      <alignment horizontal="center" vertical="center" wrapText="1"/>
    </xf>
    <xf numFmtId="0" fontId="0" fillId="5" borderId="5" xfId="0" applyFill="1" applyBorder="1" applyAlignment="1">
      <alignment horizontal="right" vertical="center"/>
    </xf>
    <xf numFmtId="0" fontId="2" fillId="0" borderId="7" xfId="0" applyFont="1" applyBorder="1" applyAlignment="1">
      <alignment horizontal="center"/>
    </xf>
    <xf numFmtId="0" fontId="0" fillId="0" borderId="58" xfId="0" applyBorder="1" applyAlignment="1">
      <alignment horizontal="right" vertical="center"/>
    </xf>
    <xf numFmtId="0" fontId="0" fillId="0" borderId="9" xfId="0" applyBorder="1" applyAlignment="1">
      <alignment horizontal="right" vertical="center"/>
    </xf>
    <xf numFmtId="0" fontId="0" fillId="0" borderId="42" xfId="0" applyBorder="1" applyAlignment="1">
      <alignment horizontal="center"/>
    </xf>
    <xf numFmtId="0" fontId="2" fillId="5" borderId="4" xfId="0" applyFont="1" applyFill="1" applyBorder="1" applyAlignment="1">
      <alignment horizontal="center"/>
    </xf>
    <xf numFmtId="0" fontId="2" fillId="4" borderId="5" xfId="0" applyFont="1" applyFill="1" applyBorder="1" applyAlignment="1">
      <alignment horizontal="right" vertical="center"/>
    </xf>
    <xf numFmtId="0" fontId="0" fillId="0" borderId="4" xfId="0" applyBorder="1" applyAlignment="1">
      <alignment horizontal="center"/>
    </xf>
    <xf numFmtId="0" fontId="0" fillId="0" borderId="7" xfId="0" applyBorder="1" applyAlignment="1">
      <alignment horizontal="center"/>
    </xf>
    <xf numFmtId="0" fontId="0" fillId="0" borderId="60" xfId="0" applyBorder="1" applyAlignment="1">
      <alignment horizontal="center" vertical="center"/>
    </xf>
    <xf numFmtId="0" fontId="0" fillId="0" borderId="49" xfId="0" applyBorder="1"/>
    <xf numFmtId="0" fontId="0" fillId="0" borderId="61" xfId="0" applyBorder="1" applyAlignment="1">
      <alignment horizontal="center"/>
    </xf>
    <xf numFmtId="0" fontId="0" fillId="0" borderId="62" xfId="0" applyBorder="1" applyAlignment="1">
      <alignment horizontal="center" vertical="center"/>
    </xf>
    <xf numFmtId="0" fontId="0" fillId="0" borderId="43" xfId="0" applyBorder="1"/>
    <xf numFmtId="0" fontId="0" fillId="0" borderId="45" xfId="0" applyBorder="1"/>
    <xf numFmtId="0" fontId="0" fillId="0" borderId="46" xfId="0" applyBorder="1"/>
    <xf numFmtId="0" fontId="0" fillId="0" borderId="47" xfId="0" applyBorder="1"/>
    <xf numFmtId="0" fontId="2" fillId="0" borderId="10" xfId="0" applyFont="1" applyBorder="1" applyAlignment="1">
      <alignment horizontal="center"/>
    </xf>
    <xf numFmtId="0" fontId="2" fillId="0" borderId="30" xfId="0" applyFont="1" applyBorder="1" applyAlignment="1">
      <alignment horizontal="center"/>
    </xf>
    <xf numFmtId="0" fontId="0" fillId="4" borderId="4" xfId="0" applyFill="1" applyBorder="1" applyAlignment="1">
      <alignment horizontal="center"/>
    </xf>
    <xf numFmtId="0" fontId="0" fillId="4" borderId="7" xfId="0" applyFill="1" applyBorder="1" applyAlignment="1">
      <alignment horizontal="center"/>
    </xf>
    <xf numFmtId="0" fontId="0" fillId="5" borderId="4" xfId="0" applyFill="1" applyBorder="1" applyAlignment="1">
      <alignment horizontal="center"/>
    </xf>
  </cellXfs>
  <cellStyles count="1">
    <cellStyle name="Обычный" xfId="0" builtinId="0"/>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0"/>
  <sheetViews>
    <sheetView showZeros="0" tabSelected="1" zoomScale="55" zoomScaleNormal="55" workbookViewId="0">
      <selection activeCell="G9" sqref="G9"/>
    </sheetView>
  </sheetViews>
  <sheetFormatPr defaultRowHeight="15" outlineLevelRow="1" outlineLevelCol="1" x14ac:dyDescent="0.25"/>
  <cols>
    <col min="1" max="1" width="7.85546875" customWidth="1"/>
    <col min="2" max="2" width="17.5703125" style="151" customWidth="1"/>
    <col min="3" max="3" width="18.140625" style="151" customWidth="1"/>
    <col min="4" max="4" width="14.140625" style="25" customWidth="1"/>
    <col min="5" max="5" width="10.7109375" customWidth="1"/>
    <col min="6" max="6" width="11.85546875" customWidth="1"/>
    <col min="7" max="7" width="11" customWidth="1"/>
    <col min="8" max="34" width="8.7109375" customWidth="1" outlineLevel="1"/>
    <col min="35" max="35" width="6.42578125" customWidth="1" outlineLevel="1"/>
    <col min="36" max="36" width="7.42578125" style="52" customWidth="1"/>
    <col min="37" max="37" width="7" style="52" customWidth="1"/>
    <col min="38" max="38" width="8.7109375" style="51" customWidth="1" outlineLevel="1"/>
    <col min="39" max="39" width="15.570312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s="50" t="s">
        <v>0</v>
      </c>
      <c r="AL1" s="51" t="str">
        <f ca="1">INDEX({"Январь","Февраль","Март","I квартал","Апрель","Май","Июнь","II квартал","Июль","Август","Сентябрь","III квартал","Октябрь","Ноябрь","Декабрь","IV квартал"},_xlfn.SHEET())</f>
        <v>Январь</v>
      </c>
    </row>
    <row r="2" spans="1:40" x14ac:dyDescent="0.25">
      <c r="A2" s="157" t="s">
        <v>1</v>
      </c>
      <c r="B2" s="33" t="s">
        <v>2</v>
      </c>
      <c r="C2" s="172" t="s">
        <v>3</v>
      </c>
      <c r="D2" s="173"/>
      <c r="E2" s="160" t="s">
        <v>4</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
        <v>5</v>
      </c>
      <c r="AK2" s="164"/>
      <c r="AL2" s="51" t="s">
        <v>6</v>
      </c>
      <c r="AM2" s="51" t="s">
        <v>7</v>
      </c>
      <c r="AN2" t="s">
        <v>8</v>
      </c>
    </row>
    <row r="3" spans="1:40" ht="150" customHeight="1" x14ac:dyDescent="0.25">
      <c r="A3" s="158"/>
      <c r="B3" s="32" t="s">
        <v>9</v>
      </c>
      <c r="C3" s="152" t="s">
        <v>10</v>
      </c>
      <c r="D3" s="129" t="s">
        <v>11</v>
      </c>
      <c r="E3" s="13" t="s">
        <v>12</v>
      </c>
      <c r="F3" s="153" t="s">
        <v>13</v>
      </c>
      <c r="G3" s="121" t="s">
        <v>14</v>
      </c>
      <c r="H3" s="119" t="s">
        <v>15</v>
      </c>
      <c r="I3" s="119" t="s">
        <v>16</v>
      </c>
      <c r="J3" s="119" t="s">
        <v>17</v>
      </c>
      <c r="K3" s="119"/>
      <c r="L3" s="119"/>
      <c r="M3" s="119"/>
      <c r="N3" s="119"/>
      <c r="O3" s="119"/>
      <c r="P3" s="119"/>
      <c r="Q3" s="119"/>
      <c r="R3" s="119"/>
      <c r="S3" s="119"/>
      <c r="T3" s="119"/>
      <c r="U3" s="119"/>
      <c r="V3" s="119"/>
      <c r="W3" s="119"/>
      <c r="X3" s="119"/>
      <c r="Y3" s="119"/>
      <c r="Z3" s="119"/>
      <c r="AA3" s="119"/>
      <c r="AB3" s="119"/>
      <c r="AC3" s="119"/>
      <c r="AD3" s="119"/>
      <c r="AE3" s="119"/>
      <c r="AF3" s="119"/>
      <c r="AG3" s="119"/>
      <c r="AH3" s="134"/>
      <c r="AI3" s="14" t="s">
        <v>18</v>
      </c>
      <c r="AJ3" s="165"/>
      <c r="AK3" s="166"/>
      <c r="AL3" s="154">
        <v>1</v>
      </c>
      <c r="AM3" s="70">
        <v>128</v>
      </c>
    </row>
    <row r="4" spans="1:40" ht="15.75" customHeight="1" thickBot="1" x14ac:dyDescent="0.3">
      <c r="A4" s="159"/>
      <c r="B4" s="34"/>
      <c r="C4" s="21"/>
      <c r="D4" s="29" t="s">
        <v>19</v>
      </c>
      <c r="E4" s="26"/>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8"/>
      <c r="AJ4" s="167"/>
      <c r="AK4" s="168"/>
    </row>
    <row r="5" spans="1:40" ht="15.75" customHeight="1" thickTop="1" x14ac:dyDescent="0.25">
      <c r="A5" s="169">
        <v>1</v>
      </c>
      <c r="B5" s="75"/>
      <c r="C5" s="76"/>
      <c r="D5" s="77"/>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84"/>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77">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84">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75"/>
      <c r="C9" s="76"/>
      <c r="D9" s="77">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84">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5">
        <v>4</v>
      </c>
      <c r="B11" s="75"/>
      <c r="C11" s="76"/>
      <c r="D11" s="77">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84">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75"/>
      <c r="C13" s="76"/>
      <c r="D13" s="77">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84">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75"/>
      <c r="C15" s="76"/>
      <c r="D15" s="77">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84">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75"/>
      <c r="C17" s="76"/>
      <c r="D17" s="77">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84">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75"/>
      <c r="C19" s="76"/>
      <c r="D19" s="77">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84">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75"/>
      <c r="C21" s="76"/>
      <c r="D21" s="77">
        <f t="shared" si="1"/>
        <v>0</v>
      </c>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84">
        <f t="shared" si="1"/>
        <v>0</v>
      </c>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7">
        <v>10</v>
      </c>
      <c r="B23" s="45"/>
      <c r="C23" s="46"/>
      <c r="D23" s="47">
        <f t="shared" si="1"/>
        <v>0</v>
      </c>
      <c r="E23" s="49"/>
      <c r="F23" s="49">
        <v>8</v>
      </c>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8</v>
      </c>
      <c r="AK23" s="178">
        <f>AJ23+AJ24</f>
        <v>8</v>
      </c>
    </row>
    <row r="24" spans="1:37" x14ac:dyDescent="0.25">
      <c r="A24" s="159"/>
      <c r="B24" s="54"/>
      <c r="C24" s="55"/>
      <c r="D24" s="129">
        <f t="shared" si="1"/>
        <v>0</v>
      </c>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45"/>
      <c r="C25" s="46"/>
      <c r="D25" s="47">
        <f t="shared" si="1"/>
        <v>0</v>
      </c>
      <c r="E25" s="49"/>
      <c r="F25" s="49">
        <v>8</v>
      </c>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8</v>
      </c>
      <c r="AK25" s="178">
        <f>AJ25+AJ26</f>
        <v>8</v>
      </c>
    </row>
    <row r="26" spans="1:37" x14ac:dyDescent="0.25">
      <c r="A26" s="159"/>
      <c r="B26" s="54"/>
      <c r="C26" s="55"/>
      <c r="D26" s="129">
        <f t="shared" si="1"/>
        <v>0</v>
      </c>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45"/>
      <c r="C27" s="46"/>
      <c r="D27" s="47">
        <f t="shared" si="1"/>
        <v>0</v>
      </c>
      <c r="E27" s="49"/>
      <c r="F27" s="49">
        <v>2</v>
      </c>
      <c r="G27" s="49">
        <v>6</v>
      </c>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8</v>
      </c>
      <c r="AK27" s="178">
        <f>AJ27+AJ28</f>
        <v>8</v>
      </c>
    </row>
    <row r="28" spans="1:37" x14ac:dyDescent="0.25">
      <c r="A28" s="159"/>
      <c r="B28" s="54"/>
      <c r="C28" s="55"/>
      <c r="D28" s="129">
        <f t="shared" si="1"/>
        <v>0</v>
      </c>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45"/>
      <c r="C29" s="46"/>
      <c r="D29" s="47">
        <f t="shared" si="1"/>
        <v>0</v>
      </c>
      <c r="E29" s="49"/>
      <c r="F29" s="49">
        <v>0</v>
      </c>
      <c r="G29" s="49">
        <v>1.5</v>
      </c>
      <c r="H29" s="57">
        <v>6.5</v>
      </c>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8</v>
      </c>
      <c r="AK29" s="178">
        <f>AJ29+AJ30</f>
        <v>8</v>
      </c>
    </row>
    <row r="30" spans="1:37" x14ac:dyDescent="0.25">
      <c r="A30" s="159"/>
      <c r="B30" s="54"/>
      <c r="C30" s="55"/>
      <c r="D30" s="129">
        <f t="shared" si="1"/>
        <v>0</v>
      </c>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45"/>
      <c r="C31" s="46"/>
      <c r="D31" s="47">
        <f t="shared" si="1"/>
        <v>0</v>
      </c>
      <c r="E31" s="49"/>
      <c r="F31" s="49">
        <v>0</v>
      </c>
      <c r="G31" s="49">
        <v>0</v>
      </c>
      <c r="H31" s="57">
        <v>8</v>
      </c>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8</v>
      </c>
      <c r="AK31" s="178">
        <f>AJ31+AJ32</f>
        <v>8</v>
      </c>
    </row>
    <row r="32" spans="1:37" x14ac:dyDescent="0.25">
      <c r="A32" s="159"/>
      <c r="B32" s="54"/>
      <c r="C32" s="55"/>
      <c r="D32" s="129">
        <f t="shared" si="1"/>
        <v>0</v>
      </c>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5">
        <v>15</v>
      </c>
      <c r="B33" s="75"/>
      <c r="C33" s="76"/>
      <c r="D33" s="77">
        <f t="shared" si="1"/>
        <v>0</v>
      </c>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84">
        <f t="shared" si="1"/>
        <v>0</v>
      </c>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5">
        <v>16</v>
      </c>
      <c r="B35" s="75"/>
      <c r="C35" s="76"/>
      <c r="D35" s="77">
        <f t="shared" si="1"/>
        <v>0</v>
      </c>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84">
        <f t="shared" si="1"/>
        <v>0</v>
      </c>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7">
        <v>17</v>
      </c>
      <c r="B37" s="45"/>
      <c r="C37" s="46"/>
      <c r="D37" s="47">
        <f t="shared" si="1"/>
        <v>0</v>
      </c>
      <c r="E37" s="49"/>
      <c r="F37" s="49">
        <v>0</v>
      </c>
      <c r="G37" s="49">
        <v>0</v>
      </c>
      <c r="H37" s="57">
        <v>8</v>
      </c>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8</v>
      </c>
      <c r="AK37" s="178">
        <f>AJ37+AJ38</f>
        <v>8</v>
      </c>
    </row>
    <row r="38" spans="1:37" x14ac:dyDescent="0.25">
      <c r="A38" s="159"/>
      <c r="B38" s="54"/>
      <c r="C38" s="55"/>
      <c r="D38" s="129">
        <f t="shared" si="1"/>
        <v>0</v>
      </c>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26"/>
      <c r="C39" s="127"/>
      <c r="D39" s="128">
        <f t="shared" ref="D39:D70" si="3">D37</f>
        <v>0</v>
      </c>
      <c r="E39" s="57"/>
      <c r="F39" s="57">
        <v>0</v>
      </c>
      <c r="G39" s="57">
        <v>0</v>
      </c>
      <c r="H39" s="57">
        <v>8</v>
      </c>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8</v>
      </c>
      <c r="AK39" s="178">
        <f>AJ39+AJ40</f>
        <v>8</v>
      </c>
    </row>
    <row r="40" spans="1:37" x14ac:dyDescent="0.25">
      <c r="A40" s="159"/>
      <c r="B40" s="54"/>
      <c r="C40" s="55"/>
      <c r="D40" s="129">
        <f t="shared" si="3"/>
        <v>0</v>
      </c>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126"/>
      <c r="C41" s="127"/>
      <c r="D41" s="128">
        <f t="shared" si="3"/>
        <v>0</v>
      </c>
      <c r="E41" s="57"/>
      <c r="F41" s="57">
        <v>0</v>
      </c>
      <c r="G41" s="57">
        <v>0</v>
      </c>
      <c r="H41" s="57">
        <v>7.5</v>
      </c>
      <c r="I41" s="57">
        <v>0.5</v>
      </c>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8</v>
      </c>
      <c r="AK41" s="178">
        <f>AJ41+AJ42</f>
        <v>8</v>
      </c>
    </row>
    <row r="42" spans="1:37" x14ac:dyDescent="0.25">
      <c r="A42" s="159"/>
      <c r="B42" s="54"/>
      <c r="C42" s="55"/>
      <c r="D42" s="129">
        <f t="shared" si="3"/>
        <v>0</v>
      </c>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126"/>
      <c r="C43" s="127"/>
      <c r="D43" s="128">
        <f t="shared" si="3"/>
        <v>0</v>
      </c>
      <c r="E43" s="57"/>
      <c r="F43" s="57">
        <v>0</v>
      </c>
      <c r="G43" s="57">
        <v>0</v>
      </c>
      <c r="H43" s="57">
        <v>0</v>
      </c>
      <c r="I43" s="57">
        <v>8</v>
      </c>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8</v>
      </c>
      <c r="AK43" s="178">
        <f>AJ43+AJ44</f>
        <v>8</v>
      </c>
    </row>
    <row r="44" spans="1:37" x14ac:dyDescent="0.25">
      <c r="A44" s="159"/>
      <c r="B44" s="54"/>
      <c r="C44" s="55"/>
      <c r="D44" s="129">
        <f t="shared" si="3"/>
        <v>0</v>
      </c>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126"/>
      <c r="C45" s="127"/>
      <c r="D45" s="128">
        <f t="shared" si="3"/>
        <v>0</v>
      </c>
      <c r="E45" s="57"/>
      <c r="F45" s="57">
        <v>0</v>
      </c>
      <c r="G45" s="57">
        <v>0</v>
      </c>
      <c r="H45" s="57">
        <v>0</v>
      </c>
      <c r="I45" s="57">
        <v>8</v>
      </c>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8</v>
      </c>
      <c r="AK45" s="178">
        <f>AJ45+AJ46</f>
        <v>8</v>
      </c>
    </row>
    <row r="46" spans="1:37" x14ac:dyDescent="0.25">
      <c r="A46" s="159"/>
      <c r="B46" s="54"/>
      <c r="C46" s="55"/>
      <c r="D46" s="129">
        <f t="shared" si="3"/>
        <v>0</v>
      </c>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5">
        <v>22</v>
      </c>
      <c r="B47" s="75"/>
      <c r="C47" s="76"/>
      <c r="D47" s="77">
        <f t="shared" si="3"/>
        <v>0</v>
      </c>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84">
        <f t="shared" si="3"/>
        <v>0</v>
      </c>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5">
        <v>23</v>
      </c>
      <c r="B49" s="75"/>
      <c r="C49" s="76"/>
      <c r="D49" s="77">
        <f t="shared" si="3"/>
        <v>0</v>
      </c>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84">
        <f t="shared" si="3"/>
        <v>0</v>
      </c>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126"/>
      <c r="C51" s="127"/>
      <c r="D51" s="128">
        <f t="shared" si="3"/>
        <v>0</v>
      </c>
      <c r="E51" s="57"/>
      <c r="F51" s="57">
        <v>0</v>
      </c>
      <c r="G51" s="57">
        <v>0</v>
      </c>
      <c r="H51" s="57">
        <v>0</v>
      </c>
      <c r="I51" s="57">
        <v>8</v>
      </c>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8</v>
      </c>
      <c r="AK51" s="178">
        <f>AJ51+AJ52</f>
        <v>8</v>
      </c>
    </row>
    <row r="52" spans="1:37" x14ac:dyDescent="0.25">
      <c r="A52" s="159"/>
      <c r="B52" s="54"/>
      <c r="C52" s="55"/>
      <c r="D52" s="129">
        <f t="shared" si="3"/>
        <v>0</v>
      </c>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126"/>
      <c r="C53" s="127"/>
      <c r="D53" s="128">
        <f t="shared" si="3"/>
        <v>0</v>
      </c>
      <c r="E53" s="57"/>
      <c r="F53" s="57">
        <v>0</v>
      </c>
      <c r="G53" s="57">
        <v>0</v>
      </c>
      <c r="H53" s="57">
        <v>0</v>
      </c>
      <c r="I53" s="57">
        <v>1.5</v>
      </c>
      <c r="J53" s="57">
        <v>6.5</v>
      </c>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8</v>
      </c>
      <c r="AK53" s="178">
        <f>AJ53+AJ54</f>
        <v>8</v>
      </c>
    </row>
    <row r="54" spans="1:37" x14ac:dyDescent="0.25">
      <c r="A54" s="159"/>
      <c r="B54" s="54"/>
      <c r="C54" s="55"/>
      <c r="D54" s="129">
        <f t="shared" si="3"/>
        <v>0</v>
      </c>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126"/>
      <c r="C55" s="127"/>
      <c r="D55" s="128">
        <f t="shared" si="3"/>
        <v>0</v>
      </c>
      <c r="E55" s="57"/>
      <c r="F55" s="57">
        <v>0</v>
      </c>
      <c r="G55" s="57">
        <v>0</v>
      </c>
      <c r="H55" s="57">
        <v>0</v>
      </c>
      <c r="I55" s="57">
        <v>0</v>
      </c>
      <c r="J55" s="57">
        <v>8</v>
      </c>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8</v>
      </c>
      <c r="AK55" s="178">
        <f>AJ55+AJ56</f>
        <v>8</v>
      </c>
    </row>
    <row r="56" spans="1:37" x14ac:dyDescent="0.25">
      <c r="A56" s="159"/>
      <c r="B56" s="54"/>
      <c r="C56" s="55"/>
      <c r="D56" s="129">
        <f t="shared" si="3"/>
        <v>0</v>
      </c>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126"/>
      <c r="C57" s="127"/>
      <c r="D57" s="128">
        <f t="shared" si="3"/>
        <v>0</v>
      </c>
      <c r="E57" s="57"/>
      <c r="F57" s="57">
        <v>0</v>
      </c>
      <c r="G57" s="57">
        <v>0</v>
      </c>
      <c r="H57" s="57">
        <v>0</v>
      </c>
      <c r="I57" s="57">
        <v>0</v>
      </c>
      <c r="J57" s="57">
        <v>8</v>
      </c>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8</v>
      </c>
      <c r="AK57" s="178">
        <f>AJ57+AJ58</f>
        <v>8</v>
      </c>
    </row>
    <row r="58" spans="1:37" x14ac:dyDescent="0.25">
      <c r="A58" s="159"/>
      <c r="B58" s="54"/>
      <c r="C58" s="55"/>
      <c r="D58" s="129">
        <f t="shared" si="3"/>
        <v>0</v>
      </c>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126"/>
      <c r="C59" s="127"/>
      <c r="D59" s="128">
        <f t="shared" si="3"/>
        <v>0</v>
      </c>
      <c r="E59" s="57"/>
      <c r="F59" s="57">
        <v>0</v>
      </c>
      <c r="G59" s="57">
        <v>0</v>
      </c>
      <c r="H59" s="57">
        <v>0</v>
      </c>
      <c r="I59" s="57">
        <v>0</v>
      </c>
      <c r="J59" s="57">
        <v>8</v>
      </c>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8</v>
      </c>
      <c r="AK59" s="178">
        <f>AJ59+AJ60</f>
        <v>8</v>
      </c>
    </row>
    <row r="60" spans="1:37" x14ac:dyDescent="0.25">
      <c r="A60" s="159"/>
      <c r="B60" s="54"/>
      <c r="C60" s="55"/>
      <c r="D60" s="129">
        <f t="shared" si="3"/>
        <v>0</v>
      </c>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5">
        <v>29</v>
      </c>
      <c r="B61" s="75"/>
      <c r="C61" s="76"/>
      <c r="D61" s="77">
        <f t="shared" si="3"/>
        <v>0</v>
      </c>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84">
        <f t="shared" si="3"/>
        <v>0</v>
      </c>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5">
        <v>30</v>
      </c>
      <c r="B63" s="75"/>
      <c r="C63" s="76"/>
      <c r="D63" s="77">
        <f t="shared" si="3"/>
        <v>0</v>
      </c>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84">
        <f t="shared" si="3"/>
        <v>0</v>
      </c>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7">
        <v>31</v>
      </c>
      <c r="B65" s="126"/>
      <c r="C65" s="127"/>
      <c r="D65" s="128">
        <f t="shared" si="3"/>
        <v>0</v>
      </c>
      <c r="E65" s="57">
        <v>0.5</v>
      </c>
      <c r="F65" s="57">
        <v>0</v>
      </c>
      <c r="G65" s="57">
        <v>0</v>
      </c>
      <c r="H65" s="59">
        <v>0</v>
      </c>
      <c r="I65" s="59">
        <v>0</v>
      </c>
      <c r="J65" s="59">
        <v>7.5</v>
      </c>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8</v>
      </c>
      <c r="AK65" s="178">
        <f>AJ65+AJ66</f>
        <v>8</v>
      </c>
    </row>
    <row r="66" spans="1:43" ht="15.75" customHeight="1" thickBot="1" x14ac:dyDescent="0.3">
      <c r="A66" s="159"/>
      <c r="B66" s="54"/>
      <c r="C66" s="55"/>
      <c r="D66" s="129">
        <f t="shared" si="3"/>
        <v>0</v>
      </c>
      <c r="E66" s="59"/>
      <c r="F66" s="59"/>
      <c r="G66" s="59"/>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W67" si="5">E5+E7+E9+E11+E13+E15+E17+E19+E21+E23+E25+E27+E29+E31+E33+E35+E37+E39+E41+E43+E45+E47+E49+E51+E53+E55+E57+E59+E61+E63+E65</f>
        <v>0.5</v>
      </c>
      <c r="F67" s="11">
        <f t="shared" si="5"/>
        <v>18</v>
      </c>
      <c r="G67" s="11">
        <f t="shared" si="5"/>
        <v>7.5</v>
      </c>
      <c r="H67" s="11">
        <f t="shared" si="5"/>
        <v>38</v>
      </c>
      <c r="I67" s="11">
        <f t="shared" si="5"/>
        <v>26</v>
      </c>
      <c r="J67" s="11">
        <f t="shared" si="5"/>
        <v>38</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128</v>
      </c>
      <c r="AK67" s="179">
        <f>AK5+AK7+AK9+AK11+AK13+AK15+AK17+AK19+AK21+AK23+AK25+AK27+AK29+AK31+AK33+AK35+AK37+AK39+AK41+AK43+AK45+AK47+AK49+AK51+AK53+AK55+AK57+AK59+AK61+AK63+AK65</f>
        <v>128</v>
      </c>
      <c r="AL67" s="51">
        <f>AM3*AL3</f>
        <v>128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20.2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21</v>
      </c>
      <c r="D69" s="25" t="s">
        <v>11</v>
      </c>
      <c r="F69">
        <v>18</v>
      </c>
      <c r="G69">
        <v>7.5</v>
      </c>
      <c r="H69">
        <v>38</v>
      </c>
      <c r="I69">
        <v>26</v>
      </c>
      <c r="J69">
        <v>38</v>
      </c>
    </row>
    <row r="70" spans="1:43" outlineLevel="1" x14ac:dyDescent="0.25">
      <c r="C70" s="151" t="s">
        <v>21</v>
      </c>
      <c r="D70" s="25" t="s">
        <v>19</v>
      </c>
    </row>
  </sheetData>
  <mergeCells count="68">
    <mergeCell ref="A63:A64"/>
    <mergeCell ref="AK63:AK64"/>
    <mergeCell ref="A65:A66"/>
    <mergeCell ref="AK65:AK66"/>
    <mergeCell ref="AK67:AK68"/>
    <mergeCell ref="A67:A68"/>
    <mergeCell ref="A57:A58"/>
    <mergeCell ref="AK57:AK58"/>
    <mergeCell ref="A59:A60"/>
    <mergeCell ref="AK59:AK60"/>
    <mergeCell ref="A61:A62"/>
    <mergeCell ref="AK61:AK62"/>
    <mergeCell ref="AK51:AK52"/>
    <mergeCell ref="A53:A54"/>
    <mergeCell ref="AK53:AK54"/>
    <mergeCell ref="A55:A56"/>
    <mergeCell ref="AK55:AK56"/>
    <mergeCell ref="AK35:AK36"/>
    <mergeCell ref="A37:A38"/>
    <mergeCell ref="AK37:AK38"/>
    <mergeCell ref="A39:A40"/>
    <mergeCell ref="AK39:AK40"/>
    <mergeCell ref="A47:A48"/>
    <mergeCell ref="AK47:AK48"/>
    <mergeCell ref="A51:A52"/>
    <mergeCell ref="A31:A32"/>
    <mergeCell ref="AK31:AK32"/>
    <mergeCell ref="A33:A34"/>
    <mergeCell ref="AK33:AK34"/>
    <mergeCell ref="A49:A50"/>
    <mergeCell ref="AK49:AK50"/>
    <mergeCell ref="A41:A42"/>
    <mergeCell ref="AK41:AK42"/>
    <mergeCell ref="A43:A44"/>
    <mergeCell ref="AK43:AK44"/>
    <mergeCell ref="A45:A46"/>
    <mergeCell ref="AK45:AK46"/>
    <mergeCell ref="A35:A36"/>
    <mergeCell ref="A25:A26"/>
    <mergeCell ref="AK25:AK26"/>
    <mergeCell ref="A27:A28"/>
    <mergeCell ref="AK27:AK28"/>
    <mergeCell ref="A29:A30"/>
    <mergeCell ref="AK29:AK30"/>
    <mergeCell ref="A19:A20"/>
    <mergeCell ref="AK19:AK20"/>
    <mergeCell ref="A21:A22"/>
    <mergeCell ref="AK21:AK22"/>
    <mergeCell ref="A23:A24"/>
    <mergeCell ref="AK23:AK24"/>
    <mergeCell ref="A13:A14"/>
    <mergeCell ref="AK13:AK14"/>
    <mergeCell ref="A15:A16"/>
    <mergeCell ref="AK15:AK16"/>
    <mergeCell ref="A17:A18"/>
    <mergeCell ref="AK17:AK18"/>
    <mergeCell ref="A7:A8"/>
    <mergeCell ref="AK7:AK8"/>
    <mergeCell ref="A9:A10"/>
    <mergeCell ref="AK9:AK10"/>
    <mergeCell ref="A11:A12"/>
    <mergeCell ref="AK11:AK12"/>
    <mergeCell ref="A2:A4"/>
    <mergeCell ref="E2:AI2"/>
    <mergeCell ref="AJ2:AK4"/>
    <mergeCell ref="A5:A6"/>
    <mergeCell ref="AK5:AK6"/>
    <mergeCell ref="C2:D2"/>
  </mergeCells>
  <conditionalFormatting sqref="AJ6">
    <cfRule type="cellIs" dxfId="325" priority="66" operator="greaterThan">
      <formula>4</formula>
    </cfRule>
  </conditionalFormatting>
  <conditionalFormatting sqref="AJ5">
    <cfRule type="cellIs" dxfId="324" priority="64" operator="greaterThan">
      <formula>8</formula>
    </cfRule>
  </conditionalFormatting>
  <conditionalFormatting sqref="AK5">
    <cfRule type="cellIs" dxfId="323" priority="62" operator="greaterThan">
      <formula>12</formula>
    </cfRule>
  </conditionalFormatting>
  <conditionalFormatting sqref="AJ8 AJ10 AJ12 AJ14 AJ16 AJ18 AJ20 AJ22 AJ24 AJ26 AJ28 AJ30 AJ32 AJ34 AJ36 AJ38 AJ40 AJ42 AJ44 AJ46 AJ48 AJ50 AJ52 AJ54 AJ56 AJ58 AJ60 AJ62 AJ64 AJ66">
    <cfRule type="cellIs" dxfId="322" priority="60" operator="greaterThan">
      <formula>4</formula>
    </cfRule>
  </conditionalFormatting>
  <conditionalFormatting sqref="AJ7 AJ9 AJ11 AJ13 AJ15 AJ17 AJ19 AJ21 AJ23 AJ25 AJ27 AJ29 AJ31 AJ33 AJ35 AJ37 AJ39 AJ41 AJ43 AJ45 AJ47 AJ49 AJ51 AJ53 AJ55 AJ57 AJ59 AJ61 AJ63 AJ65">
    <cfRule type="cellIs" dxfId="321" priority="58" operator="greaterThan">
      <formula>8</formula>
    </cfRule>
  </conditionalFormatting>
  <conditionalFormatting sqref="AK7 AK9 AK11 AK13 AK15 AK17 AK19 AK21 AK23 AK25 AK27 AK29 AK31 AK33 AK35 AK37 AK39 AK41 AK43 AK45 AK47 AK49 AK51 AK53 AK55 AK57 AK59 AK61 AK63 AK65">
    <cfRule type="cellIs" dxfId="320" priority="56" operator="greaterThan">
      <formula>12</formula>
    </cfRule>
  </conditionalFormatting>
  <conditionalFormatting sqref="F67">
    <cfRule type="cellIs" dxfId="319" priority="21" operator="equal">
      <formula>0</formula>
    </cfRule>
    <cfRule type="cellIs" dxfId="318" priority="22" operator="equal">
      <formula>F69</formula>
    </cfRule>
    <cfRule type="cellIs" dxfId="317" priority="23" operator="between">
      <formula>F69</formula>
      <formula>0</formula>
    </cfRule>
    <cfRule type="cellIs" dxfId="316" priority="53" operator="greaterThan">
      <formula>F69</formula>
    </cfRule>
  </conditionalFormatting>
  <conditionalFormatting sqref="F68">
    <cfRule type="cellIs" dxfId="315" priority="17" operator="equal">
      <formula>0</formula>
    </cfRule>
    <cfRule type="cellIs" dxfId="314" priority="18" operator="equal">
      <formula>F70</formula>
    </cfRule>
    <cfRule type="cellIs" dxfId="313" priority="19" operator="between">
      <formula>F70</formula>
      <formula>0</formula>
    </cfRule>
    <cfRule type="cellIs" dxfId="312" priority="20" operator="greaterThan">
      <formula>F70</formula>
    </cfRule>
  </conditionalFormatting>
  <conditionalFormatting sqref="G67:AI67">
    <cfRule type="cellIs" dxfId="311" priority="13" operator="equal">
      <formula>0</formula>
    </cfRule>
    <cfRule type="cellIs" dxfId="310" priority="14" operator="equal">
      <formula>G69</formula>
    </cfRule>
    <cfRule type="cellIs" dxfId="309" priority="15" operator="between">
      <formula>G69</formula>
      <formula>0</formula>
    </cfRule>
    <cfRule type="cellIs" dxfId="308" priority="16" operator="greaterThan">
      <formula>G69</formula>
    </cfRule>
  </conditionalFormatting>
  <conditionalFormatting sqref="G68:AI68">
    <cfRule type="cellIs" dxfId="307" priority="9" operator="equal">
      <formula>0</formula>
    </cfRule>
    <cfRule type="cellIs" dxfId="306" priority="10" operator="equal">
      <formula>G70</formula>
    </cfRule>
    <cfRule type="cellIs" dxfId="305" priority="11" operator="between">
      <formula>G70</formula>
      <formula>0</formula>
    </cfRule>
    <cfRule type="cellIs" dxfId="304" priority="12" operator="greaterThan">
      <formula>G70</formula>
    </cfRule>
  </conditionalFormatting>
  <conditionalFormatting sqref="AQ67">
    <cfRule type="cellIs" dxfId="303" priority="3" operator="lessThan">
      <formula>$AJ$67</formula>
    </cfRule>
  </conditionalFormatting>
  <conditionalFormatting sqref="AQ68">
    <cfRule type="cellIs" dxfId="302" priority="1" operator="lessThan">
      <formula>$AJ$67</formula>
    </cfRule>
  </conditionalFormatting>
  <dataValidations count="7">
    <dataValidation type="whole" errorStyle="information" allowBlank="1" showInputMessage="1" showErrorMessage="1" errorTitle="Ошибка" sqref="AJ5 AJ7 AJ65 AJ11 AJ13 AJ15 AJ17 AJ19 AJ21 AJ23 AJ25 AJ27 AJ29 AJ31 AJ33 AJ35 AJ37 AJ39 AJ41 AJ43 AJ45 AJ47 AJ49 AJ51 AJ53 AJ55 AJ57 AJ59 AJ61 AJ63" xr:uid="{00000000-0002-0000-0000-000000000000}">
      <formula1>0</formula1>
      <formula2>8</formula2>
    </dataValidation>
    <dataValidation type="whole" errorStyle="warning" allowBlank="1" showInputMessage="1" showErrorMessage="1" errorTitle="Ошибка" sqref="AJ8 AJ10 AJ12 AJ14 AJ16 AJ18 AJ20 AJ66 AJ62 AJ64 AJ60 AJ58 AJ56 AJ54 AJ52 AJ50 AJ48 AJ46 AJ44 AJ42 AJ40 AJ38 AJ36 AJ34 AJ32 AJ30 AJ28 AJ26 AJ24 AJ22 AJ6" xr:uid="{00000000-0002-0000-0000-000001000000}">
      <formula1>0</formula1>
      <formula2>4</formula2>
    </dataValidation>
    <dataValidation type="whole" errorStyle="warning" allowBlank="1" showInputMessage="1" showErrorMessage="1" errorTitle="Ошибка" sqref="AK5 AK7:AK66" xr:uid="{00000000-0002-0000-0000-000002000000}">
      <formula1>0</formula1>
      <formula2>12</formula2>
    </dataValidation>
    <dataValidation type="whole" errorStyle="warning" allowBlank="1" showInputMessage="1" showErrorMessage="1" errorTitle="Ошибка" error="Ошибка" sqref="F67:AI67" xr:uid="{00000000-0002-0000-0000-000003000000}">
      <formula1>0</formula1>
      <formula2>F69</formula2>
    </dataValidation>
    <dataValidation type="whole" errorStyle="warning" allowBlank="1" showInputMessage="1" showErrorMessage="1" errorTitle="Ошибка" sqref="AJ9" xr:uid="{00000000-0002-0000-0000-000004000000}">
      <formula1>0</formula1>
      <formula2>8</formula2>
    </dataValidation>
    <dataValidation type="whole" allowBlank="1" showInputMessage="1" showErrorMessage="1" sqref="F68:AI68" xr:uid="{00000000-0002-0000-0000-000005000000}">
      <formula1>0</formula1>
      <formula2>F70</formula2>
    </dataValidation>
    <dataValidation type="decimal" allowBlank="1" showInputMessage="1" showErrorMessage="1" sqref="E5:AI66" xr:uid="{00000000-0002-0000-0000-000006000000}">
      <formula1>0</formula1>
      <formula2>8</formula2>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AQ70"/>
  <sheetViews>
    <sheetView showZeros="0" zoomScale="55" zoomScaleNormal="55" workbookViewId="0">
      <selection activeCell="AO38" sqref="AO38"/>
    </sheetView>
  </sheetViews>
  <sheetFormatPr defaultRowHeight="15" outlineLevelRow="1" outlineLevelCol="1" x14ac:dyDescent="0.25"/>
  <cols>
    <col min="1" max="1" width="6.42578125" customWidth="1"/>
    <col min="2" max="2" width="16.28515625" style="151" customWidth="1"/>
    <col min="3" max="3" width="17.5703125" style="151" customWidth="1"/>
    <col min="4" max="4" width="13.28515625" customWidth="1"/>
    <col min="5" max="5" width="10.42578125" customWidth="1"/>
    <col min="6" max="6" width="11" customWidth="1"/>
    <col min="8" max="15" width="8.7109375" customWidth="1" outlineLevel="1"/>
    <col min="16" max="16" width="9.28515625" customWidth="1" outlineLevel="1"/>
    <col min="17" max="17" width="9.5703125" customWidth="1" outlineLevel="1"/>
    <col min="1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Июль!A1</f>
        <v>Поддубский Александр Анатольевич</v>
      </c>
      <c r="AL1" s="51" t="str">
        <f ca="1">INDEX({"Январь","Февраль","Март","I квартал","Апрель","Май","Июнь","II квартал","Июль","Август","Сентябрь","III квартал","Октябрь","Ноябрь","Декабрь","IV квартал"},_xlfn.SHEET())</f>
        <v>Август</v>
      </c>
    </row>
    <row r="2" spans="1:40" x14ac:dyDescent="0.25">
      <c r="A2" s="157" t="str">
        <f>Июль!A2</f>
        <v>Дата</v>
      </c>
      <c r="B2" s="33" t="str">
        <f>Июль!B2</f>
        <v>Подразделение</v>
      </c>
      <c r="C2" s="186" t="str">
        <f>Июль!C2</f>
        <v>Должность</v>
      </c>
      <c r="D2" s="173"/>
      <c r="E2" s="160" t="str">
        <f>Июль!E2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Июль!AJ2</f>
        <v>Всего</v>
      </c>
      <c r="AK2" s="164"/>
      <c r="AL2" s="51" t="s">
        <v>6</v>
      </c>
      <c r="AM2" s="51" t="s">
        <v>7</v>
      </c>
      <c r="AN2" t="s">
        <v>8</v>
      </c>
    </row>
    <row r="3" spans="1:40" x14ac:dyDescent="0.25">
      <c r="A3" s="158"/>
      <c r="B3" s="32" t="str">
        <f>Июль!B3</f>
        <v>Департамент 17</v>
      </c>
      <c r="C3" s="20" t="str">
        <f>Июль!C3</f>
        <v>Ведущий инженер</v>
      </c>
      <c r="D3" s="56" t="str">
        <f>Июль!D3</f>
        <v>Штат</v>
      </c>
      <c r="E3" s="13" t="str">
        <f>Июль!E3</f>
        <v>Общие</v>
      </c>
      <c r="F3" s="119" t="str">
        <f>Июль!F3</f>
        <v xml:space="preserve">   Заказ-наряд 70/17 от 10.01.2022 г., Медиадиод МД-20, 6 шт.</v>
      </c>
      <c r="G3" s="119" t="str">
        <f>Июль!G3</f>
        <v xml:space="preserve">   Заках-наряд 69/17 от 10.01.2022, Медиадиод МСД-20, 1 шт.</v>
      </c>
      <c r="H3" s="119" t="str">
        <f>Июль!H3</f>
        <v xml:space="preserve">   НМА FOC 17 деп-т с 20.10.2021 г.</v>
      </c>
      <c r="I3" s="119" t="str">
        <f>Июль!I3</f>
        <v xml:space="preserve">   НМА ВЕ-1000 17 деп от 10.11.2021 г.</v>
      </c>
      <c r="J3" s="119" t="str">
        <f>Июль!J3</f>
        <v xml:space="preserve">   НМА СРU-ВТ 17 деп-т с 30.06.2021 г.</v>
      </c>
      <c r="K3" s="119">
        <f>Июль!K3</f>
        <v>0</v>
      </c>
      <c r="L3" s="119">
        <f>Июль!L3</f>
        <v>0</v>
      </c>
      <c r="M3" s="119">
        <f>Июль!M3</f>
        <v>0</v>
      </c>
      <c r="N3" s="119">
        <f>Июль!N3</f>
        <v>0</v>
      </c>
      <c r="O3" s="119">
        <f>Июль!O3</f>
        <v>0</v>
      </c>
      <c r="P3" s="119">
        <f>Июль!P3</f>
        <v>0</v>
      </c>
      <c r="Q3" s="119">
        <f>Июль!Q3</f>
        <v>0</v>
      </c>
      <c r="R3" s="119">
        <f>Июль!R3</f>
        <v>0</v>
      </c>
      <c r="S3" s="119">
        <f>Июль!S3</f>
        <v>0</v>
      </c>
      <c r="T3" s="119">
        <f>Июль!T3</f>
        <v>0</v>
      </c>
      <c r="U3" s="119">
        <f>Июль!U3</f>
        <v>0</v>
      </c>
      <c r="V3" s="119">
        <f>Июль!V3</f>
        <v>0</v>
      </c>
      <c r="W3" s="119">
        <f>Июль!W3</f>
        <v>0</v>
      </c>
      <c r="X3" s="134"/>
      <c r="Y3" s="134"/>
      <c r="Z3" s="134"/>
      <c r="AA3" s="134"/>
      <c r="AB3" s="134"/>
      <c r="AC3" s="134"/>
      <c r="AD3" s="134"/>
      <c r="AE3" s="134"/>
      <c r="AF3" s="134"/>
      <c r="AG3" s="134"/>
      <c r="AH3" s="134">
        <f>Июль!AH3</f>
        <v>0</v>
      </c>
      <c r="AI3" s="14">
        <f>Июль!AI3</f>
        <v>0</v>
      </c>
      <c r="AJ3" s="165"/>
      <c r="AK3" s="166"/>
      <c r="AL3" s="51">
        <v>1</v>
      </c>
      <c r="AM3" s="70">
        <v>184</v>
      </c>
      <c r="AN3">
        <f>Январь!AN3</f>
        <v>0</v>
      </c>
    </row>
    <row r="4" spans="1:40" ht="15.75" customHeight="1" thickBot="1" x14ac:dyDescent="0.3">
      <c r="A4" s="159"/>
      <c r="B4" s="34"/>
      <c r="C4" s="21">
        <f>Июль!C4</f>
        <v>0</v>
      </c>
      <c r="D4" s="30" t="str">
        <f>Июль!D4</f>
        <v>Совместитель</v>
      </c>
      <c r="E4" s="5">
        <f>Июль!E4</f>
        <v>0</v>
      </c>
      <c r="F4" s="2">
        <f>Июль!F4</f>
        <v>0</v>
      </c>
      <c r="G4" s="2">
        <f>Июль!G4</f>
        <v>0</v>
      </c>
      <c r="H4" s="2">
        <f>Июль!H4</f>
        <v>0</v>
      </c>
      <c r="I4" s="2">
        <f>Июль!I4</f>
        <v>0</v>
      </c>
      <c r="J4" s="2">
        <f>Июль!J4</f>
        <v>0</v>
      </c>
      <c r="K4" s="2">
        <f>Июль!K4</f>
        <v>0</v>
      </c>
      <c r="L4" s="2">
        <f>Июль!L4</f>
        <v>0</v>
      </c>
      <c r="M4" s="2">
        <f>Июль!M4</f>
        <v>0</v>
      </c>
      <c r="N4" s="2">
        <f>Июль!N4</f>
        <v>0</v>
      </c>
      <c r="O4" s="2">
        <f>Июль!O4</f>
        <v>0</v>
      </c>
      <c r="P4" s="2">
        <f>Июль!P4</f>
        <v>0</v>
      </c>
      <c r="Q4" s="2">
        <f>Июль!Q4</f>
        <v>0</v>
      </c>
      <c r="R4" s="2">
        <f>Июль!R4</f>
        <v>0</v>
      </c>
      <c r="S4" s="2">
        <f>Июль!S4</f>
        <v>0</v>
      </c>
      <c r="T4" s="2">
        <f>Июль!T4</f>
        <v>0</v>
      </c>
      <c r="U4" s="2">
        <f>Июль!U4</f>
        <v>0</v>
      </c>
      <c r="V4" s="2">
        <f>Июль!V4</f>
        <v>0</v>
      </c>
      <c r="W4" s="2">
        <f>Июль!W4</f>
        <v>0</v>
      </c>
      <c r="X4" s="2"/>
      <c r="Y4" s="2"/>
      <c r="Z4" s="2"/>
      <c r="AA4" s="2"/>
      <c r="AB4" s="2"/>
      <c r="AC4" s="2"/>
      <c r="AD4" s="2"/>
      <c r="AE4" s="2"/>
      <c r="AF4" s="2"/>
      <c r="AG4" s="2"/>
      <c r="AH4" s="2">
        <f>Июль!AH4</f>
        <v>0</v>
      </c>
      <c r="AI4" s="6">
        <f>Июль!AI4</f>
        <v>0</v>
      </c>
      <c r="AJ4" s="167"/>
      <c r="AK4" s="168"/>
      <c r="AL4" s="51">
        <v>0</v>
      </c>
    </row>
    <row r="5" spans="1:40" ht="15.75" customHeight="1" thickTop="1" x14ac:dyDescent="0.25">
      <c r="A5" s="200">
        <v>1</v>
      </c>
      <c r="B5" s="126"/>
      <c r="C5" s="127"/>
      <c r="D5" s="146">
        <f>Июль!D65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77">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7">
        <v>8</v>
      </c>
      <c r="B19" s="54"/>
      <c r="C19" s="55"/>
      <c r="D19" s="56">
        <f t="shared" si="1"/>
        <v>0</v>
      </c>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7">
        <v>15</v>
      </c>
      <c r="B33" s="54"/>
      <c r="C33" s="5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5">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7">
        <v>22</v>
      </c>
      <c r="B47" s="54"/>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7">
        <v>29</v>
      </c>
      <c r="B61" s="54"/>
      <c r="C61" s="55"/>
      <c r="D61" s="56">
        <f t="shared" si="3"/>
        <v>0</v>
      </c>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99">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92"/>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c r="F67" s="11">
        <f t="shared" ref="F67:W67" si="5">F5+F7+F9+F11+F13+F15+F17+F19+F21+F23+F25+F27+F29+F31+F33+F35+F37+F39+F41+F43+F45+F47+F49+F51+F53+F55+F57+F59+F61+F63+F65</f>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184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c r="F68" s="1">
        <f t="shared" ref="F68:W68" si="6">F6+F8+F10+F12+F14+F16+F18+F20+F22+F24+F26+F28+F30+F32+F34+F36+F38+F40+F42+F44+F46+F48+F50+F52+F54+F56+F58+F60+F62+F64+F66</f>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21</v>
      </c>
      <c r="D69" s="25" t="s">
        <v>11</v>
      </c>
    </row>
    <row r="70" spans="1:43" outlineLevel="1" x14ac:dyDescent="0.25">
      <c r="C70" s="151" t="s">
        <v>21</v>
      </c>
      <c r="D70" s="25" t="s">
        <v>19</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41" priority="31" operator="greaterThan">
      <formula>4</formula>
    </cfRule>
  </conditionalFormatting>
  <conditionalFormatting sqref="AJ5">
    <cfRule type="cellIs" dxfId="140" priority="29" operator="greaterThan">
      <formula>8</formula>
    </cfRule>
  </conditionalFormatting>
  <conditionalFormatting sqref="AK5">
    <cfRule type="cellIs" dxfId="139" priority="27" operator="greaterThan">
      <formula>12</formula>
    </cfRule>
  </conditionalFormatting>
  <conditionalFormatting sqref="AJ8 AJ10 AJ12 AJ14 AJ16 AJ18 AJ20 AJ22 AJ24 AJ26 AJ28 AJ30 AJ32 AJ34 AJ36 AJ38 AJ40 AJ42 AJ44 AJ46 AJ48 AJ50 AJ52 AJ54 AJ56 AJ58 AJ60 AJ62 AJ64 AJ66">
    <cfRule type="cellIs" dxfId="138" priority="25" operator="greaterThan">
      <formula>4</formula>
    </cfRule>
  </conditionalFormatting>
  <conditionalFormatting sqref="AJ7 AJ9 AJ11 AJ13 AJ15 AJ17 AJ19 AJ21 AJ23 AJ25 AJ27 AJ29 AJ31 AJ33 AJ35 AJ37 AJ39 AJ41 AJ43 AJ45 AJ47 AJ49 AJ51 AJ53 AJ55 AJ57 AJ59 AJ61 AJ63 AJ65">
    <cfRule type="cellIs" dxfId="137" priority="23" operator="greaterThan">
      <formula>8</formula>
    </cfRule>
  </conditionalFormatting>
  <conditionalFormatting sqref="AK7 AK9 AK11 AK13 AK15 AK17 AK19 AK21 AK23 AK25 AK27 AK29 AK31 AK33 AK35 AK37 AK39 AK41 AK43 AK45 AK47 AK49 AK51 AK53 AK55 AK57 AK59 AK61 AK63 AK65">
    <cfRule type="cellIs" dxfId="136" priority="21" operator="greaterThan">
      <formula>12</formula>
    </cfRule>
  </conditionalFormatting>
  <conditionalFormatting sqref="F67">
    <cfRule type="cellIs" dxfId="135" priority="17" operator="equal">
      <formula>0</formula>
    </cfRule>
    <cfRule type="cellIs" dxfId="134" priority="18" operator="equal">
      <formula>F69</formula>
    </cfRule>
    <cfRule type="cellIs" dxfId="133" priority="19" operator="between">
      <formula>F69</formula>
      <formula>0</formula>
    </cfRule>
    <cfRule type="cellIs" dxfId="132" priority="20" operator="greaterThan">
      <formula>F69</formula>
    </cfRule>
  </conditionalFormatting>
  <conditionalFormatting sqref="F68">
    <cfRule type="cellIs" dxfId="131" priority="13" operator="equal">
      <formula>0</formula>
    </cfRule>
    <cfRule type="cellIs" dxfId="130" priority="14" operator="equal">
      <formula>F70</formula>
    </cfRule>
    <cfRule type="cellIs" dxfId="129" priority="15" operator="between">
      <formula>F70</formula>
      <formula>0</formula>
    </cfRule>
    <cfRule type="cellIs" dxfId="128" priority="16" operator="greaterThan">
      <formula>F70</formula>
    </cfRule>
  </conditionalFormatting>
  <conditionalFormatting sqref="G67:AI67">
    <cfRule type="cellIs" dxfId="127" priority="9" operator="equal">
      <formula>0</formula>
    </cfRule>
    <cfRule type="cellIs" dxfId="126" priority="10" operator="equal">
      <formula>G69</formula>
    </cfRule>
    <cfRule type="cellIs" dxfId="125" priority="11" operator="between">
      <formula>G69</formula>
      <formula>0</formula>
    </cfRule>
    <cfRule type="cellIs" dxfId="124" priority="12" operator="greaterThan">
      <formula>G69</formula>
    </cfRule>
  </conditionalFormatting>
  <conditionalFormatting sqref="G68:AI68">
    <cfRule type="cellIs" dxfId="123" priority="5" operator="equal">
      <formula>0</formula>
    </cfRule>
    <cfRule type="cellIs" dxfId="122" priority="6" operator="equal">
      <formula>G70</formula>
    </cfRule>
    <cfRule type="cellIs" dxfId="121" priority="7" operator="between">
      <formula>G70</formula>
      <formula>0</formula>
    </cfRule>
    <cfRule type="cellIs" dxfId="120" priority="8" operator="greaterThan">
      <formula>G70</formula>
    </cfRule>
  </conditionalFormatting>
  <conditionalFormatting sqref="AQ67">
    <cfRule type="cellIs" dxfId="119" priority="3" operator="lessThan">
      <formula>$AJ$67</formula>
    </cfRule>
  </conditionalFormatting>
  <conditionalFormatting sqref="AQ68">
    <cfRule type="cellIs" dxfId="118" priority="1" operator="lessThan">
      <formula>$AJ$67</formula>
    </cfRule>
  </conditionalFormatting>
  <dataValidations count="7">
    <dataValidation type="whole" errorStyle="warning" allowBlank="1" showInputMessage="1" showErrorMessage="1" errorTitle="Ошибка" sqref="AK5 AK7:AK66" xr:uid="{00000000-0002-0000-0900-000000000000}">
      <formula1>0</formula1>
      <formula2>12</formula2>
    </dataValidation>
    <dataValidation type="whole" allowBlank="1" showInputMessage="1" showErrorMessage="1" sqref="AI7 AI9 AI11 AI13 AI15 AI17 AI19 AI21 AI23 AI25 AI27 AI29 AI31 AI33 AI51 AI65 AI39 AI41 AI43 AI45 AI47 AI49 AI35 AI53 AI55 AI57 AI59 AI61 AI63 AI37 AI5" xr:uid="{00000000-0002-0000-09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9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900-000003000000}">
      <formula1>0</formula1>
      <formula2>8</formula2>
    </dataValidation>
    <dataValidation type="whole" allowBlank="1" showInputMessage="1" showErrorMessage="1" sqref="F68:AI68" xr:uid="{00000000-0002-0000-0900-000004000000}">
      <formula1>0</formula1>
      <formula2>F70</formula2>
    </dataValidation>
    <dataValidation type="whole" errorStyle="warning" allowBlank="1" showInputMessage="1" showErrorMessage="1" errorTitle="Ошибка" error="Ошибка" sqref="F67:AI67" xr:uid="{00000000-0002-0000-0900-000005000000}">
      <formula1>0</formula1>
      <formula2>F69</formula2>
    </dataValidation>
    <dataValidation type="decimal" allowBlank="1" showInputMessage="1" showErrorMessage="1" sqref="E5:AH66" xr:uid="{00000000-0002-0000-0900-000006000000}">
      <formula1>0</formula1>
      <formula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AQ70"/>
  <sheetViews>
    <sheetView showZeros="0" zoomScale="55" zoomScaleNormal="55" workbookViewId="0">
      <selection activeCell="AJ2" sqref="AJ2:AK4"/>
    </sheetView>
  </sheetViews>
  <sheetFormatPr defaultRowHeight="15" outlineLevelRow="1" outlineLevelCol="1" x14ac:dyDescent="0.25"/>
  <cols>
    <col min="1" max="1" width="6.42578125" customWidth="1"/>
    <col min="2" max="2" width="16.28515625" style="151" customWidth="1"/>
    <col min="3" max="3" width="17.42578125" style="151" customWidth="1"/>
    <col min="4" max="4" width="12.85546875" customWidth="1"/>
    <col min="5" max="5" width="10.42578125" customWidth="1"/>
    <col min="6" max="6" width="11" customWidth="1"/>
    <col min="8" max="20" width="8.7109375" customWidth="1" outlineLevel="1"/>
    <col min="21" max="21" width="15.85546875" customWidth="1" outlineLevel="1"/>
    <col min="22"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Август!A1</f>
        <v>Поддубский Александр Анатольевич</v>
      </c>
      <c r="AL1" s="51" t="str">
        <f ca="1">INDEX({"Январь","Февраль","Март","I квартал","Апрель","Май","Июнь","II квартал","Июль","Август","Сентябрь","III квартал","Октябрь","Ноябрь","Декабрь","IV квартал"},_xlfn.SHEET())</f>
        <v>Сентябрь</v>
      </c>
    </row>
    <row r="2" spans="1:40" x14ac:dyDescent="0.25">
      <c r="A2" s="157" t="str">
        <f>Август!A2</f>
        <v>Дата</v>
      </c>
      <c r="B2" s="33" t="str">
        <f>Август!B2</f>
        <v>Подразделение</v>
      </c>
      <c r="C2" s="186" t="str">
        <f>Август!C2</f>
        <v>Должность</v>
      </c>
      <c r="D2" s="173"/>
      <c r="E2" s="160" t="str">
        <f>Август!E2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Август!AJ2</f>
        <v>Всего</v>
      </c>
      <c r="AK2" s="164"/>
      <c r="AL2" s="51" t="s">
        <v>6</v>
      </c>
      <c r="AM2" s="51" t="s">
        <v>7</v>
      </c>
      <c r="AN2" t="s">
        <v>8</v>
      </c>
    </row>
    <row r="3" spans="1:40" x14ac:dyDescent="0.25">
      <c r="A3" s="158"/>
      <c r="B3" s="32" t="str">
        <f>Август!B3</f>
        <v>Департамент 17</v>
      </c>
      <c r="C3" s="20" t="str">
        <f>Август!C3</f>
        <v>Ведущий инженер</v>
      </c>
      <c r="D3" s="56" t="str">
        <f>Август!D3</f>
        <v>Штат</v>
      </c>
      <c r="E3" s="13" t="str">
        <f>Август!E3</f>
        <v>Общие</v>
      </c>
      <c r="F3" s="134" t="str">
        <f>Август!F3</f>
        <v xml:space="preserve">   Заказ-наряд 70/17 от 10.01.2022 г., Медиадиод МД-20, 6 шт.</v>
      </c>
      <c r="G3" s="134" t="str">
        <f>Август!G3</f>
        <v xml:space="preserve">   Заках-наряд 69/17 от 10.01.2022, Медиадиод МСД-20, 1 шт.</v>
      </c>
      <c r="H3" s="134" t="str">
        <f>Август!H3</f>
        <v xml:space="preserve">   НМА FOC 17 деп-т с 20.10.2021 г.</v>
      </c>
      <c r="I3" s="134" t="str">
        <f>Август!I3</f>
        <v xml:space="preserve">   НМА ВЕ-1000 17 деп от 10.11.2021 г.</v>
      </c>
      <c r="J3" s="134" t="str">
        <f>Август!J3</f>
        <v xml:space="preserve">   НМА СРU-ВТ 17 деп-т с 30.06.2021 г.</v>
      </c>
      <c r="K3" s="134">
        <f>Август!K3</f>
        <v>0</v>
      </c>
      <c r="L3" s="134">
        <f>Август!L3</f>
        <v>0</v>
      </c>
      <c r="M3" s="134">
        <f>Август!M3</f>
        <v>0</v>
      </c>
      <c r="N3" s="134">
        <f>Август!N3</f>
        <v>0</v>
      </c>
      <c r="O3" s="134">
        <f>Август!O3</f>
        <v>0</v>
      </c>
      <c r="P3" s="134">
        <f>Август!P3</f>
        <v>0</v>
      </c>
      <c r="Q3" s="134">
        <f>Август!Q3</f>
        <v>0</v>
      </c>
      <c r="R3" s="134"/>
      <c r="S3" s="134"/>
      <c r="T3" s="134"/>
      <c r="U3" s="134"/>
      <c r="V3" s="134">
        <f>Август!V3</f>
        <v>0</v>
      </c>
      <c r="W3" s="134">
        <f>Август!W3</f>
        <v>0</v>
      </c>
      <c r="X3" s="134"/>
      <c r="Y3" s="134"/>
      <c r="Z3" s="134"/>
      <c r="AA3" s="134"/>
      <c r="AB3" s="134"/>
      <c r="AC3" s="134"/>
      <c r="AD3" s="134"/>
      <c r="AE3" s="134"/>
      <c r="AF3" s="134"/>
      <c r="AG3" s="134"/>
      <c r="AH3" s="134">
        <f>Август!AH3</f>
        <v>0</v>
      </c>
      <c r="AI3" s="14">
        <f>Август!AI3</f>
        <v>0</v>
      </c>
      <c r="AJ3" s="165"/>
      <c r="AK3" s="166"/>
      <c r="AL3" s="51">
        <v>1</v>
      </c>
      <c r="AM3" s="70">
        <v>176</v>
      </c>
      <c r="AN3">
        <f>Январь!AN3</f>
        <v>0</v>
      </c>
    </row>
    <row r="4" spans="1:40" ht="15.75" customHeight="1" thickBot="1" x14ac:dyDescent="0.3">
      <c r="A4" s="159"/>
      <c r="B4" s="34">
        <f>Август!B4</f>
        <v>0</v>
      </c>
      <c r="C4" s="21">
        <f>Август!C4</f>
        <v>0</v>
      </c>
      <c r="D4" s="30" t="str">
        <f>Август!D4</f>
        <v>Совместитель</v>
      </c>
      <c r="E4" s="5">
        <f>Август!E4</f>
        <v>0</v>
      </c>
      <c r="F4" s="2">
        <f>Август!F4</f>
        <v>0</v>
      </c>
      <c r="G4" s="2">
        <f>Август!G4</f>
        <v>0</v>
      </c>
      <c r="H4" s="2">
        <f>Август!H4</f>
        <v>0</v>
      </c>
      <c r="I4" s="2">
        <f>Август!I4</f>
        <v>0</v>
      </c>
      <c r="J4" s="2">
        <f>Август!J4</f>
        <v>0</v>
      </c>
      <c r="K4" s="2">
        <f>Август!K4</f>
        <v>0</v>
      </c>
      <c r="L4" s="2">
        <f>Август!L4</f>
        <v>0</v>
      </c>
      <c r="M4" s="2">
        <f>Август!M4</f>
        <v>0</v>
      </c>
      <c r="N4" s="2">
        <f>Август!N4</f>
        <v>0</v>
      </c>
      <c r="O4" s="2">
        <f>Август!O4</f>
        <v>0</v>
      </c>
      <c r="P4" s="2">
        <f>Август!P4</f>
        <v>0</v>
      </c>
      <c r="Q4" s="2">
        <f>Август!Q4</f>
        <v>0</v>
      </c>
      <c r="R4" s="2">
        <f>Август!R4</f>
        <v>0</v>
      </c>
      <c r="S4" s="2">
        <f>Август!S4</f>
        <v>0</v>
      </c>
      <c r="T4" s="2">
        <f>Август!T4</f>
        <v>0</v>
      </c>
      <c r="U4" s="2">
        <f>Август!U4</f>
        <v>0</v>
      </c>
      <c r="V4" s="2">
        <f>Август!V4</f>
        <v>0</v>
      </c>
      <c r="W4" s="2">
        <f>Август!W4</f>
        <v>0</v>
      </c>
      <c r="X4" s="2"/>
      <c r="Y4" s="2"/>
      <c r="Z4" s="2"/>
      <c r="AA4" s="2"/>
      <c r="AB4" s="2"/>
      <c r="AC4" s="2"/>
      <c r="AD4" s="2"/>
      <c r="AE4" s="2"/>
      <c r="AF4" s="2"/>
      <c r="AG4" s="2"/>
      <c r="AH4" s="2">
        <f>Август!AH4</f>
        <v>0</v>
      </c>
      <c r="AI4" s="6">
        <f>Август!AI4</f>
        <v>0</v>
      </c>
      <c r="AJ4" s="167"/>
      <c r="AK4" s="168"/>
      <c r="AL4" s="51">
        <v>0</v>
      </c>
    </row>
    <row r="5" spans="1:40" ht="15.75" customHeight="1" thickTop="1" x14ac:dyDescent="0.25">
      <c r="A5" s="183">
        <v>1</v>
      </c>
      <c r="B5" s="45"/>
      <c r="C5" s="46"/>
      <c r="D5" s="60">
        <f>Август!D65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Август!D66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133"/>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8"/>
      <c r="V8" s="59"/>
      <c r="W8" s="59"/>
      <c r="X8" s="59"/>
      <c r="Y8" s="59"/>
      <c r="Z8" s="59"/>
      <c r="AA8" s="59"/>
      <c r="AB8" s="59"/>
      <c r="AC8" s="59"/>
      <c r="AD8" s="59"/>
      <c r="AE8" s="59"/>
      <c r="AF8" s="59"/>
      <c r="AG8" s="59"/>
      <c r="AH8" s="59"/>
      <c r="AI8" s="72"/>
      <c r="AJ8" s="65">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8"/>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5"/>
      <c r="V10" s="86"/>
      <c r="W10" s="86"/>
      <c r="X10" s="86"/>
      <c r="Y10" s="86"/>
      <c r="Z10" s="86"/>
      <c r="AA10" s="86"/>
      <c r="AB10" s="86"/>
      <c r="AC10" s="86"/>
      <c r="AD10" s="86"/>
      <c r="AE10" s="86"/>
      <c r="AF10" s="86"/>
      <c r="AG10" s="86"/>
      <c r="AH10" s="86"/>
      <c r="AI10" s="87"/>
      <c r="AJ10" s="89">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8"/>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5"/>
      <c r="V12" s="86"/>
      <c r="W12" s="86"/>
      <c r="X12" s="86"/>
      <c r="Y12" s="86"/>
      <c r="Z12" s="86"/>
      <c r="AA12" s="86"/>
      <c r="AB12" s="86"/>
      <c r="AC12" s="86"/>
      <c r="AD12" s="86"/>
      <c r="AE12" s="86"/>
      <c r="AF12" s="86"/>
      <c r="AG12" s="86"/>
      <c r="AH12" s="86"/>
      <c r="AI12" s="87"/>
      <c r="AJ12" s="89">
        <f t="shared" si="0"/>
        <v>0</v>
      </c>
      <c r="AK12" s="171"/>
    </row>
    <row r="13" spans="1:40" x14ac:dyDescent="0.25">
      <c r="A13" s="177">
        <v>5</v>
      </c>
      <c r="B13" s="54"/>
      <c r="C13" s="55"/>
      <c r="D13" s="56">
        <f t="shared" si="1"/>
        <v>0</v>
      </c>
      <c r="E13" s="133"/>
      <c r="F13" s="57"/>
      <c r="G13" s="57"/>
      <c r="H13" s="57"/>
      <c r="I13" s="57"/>
      <c r="J13" s="57"/>
      <c r="K13" s="57"/>
      <c r="L13" s="57"/>
      <c r="M13" s="57"/>
      <c r="N13" s="57"/>
      <c r="O13" s="57"/>
      <c r="P13" s="57"/>
      <c r="Q13" s="57"/>
      <c r="R13" s="57"/>
      <c r="S13" s="57"/>
      <c r="T13" s="57"/>
      <c r="U13" s="133"/>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8"/>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133"/>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8"/>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133"/>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8"/>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133"/>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8"/>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133"/>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8"/>
      <c r="V22" s="59"/>
      <c r="W22" s="59"/>
      <c r="X22" s="59"/>
      <c r="Y22" s="59"/>
      <c r="Z22" s="59"/>
      <c r="AA22" s="59"/>
      <c r="AB22" s="59"/>
      <c r="AC22" s="59"/>
      <c r="AD22" s="59"/>
      <c r="AE22" s="59"/>
      <c r="AF22" s="59"/>
      <c r="AG22" s="59"/>
      <c r="AH22" s="59"/>
      <c r="AI22" s="72"/>
      <c r="AJ22" s="65">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8"/>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5"/>
      <c r="V24" s="86"/>
      <c r="W24" s="86"/>
      <c r="X24" s="86"/>
      <c r="Y24" s="86"/>
      <c r="Z24" s="86"/>
      <c r="AA24" s="86"/>
      <c r="AB24" s="86"/>
      <c r="AC24" s="86"/>
      <c r="AD24" s="86"/>
      <c r="AE24" s="86"/>
      <c r="AF24" s="86"/>
      <c r="AG24" s="86"/>
      <c r="AH24" s="86"/>
      <c r="AI24" s="87"/>
      <c r="AJ24" s="89">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8"/>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5"/>
      <c r="V26" s="86"/>
      <c r="W26" s="86"/>
      <c r="X26" s="86"/>
      <c r="Y26" s="86"/>
      <c r="Z26" s="86"/>
      <c r="AA26" s="86"/>
      <c r="AB26" s="86"/>
      <c r="AC26" s="86"/>
      <c r="AD26" s="86"/>
      <c r="AE26" s="86"/>
      <c r="AF26" s="86"/>
      <c r="AG26" s="86"/>
      <c r="AH26" s="86"/>
      <c r="AI26" s="87"/>
      <c r="AJ26" s="89">
        <f t="shared" si="0"/>
        <v>0</v>
      </c>
      <c r="AK26" s="171"/>
    </row>
    <row r="27" spans="1:37" x14ac:dyDescent="0.25">
      <c r="A27" s="177">
        <v>12</v>
      </c>
      <c r="B27" s="54"/>
      <c r="C27" s="55"/>
      <c r="D27" s="56">
        <f t="shared" si="1"/>
        <v>0</v>
      </c>
      <c r="E27" s="133"/>
      <c r="F27" s="57"/>
      <c r="G27" s="57"/>
      <c r="H27" s="57"/>
      <c r="I27" s="57"/>
      <c r="J27" s="57"/>
      <c r="K27" s="57"/>
      <c r="L27" s="57"/>
      <c r="M27" s="57"/>
      <c r="N27" s="57"/>
      <c r="O27" s="57"/>
      <c r="P27" s="57"/>
      <c r="Q27" s="57"/>
      <c r="R27" s="57"/>
      <c r="S27" s="57"/>
      <c r="T27" s="57"/>
      <c r="U27" s="133"/>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8"/>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133"/>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8"/>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133"/>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8"/>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133"/>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8"/>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133"/>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8"/>
      <c r="V36" s="59"/>
      <c r="W36" s="59"/>
      <c r="X36" s="59"/>
      <c r="Y36" s="59"/>
      <c r="Z36" s="59"/>
      <c r="AA36" s="59"/>
      <c r="AB36" s="59"/>
      <c r="AC36" s="59"/>
      <c r="AD36" s="59"/>
      <c r="AE36" s="59"/>
      <c r="AF36" s="59"/>
      <c r="AG36" s="59"/>
      <c r="AH36" s="59"/>
      <c r="AI36" s="72"/>
      <c r="AJ36" s="65">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8"/>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5"/>
      <c r="V38" s="86"/>
      <c r="W38" s="86"/>
      <c r="X38" s="86"/>
      <c r="Y38" s="86"/>
      <c r="Z38" s="86"/>
      <c r="AA38" s="86"/>
      <c r="AB38" s="86"/>
      <c r="AC38" s="86"/>
      <c r="AD38" s="86"/>
      <c r="AE38" s="86"/>
      <c r="AF38" s="86"/>
      <c r="AG38" s="86"/>
      <c r="AH38" s="86"/>
      <c r="AI38" s="87"/>
      <c r="AJ38" s="89">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8"/>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5"/>
      <c r="V40" s="86"/>
      <c r="W40" s="86"/>
      <c r="X40" s="86"/>
      <c r="Y40" s="86"/>
      <c r="Z40" s="86"/>
      <c r="AA40" s="86"/>
      <c r="AB40" s="86"/>
      <c r="AC40" s="86"/>
      <c r="AD40" s="86"/>
      <c r="AE40" s="86"/>
      <c r="AF40" s="86"/>
      <c r="AG40" s="86"/>
      <c r="AH40" s="86"/>
      <c r="AI40" s="87"/>
      <c r="AJ40" s="89">
        <f t="shared" si="2"/>
        <v>0</v>
      </c>
      <c r="AK40" s="171"/>
    </row>
    <row r="41" spans="1:37" x14ac:dyDescent="0.25">
      <c r="A41" s="177">
        <v>19</v>
      </c>
      <c r="B41" s="54"/>
      <c r="C41" s="55"/>
      <c r="D41" s="56">
        <f t="shared" si="3"/>
        <v>0</v>
      </c>
      <c r="E41" s="133"/>
      <c r="F41" s="57"/>
      <c r="G41" s="57"/>
      <c r="H41" s="57"/>
      <c r="I41" s="57"/>
      <c r="J41" s="57"/>
      <c r="K41" s="57"/>
      <c r="L41" s="57"/>
      <c r="M41" s="57"/>
      <c r="N41" s="57"/>
      <c r="O41" s="57"/>
      <c r="P41" s="57"/>
      <c r="Q41" s="57"/>
      <c r="R41" s="57"/>
      <c r="S41" s="57"/>
      <c r="T41" s="57"/>
      <c r="U41" s="133"/>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8"/>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133"/>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8"/>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133"/>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8"/>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133"/>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8"/>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133"/>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8"/>
      <c r="V50" s="59"/>
      <c r="W50" s="59"/>
      <c r="X50" s="59"/>
      <c r="Y50" s="59"/>
      <c r="Z50" s="59"/>
      <c r="AA50" s="59"/>
      <c r="AB50" s="59"/>
      <c r="AC50" s="59"/>
      <c r="AD50" s="59"/>
      <c r="AE50" s="59"/>
      <c r="AF50" s="59"/>
      <c r="AG50" s="59"/>
      <c r="AH50" s="59"/>
      <c r="AI50" s="72"/>
      <c r="AJ50" s="65">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8"/>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5"/>
      <c r="V52" s="86"/>
      <c r="W52" s="86"/>
      <c r="X52" s="86"/>
      <c r="Y52" s="86"/>
      <c r="Z52" s="86"/>
      <c r="AA52" s="86"/>
      <c r="AB52" s="86"/>
      <c r="AC52" s="86"/>
      <c r="AD52" s="86"/>
      <c r="AE52" s="86"/>
      <c r="AF52" s="86"/>
      <c r="AG52" s="86"/>
      <c r="AH52" s="86"/>
      <c r="AI52" s="87"/>
      <c r="AJ52" s="89">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8"/>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5"/>
      <c r="V54" s="86"/>
      <c r="W54" s="86"/>
      <c r="X54" s="86"/>
      <c r="Y54" s="86"/>
      <c r="Z54" s="86"/>
      <c r="AA54" s="86"/>
      <c r="AB54" s="86"/>
      <c r="AC54" s="86"/>
      <c r="AD54" s="86"/>
      <c r="AE54" s="86"/>
      <c r="AF54" s="86"/>
      <c r="AG54" s="86"/>
      <c r="AH54" s="86"/>
      <c r="AI54" s="87"/>
      <c r="AJ54" s="89">
        <f t="shared" si="2"/>
        <v>0</v>
      </c>
      <c r="AK54" s="171"/>
    </row>
    <row r="55" spans="1:37" x14ac:dyDescent="0.25">
      <c r="A55" s="177">
        <v>26</v>
      </c>
      <c r="B55" s="54"/>
      <c r="C55" s="55"/>
      <c r="D55" s="56">
        <f t="shared" si="3"/>
        <v>0</v>
      </c>
      <c r="E55" s="133"/>
      <c r="F55" s="57"/>
      <c r="G55" s="57"/>
      <c r="H55" s="57"/>
      <c r="I55" s="57"/>
      <c r="J55" s="57"/>
      <c r="K55" s="57"/>
      <c r="L55" s="57"/>
      <c r="M55" s="57"/>
      <c r="N55" s="57"/>
      <c r="O55" s="57"/>
      <c r="P55" s="57"/>
      <c r="Q55" s="57"/>
      <c r="R55" s="57"/>
      <c r="S55" s="57"/>
      <c r="T55" s="57"/>
      <c r="U55" s="133"/>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8"/>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133"/>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8"/>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133"/>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8"/>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133"/>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8"/>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133"/>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8"/>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1"/>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176</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21</v>
      </c>
      <c r="D69" s="25" t="s">
        <v>11</v>
      </c>
    </row>
    <row r="70" spans="1:43" outlineLevel="1" x14ac:dyDescent="0.25">
      <c r="C70" s="151" t="s">
        <v>21</v>
      </c>
      <c r="D70" s="25" t="s">
        <v>19</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17" priority="31" operator="greaterThan">
      <formula>4</formula>
    </cfRule>
  </conditionalFormatting>
  <conditionalFormatting sqref="AJ5">
    <cfRule type="cellIs" dxfId="116" priority="29" operator="greaterThan">
      <formula>8</formula>
    </cfRule>
  </conditionalFormatting>
  <conditionalFormatting sqref="AK5">
    <cfRule type="cellIs" dxfId="115" priority="27" operator="greaterThan">
      <formula>12</formula>
    </cfRule>
  </conditionalFormatting>
  <conditionalFormatting sqref="AJ8 AJ10 AJ12 AJ14 AJ16 AJ18 AJ20 AJ22 AJ24 AJ26 AJ28 AJ30 AJ32 AJ34 AJ36 AJ38 AJ40 AJ42 AJ44 AJ46 AJ48 AJ50 AJ52 AJ54 AJ56 AJ58 AJ60 AJ62 AJ64 AJ66">
    <cfRule type="cellIs" dxfId="114" priority="25" operator="greaterThan">
      <formula>4</formula>
    </cfRule>
  </conditionalFormatting>
  <conditionalFormatting sqref="AJ7 AJ9 AJ11 AJ13 AJ15 AJ17 AJ19 AJ21 AJ23 AJ25 AJ27 AJ29 AJ31 AJ33 AJ35 AJ37 AJ39 AJ41 AJ43 AJ45 AJ47 AJ49 AJ51 AJ53 AJ55 AJ57 AJ59 AJ61 AJ63 AJ65">
    <cfRule type="cellIs" dxfId="113" priority="23" operator="greaterThan">
      <formula>8</formula>
    </cfRule>
  </conditionalFormatting>
  <conditionalFormatting sqref="AK7 AK9 AK11 AK13 AK15 AK17 AK19 AK21 AK23 AK25 AK27 AK29 AK31 AK33 AK35 AK37 AK39 AK41 AK43 AK45 AK47 AK49 AK51 AK53 AK55 AK57 AK59 AK61 AK63 AK65">
    <cfRule type="cellIs" dxfId="112" priority="21" operator="greaterThan">
      <formula>12</formula>
    </cfRule>
  </conditionalFormatting>
  <conditionalFormatting sqref="F67">
    <cfRule type="cellIs" dxfId="111" priority="17" operator="equal">
      <formula>0</formula>
    </cfRule>
    <cfRule type="cellIs" dxfId="110" priority="18" operator="equal">
      <formula>F69</formula>
    </cfRule>
    <cfRule type="cellIs" dxfId="109" priority="19" operator="between">
      <formula>F69</formula>
      <formula>0</formula>
    </cfRule>
    <cfRule type="cellIs" dxfId="108" priority="20" operator="greaterThan">
      <formula>F69</formula>
    </cfRule>
  </conditionalFormatting>
  <conditionalFormatting sqref="F68">
    <cfRule type="cellIs" dxfId="107" priority="13" operator="equal">
      <formula>0</formula>
    </cfRule>
    <cfRule type="cellIs" dxfId="106" priority="14" operator="equal">
      <formula>F70</formula>
    </cfRule>
    <cfRule type="cellIs" dxfId="105" priority="15" operator="between">
      <formula>F70</formula>
      <formula>0</formula>
    </cfRule>
    <cfRule type="cellIs" dxfId="104" priority="16" operator="greaterThan">
      <formula>F70</formula>
    </cfRule>
  </conditionalFormatting>
  <conditionalFormatting sqref="G67:AI67">
    <cfRule type="cellIs" dxfId="103" priority="9" operator="equal">
      <formula>0</formula>
    </cfRule>
    <cfRule type="cellIs" dxfId="102" priority="10" operator="equal">
      <formula>G69</formula>
    </cfRule>
    <cfRule type="cellIs" dxfId="101" priority="11" operator="between">
      <formula>G69</formula>
      <formula>0</formula>
    </cfRule>
    <cfRule type="cellIs" dxfId="100" priority="12" operator="greaterThan">
      <formula>G69</formula>
    </cfRule>
  </conditionalFormatting>
  <conditionalFormatting sqref="G68:AI68">
    <cfRule type="cellIs" dxfId="99" priority="5" operator="equal">
      <formula>0</formula>
    </cfRule>
    <cfRule type="cellIs" dxfId="98" priority="6" operator="equal">
      <formula>G70</formula>
    </cfRule>
    <cfRule type="cellIs" dxfId="97" priority="7" operator="between">
      <formula>G70</formula>
      <formula>0</formula>
    </cfRule>
    <cfRule type="cellIs" dxfId="96" priority="8" operator="greaterThan">
      <formula>G70</formula>
    </cfRule>
  </conditionalFormatting>
  <conditionalFormatting sqref="AQ67">
    <cfRule type="cellIs" dxfId="95" priority="3" operator="lessThan">
      <formula>$AJ$67</formula>
    </cfRule>
  </conditionalFormatting>
  <conditionalFormatting sqref="AQ68">
    <cfRule type="cellIs" dxfId="9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A00-000000000000}">
      <formula1>0</formula1>
      <formula2>8</formula2>
    </dataValidation>
    <dataValidation type="whole" errorStyle="warning" allowBlank="1" showInputMessage="1" showErrorMessage="1" errorTitle="Ошибка" sqref="AI66:AJ66 AI64:AJ64 AI62:AJ62 AI60:AJ60 AI58:AJ58 AI56:AJ56 AI54:AJ54 AI52:AJ52 AI50:AJ50 AI48:AJ48 AI46:AJ46 AI44:AJ44 AI42:AJ42 AI40:AJ40 AI38:AJ38 AI36:AJ36 AI34:AJ34 AI32:AJ32 AI30:AJ30 AI28:AJ28 AI26:AJ26 AI24:AJ24 AI22:AJ22 AI20:AJ20 AI18:AJ18 AI16:AJ16 AI14:AJ14 AI12:AJ12 AI10:AJ10 AI8:AJ8 AI6:AJ6" xr:uid="{00000000-0002-0000-0A00-000001000000}">
      <formula1>0</formula1>
      <formula2>4</formula2>
    </dataValidation>
    <dataValidation type="whole" allowBlank="1" showInputMessage="1" showErrorMessage="1" sqref="AI65 AI63 AI61 AI59 AI57 AI55 AI53 AI51 AI49 AI47 AI45 AI43 AI41 AI39 AI37 AI35 AI33 AI31 AI29 AI27 AI25 AI23 AI21 AI19 AI17 AI15 AI13 AI11 AI9 AI7 AI5" xr:uid="{00000000-0002-0000-0A00-000002000000}">
      <formula1>0</formula1>
      <formula2>8</formula2>
    </dataValidation>
    <dataValidation type="whole" errorStyle="warning" allowBlank="1" showInputMessage="1" showErrorMessage="1" errorTitle="Ошибка" sqref="AK5 AK7:AK66" xr:uid="{00000000-0002-0000-0A00-000003000000}">
      <formula1>0</formula1>
      <formula2>12</formula2>
    </dataValidation>
    <dataValidation type="whole" allowBlank="1" showInputMessage="1" showErrorMessage="1" sqref="F68:AI68" xr:uid="{00000000-0002-0000-0A00-000004000000}">
      <formula1>0</formula1>
      <formula2>F70</formula2>
    </dataValidation>
    <dataValidation type="whole" errorStyle="warning" allowBlank="1" showInputMessage="1" showErrorMessage="1" errorTitle="Ошибка" error="Ошибка" sqref="F67:AI67" xr:uid="{00000000-0002-0000-0A00-000005000000}">
      <formula1>0</formula1>
      <formula2>F69</formula2>
    </dataValidation>
    <dataValidation type="decimal" allowBlank="1" showInputMessage="1" showErrorMessage="1" sqref="E5:AH66" xr:uid="{00000000-0002-0000-0A00-000006000000}">
      <formula1>0</formula1>
      <formula2>8</formula2>
    </dataValidation>
  </dataValidation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outlinePr summaryBelow="0"/>
  </sheetPr>
  <dimension ref="A1:AG68"/>
  <sheetViews>
    <sheetView showZeros="0" workbookViewId="0">
      <selection activeCell="AC4" sqref="AC4"/>
    </sheetView>
  </sheetViews>
  <sheetFormatPr defaultRowHeight="15" outlineLevelRow="1" outlineLevelCol="1" x14ac:dyDescent="0.25"/>
  <cols>
    <col min="1" max="1" width="8.42578125" customWidth="1"/>
    <col min="2" max="2" width="16.28515625" style="151" customWidth="1"/>
    <col min="3" max="3" width="17.1406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Сентябрь!A1</f>
        <v>Поддубский Александр Анатольевич</v>
      </c>
      <c r="AB1" s="51" t="str">
        <f ca="1">INDEX({"Январь","Февраль","Март","I квартал","Апрель","Май","Июнь","II квартал","Июль","Август","Сентябрь","III квартал","Октябрь","Ноябрь","Декабрь","IV квартал"},_xlfn.SHEET())</f>
        <v>III квартал</v>
      </c>
    </row>
    <row r="2" spans="1:30" x14ac:dyDescent="0.25">
      <c r="A2" s="157" t="str">
        <f>Сентябрь!A2</f>
        <v>Дата</v>
      </c>
      <c r="B2" s="15" t="str">
        <f>Сентябрь!B2</f>
        <v>Подразделение</v>
      </c>
      <c r="C2" s="186" t="str">
        <f>Сентябрь!C2</f>
        <v>Должность</v>
      </c>
      <c r="D2" s="173"/>
      <c r="E2" s="160" t="str">
        <f>Сентябрь!E2</f>
        <v>Заказ</v>
      </c>
      <c r="F2" s="161"/>
      <c r="G2" s="161"/>
      <c r="H2" s="161"/>
      <c r="I2" s="161"/>
      <c r="J2" s="161"/>
      <c r="K2" s="161"/>
      <c r="L2" s="161"/>
      <c r="M2" s="161"/>
      <c r="N2" s="161"/>
      <c r="O2" s="161"/>
      <c r="P2" s="161"/>
      <c r="Q2" s="161"/>
      <c r="R2" s="161"/>
      <c r="S2" s="161"/>
      <c r="T2" s="161"/>
      <c r="U2" s="161"/>
      <c r="V2" s="161"/>
      <c r="W2" s="161"/>
      <c r="X2" s="161"/>
      <c r="Y2" s="162"/>
      <c r="Z2" s="163" t="str">
        <f>Сентябрь!AJ2</f>
        <v>Всего</v>
      </c>
      <c r="AA2" s="164"/>
      <c r="AB2" s="51" t="s">
        <v>6</v>
      </c>
      <c r="AC2" s="51" t="s">
        <v>23</v>
      </c>
      <c r="AD2" t="s">
        <v>8</v>
      </c>
    </row>
    <row r="3" spans="1:30" x14ac:dyDescent="0.25">
      <c r="A3" s="158"/>
      <c r="B3" s="20" t="str">
        <f>Сентябрь!B3</f>
        <v>Департамент 17</v>
      </c>
      <c r="C3" s="20" t="str">
        <f>Сентябрь!C3</f>
        <v>Ведущий инженер</v>
      </c>
      <c r="D3" s="56" t="str">
        <f>Сентябрь!D3</f>
        <v>Штат</v>
      </c>
      <c r="E3" s="13" t="str">
        <f>Сентябрь!E3</f>
        <v>Общие</v>
      </c>
      <c r="F3" s="134" t="str">
        <f>Сентябрь!F3</f>
        <v xml:space="preserve">   Заказ-наряд 70/17 от 10.01.2022 г., Медиадиод МД-20, 6 шт.</v>
      </c>
      <c r="G3" s="134" t="str">
        <f>Сентябрь!G3</f>
        <v xml:space="preserve">   Заках-наряд 69/17 от 10.01.2022, Медиадиод МСД-20, 1 шт.</v>
      </c>
      <c r="H3" s="134" t="str">
        <f>Сентябрь!H3</f>
        <v xml:space="preserve">   НМА FOC 17 деп-т с 20.10.2021 г.</v>
      </c>
      <c r="I3" s="134" t="str">
        <f>Сентябрь!I3</f>
        <v xml:space="preserve">   НМА ВЕ-1000 17 деп от 10.11.2021 г.</v>
      </c>
      <c r="J3" s="134" t="str">
        <f>Сентябрь!J3</f>
        <v xml:space="preserve">   НМА СРU-ВТ 17 деп-т с 30.06.2021 г.</v>
      </c>
      <c r="K3" s="134">
        <f>Сентябрь!K3</f>
        <v>0</v>
      </c>
      <c r="L3" s="134">
        <f>Сентябрь!L3</f>
        <v>0</v>
      </c>
      <c r="M3" s="134">
        <f>Сентябрь!M3</f>
        <v>0</v>
      </c>
      <c r="N3" s="134">
        <f>Сентябрь!N3</f>
        <v>0</v>
      </c>
      <c r="O3" s="134">
        <f>Сентябрь!O3</f>
        <v>0</v>
      </c>
      <c r="P3" s="134">
        <f>Сентябрь!P3</f>
        <v>0</v>
      </c>
      <c r="Q3" s="134">
        <f>Сентябрь!Q3</f>
        <v>0</v>
      </c>
      <c r="R3" s="134">
        <f>Сентябрь!R3</f>
        <v>0</v>
      </c>
      <c r="S3" s="134">
        <f>Сентябрь!S3</f>
        <v>0</v>
      </c>
      <c r="T3" s="134">
        <f>Сентябрь!T3</f>
        <v>0</v>
      </c>
      <c r="U3" s="134">
        <f>Сентябрь!U3</f>
        <v>0</v>
      </c>
      <c r="V3" s="134">
        <f>Сентябрь!V3</f>
        <v>0</v>
      </c>
      <c r="W3" s="134">
        <f>Сентябрь!W3</f>
        <v>0</v>
      </c>
      <c r="X3" s="134">
        <f>Сентябрь!AH3</f>
        <v>0</v>
      </c>
      <c r="Y3" s="14">
        <f>Сентябрь!AI3</f>
        <v>0</v>
      </c>
      <c r="Z3" s="165"/>
      <c r="AA3" s="166"/>
      <c r="AB3" s="51">
        <v>1</v>
      </c>
      <c r="AC3" s="70">
        <f>Июль!AM3+Август!AM3+Сентябрь!AM3</f>
        <v>528</v>
      </c>
      <c r="AD3">
        <f>Январь!AN3</f>
        <v>0</v>
      </c>
    </row>
    <row r="4" spans="1:30" ht="15.75" customHeight="1" collapsed="1" thickBot="1" x14ac:dyDescent="0.3">
      <c r="A4" s="159"/>
      <c r="B4" s="21">
        <f>Сентябрь!B4</f>
        <v>0</v>
      </c>
      <c r="C4" s="21">
        <f>Сентябрь!C4</f>
        <v>0</v>
      </c>
      <c r="D4" s="30" t="str">
        <f>Сентябрь!D4</f>
        <v>Совместитель</v>
      </c>
      <c r="E4" s="5">
        <f>Сентябрь!E4</f>
        <v>0</v>
      </c>
      <c r="F4" s="2">
        <f>Сентябрь!F4</f>
        <v>0</v>
      </c>
      <c r="G4" s="2">
        <f>Сентябрь!G4</f>
        <v>0</v>
      </c>
      <c r="H4" s="2">
        <f>Сентябрь!H4</f>
        <v>0</v>
      </c>
      <c r="I4" s="2">
        <f>Сентябрь!I4</f>
        <v>0</v>
      </c>
      <c r="J4" s="2">
        <f>Сентябрь!J4</f>
        <v>0</v>
      </c>
      <c r="K4" s="2">
        <f>Сентябрь!K4</f>
        <v>0</v>
      </c>
      <c r="L4" s="2">
        <f>Сентябрь!L4</f>
        <v>0</v>
      </c>
      <c r="M4" s="2">
        <f>Сентябрь!M4</f>
        <v>0</v>
      </c>
      <c r="N4" s="2">
        <f>Сентябрь!N4</f>
        <v>0</v>
      </c>
      <c r="O4" s="2">
        <f>Сентябрь!O4</f>
        <v>0</v>
      </c>
      <c r="P4" s="2">
        <f>Сентябрь!P4</f>
        <v>0</v>
      </c>
      <c r="Q4" s="2">
        <f>Сентябрь!Q4</f>
        <v>0</v>
      </c>
      <c r="R4" s="2">
        <f>Сентябрь!R4</f>
        <v>0</v>
      </c>
      <c r="S4" s="2">
        <f>Сентябрь!S4</f>
        <v>0</v>
      </c>
      <c r="T4" s="2">
        <f>Сентябрь!T4</f>
        <v>0</v>
      </c>
      <c r="U4" s="2">
        <f>Сентябрь!U4</f>
        <v>0</v>
      </c>
      <c r="V4" s="2">
        <f>Сентябрь!V4</f>
        <v>0</v>
      </c>
      <c r="W4" s="2">
        <f>Сентябрь!W4</f>
        <v>0</v>
      </c>
      <c r="X4" s="2">
        <f>Сентябрь!AH4</f>
        <v>0</v>
      </c>
      <c r="Y4" s="6">
        <f>Сентябрь!AI4</f>
        <v>0</v>
      </c>
      <c r="Z4" s="167"/>
      <c r="AA4" s="168"/>
      <c r="AB4" s="51">
        <v>0</v>
      </c>
    </row>
    <row r="5" spans="1:30" ht="15.75" hidden="1" customHeight="1" outlineLevel="1" thickTop="1" x14ac:dyDescent="0.25">
      <c r="A5" s="190"/>
      <c r="B5" s="127"/>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5"/>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7"/>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5"/>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5"/>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5"/>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5"/>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5"/>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5"/>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5"/>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5"/>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5"/>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5"/>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5"/>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5"/>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5"/>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5"/>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5"/>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5"/>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5"/>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5"/>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5"/>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5"/>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5"/>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5"/>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5"/>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5"/>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5"/>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5"/>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5"/>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5"/>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5"/>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5"/>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5"/>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5"/>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5"/>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5"/>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5"/>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5"/>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5"/>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5"/>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5"/>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5"/>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5"/>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5"/>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5"/>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5"/>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5"/>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5"/>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5"/>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5"/>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5"/>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5"/>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5"/>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5"/>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5"/>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5"/>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5"/>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5"/>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5"/>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5"/>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8"/>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24</v>
      </c>
      <c r="B67" s="22" t="str">
        <f t="shared" ref="B67:D68" si="0">B3</f>
        <v>Департамент 17</v>
      </c>
      <c r="C67" s="22" t="str">
        <f t="shared" si="0"/>
        <v>Ведущий инженер</v>
      </c>
      <c r="D67" s="9" t="str">
        <f t="shared" si="0"/>
        <v>Штат</v>
      </c>
      <c r="E67" s="10">
        <f>Июль!E67+Август!E67+Сентябрь!E67</f>
        <v>0</v>
      </c>
      <c r="F67" s="11">
        <f>Июль!F67+Август!F67+Сентябрь!F67</f>
        <v>0</v>
      </c>
      <c r="G67" s="11">
        <f>Июль!G67+Август!G67+Сентябрь!G67</f>
        <v>0</v>
      </c>
      <c r="H67" s="11">
        <f>Июль!H67+Август!H67+Сентябрь!H67</f>
        <v>0</v>
      </c>
      <c r="I67" s="11">
        <f>Июль!I67+Август!I67+Сентябрь!I67</f>
        <v>0</v>
      </c>
      <c r="J67" s="11">
        <f>Июль!J67+Август!J67+Сентябрь!J67</f>
        <v>0</v>
      </c>
      <c r="K67" s="11">
        <f>Июль!K67+Август!K67+Сентябрь!K67</f>
        <v>0</v>
      </c>
      <c r="L67" s="11">
        <f>Июль!L67+Август!L67+Сентябрь!L67</f>
        <v>0</v>
      </c>
      <c r="M67" s="11">
        <f>Июль!M67+Август!M67+Сентябрь!M67</f>
        <v>0</v>
      </c>
      <c r="N67" s="11">
        <f>Июль!N67+Август!N67+Сентябрь!N67</f>
        <v>0</v>
      </c>
      <c r="O67" s="11">
        <f>Июль!O67+Август!O67+Сентябрь!O67</f>
        <v>0</v>
      </c>
      <c r="P67" s="11">
        <f>Июль!P67+Август!P67+Сентябрь!P67</f>
        <v>0</v>
      </c>
      <c r="Q67" s="11">
        <f>Июль!Q67+Август!Q67+Сентябрь!Q67</f>
        <v>0</v>
      </c>
      <c r="R67" s="11">
        <f>Июль!R67+Август!R67+Сентябрь!R67</f>
        <v>0</v>
      </c>
      <c r="S67" s="11">
        <f>Июль!S67+Август!S67+Сентябрь!S67</f>
        <v>0</v>
      </c>
      <c r="T67" s="11">
        <f>Июль!T67+Август!T67+Сентябрь!T67</f>
        <v>0</v>
      </c>
      <c r="U67" s="11">
        <f>Июль!U67+Август!U67+Сентябрь!U67</f>
        <v>0</v>
      </c>
      <c r="V67" s="11">
        <f>Июль!V67+Август!V67+Сентябрь!V67</f>
        <v>0</v>
      </c>
      <c r="W67" s="11">
        <f>Июль!W67+Август!W67+Сентябрь!W67</f>
        <v>0</v>
      </c>
      <c r="X67" s="11">
        <f>Июль!AH67+Август!AH67+Сентябрь!AH67</f>
        <v>0</v>
      </c>
      <c r="Y67" s="12">
        <f>Июль!AI67+Август!AI67+Сентябрь!AI67</f>
        <v>0</v>
      </c>
      <c r="Z67" s="74">
        <f>Июль!AJ67+Август!AJ67+Сентябрь!AJ67</f>
        <v>0</v>
      </c>
      <c r="AA67" s="179">
        <f>Июль!AK67+Август!AK67+Сентябрь!AK67</f>
        <v>0</v>
      </c>
      <c r="AB67" s="51">
        <f>AC3*AB3</f>
        <v>528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23">
        <f t="shared" si="0"/>
        <v>0</v>
      </c>
      <c r="C68" s="23">
        <f t="shared" si="0"/>
        <v>0</v>
      </c>
      <c r="D68" s="3" t="str">
        <f t="shared" si="0"/>
        <v>Совместитель</v>
      </c>
      <c r="E68" s="4">
        <f>Июль!E68+Август!E68+Сентябрь!E68</f>
        <v>0</v>
      </c>
      <c r="F68" s="1">
        <f>Июль!F68+Август!F68+Сентябрь!F68</f>
        <v>0</v>
      </c>
      <c r="G68" s="1">
        <f>Июль!G68+Август!G68+Сентябрь!G68</f>
        <v>0</v>
      </c>
      <c r="H68" s="1">
        <f>Июль!H68+Август!H68+Сентябрь!H68</f>
        <v>0</v>
      </c>
      <c r="I68" s="1">
        <f>Июль!I68+Август!I68+Сентябрь!I68</f>
        <v>0</v>
      </c>
      <c r="J68" s="1">
        <f>Июль!J68+Август!J68+Сентябрь!J68</f>
        <v>0</v>
      </c>
      <c r="K68" s="1">
        <f>Июль!K68+Август!K68+Сентябрь!K68</f>
        <v>0</v>
      </c>
      <c r="L68" s="1">
        <f>Июль!L68+Август!L68+Сентябрь!L68</f>
        <v>0</v>
      </c>
      <c r="M68" s="1">
        <f>Июль!M68+Август!M68+Сентябрь!M68</f>
        <v>0</v>
      </c>
      <c r="N68" s="1">
        <f>Июль!N68+Август!N68+Сентябрь!N68</f>
        <v>0</v>
      </c>
      <c r="O68" s="1">
        <f>Июль!O68+Август!O68+Сентябрь!O68</f>
        <v>0</v>
      </c>
      <c r="P68" s="1">
        <f>Июль!P68+Август!P68+Сентябрь!P68</f>
        <v>0</v>
      </c>
      <c r="Q68" s="1">
        <f>Июль!Q68+Август!Q68+Сентябрь!Q68</f>
        <v>0</v>
      </c>
      <c r="R68" s="1">
        <f>Июль!R68+Август!R68+Сентябрь!R68</f>
        <v>0</v>
      </c>
      <c r="S68" s="1">
        <f>Июль!S68+Август!S68+Сентябрь!S68</f>
        <v>0</v>
      </c>
      <c r="T68" s="1">
        <f>Июль!T68+Август!T68+Сентябрь!T68</f>
        <v>0</v>
      </c>
      <c r="U68" s="1">
        <f>Июль!U68+Август!U68+Сентябрь!U68</f>
        <v>0</v>
      </c>
      <c r="V68" s="1">
        <f>Июль!V68+Август!V68+Сентябрь!V68</f>
        <v>0</v>
      </c>
      <c r="W68" s="1">
        <f>Июль!W68+Август!W68+Сентябрь!W68</f>
        <v>0</v>
      </c>
      <c r="X68" s="1">
        <f>Июль!AH68+Август!AH68+Сентябрь!AH68</f>
        <v>0</v>
      </c>
      <c r="Y68" s="7">
        <f>Июль!AI68+Август!AI68+Сентябрь!AI68</f>
        <v>0</v>
      </c>
      <c r="Z68" s="8">
        <f>Июль!AJ68+Август!AJ68+Сентябрь!AJ68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93" priority="10" operator="greaterThan">
      <formula>12</formula>
    </cfRule>
  </conditionalFormatting>
  <conditionalFormatting sqref="Z5">
    <cfRule type="cellIs" dxfId="92" priority="9" operator="greaterThan">
      <formula>24</formula>
    </cfRule>
  </conditionalFormatting>
  <conditionalFormatting sqref="AA5">
    <cfRule type="cellIs" dxfId="91" priority="8" operator="greaterThan">
      <formula>36</formula>
    </cfRule>
  </conditionalFormatting>
  <conditionalFormatting sqref="Z8 Z10 Z12 Z14 Z16 Z18 Z20 Z22 Z24 Z26 Z28 Z30 Z32 Z34 Z36 Z38 Z40 Z42 Z44 Z46 Z48 Z50 Z52 Z54 Z56 Z58 Z60 Z62 Z64 Z66">
    <cfRule type="cellIs" dxfId="90" priority="7" operator="greaterThan">
      <formula>12</formula>
    </cfRule>
  </conditionalFormatting>
  <conditionalFormatting sqref="Z7 Z9 Z11 Z13 Z15 Z17 Z19 Z21 Z23 Z25 Z27 Z29 Z31 Z33 Z35 Z37 Z39 Z41 Z43 Z45 Z47 Z49 Z51 Z53 Z55 Z57 Z59 Z61 Z63 Z65">
    <cfRule type="cellIs" dxfId="89" priority="6" operator="greaterThan">
      <formula>24</formula>
    </cfRule>
  </conditionalFormatting>
  <conditionalFormatting sqref="AA7 AA9 AA11 AA13 AA15 AA17 AA19 AA21 AA23 AA25 AA27 AA29 AA31 AA33 AA35 AA37 AA39 AA41 AA43 AA45 AA47 AA49 AA51 AA53 AA55 AA57 AA59 AA61 AA63 AA65">
    <cfRule type="cellIs" dxfId="88" priority="5" operator="greaterThan">
      <formula>36</formula>
    </cfRule>
  </conditionalFormatting>
  <conditionalFormatting sqref="AG67">
    <cfRule type="cellIs" dxfId="87" priority="3" operator="lessThan">
      <formula>$Z$67</formula>
    </cfRule>
  </conditionalFormatting>
  <conditionalFormatting sqref="AG68">
    <cfRule type="cellIs" dxfId="86" priority="1" operator="lessThan">
      <formula>$Z$67</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0B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B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B00-000002000000}">
      <formula1>0</formula1>
      <formula2>8</formula2>
    </dataValidation>
    <dataValidation type="whole" errorStyle="warning" allowBlank="1" showInputMessage="1" showErrorMessage="1" errorTitle="Ошибка" sqref="AA5 AA7:AA66" xr:uid="{00000000-0002-0000-0B00-000003000000}">
      <formula1>0</formula1>
      <formula2>12</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AG70"/>
  <sheetViews>
    <sheetView showZeros="0" zoomScale="55" zoomScaleNormal="55" workbookViewId="0">
      <selection activeCell="E5" sqref="E5:W66"/>
    </sheetView>
  </sheetViews>
  <sheetFormatPr defaultRowHeight="15" outlineLevelRow="1" outlineLevelCol="1" x14ac:dyDescent="0.25"/>
  <cols>
    <col min="1" max="1" width="6.42578125" customWidth="1"/>
    <col min="2" max="2" width="15.140625" style="151" customWidth="1"/>
    <col min="3" max="3" width="17.28515625" style="151" customWidth="1"/>
    <col min="4" max="4" width="12.85546875" customWidth="1"/>
    <col min="5" max="5" width="10.42578125" customWidth="1"/>
    <col min="6" max="6" width="11" customWidth="1"/>
    <col min="7" max="7" width="9.140625" customWidth="1"/>
    <col min="8" max="8" width="15.28515625" customWidth="1" outlineLevel="1"/>
    <col min="9" max="9" width="20.5703125" customWidth="1" outlineLevel="1"/>
    <col min="10" max="10" width="22.85546875" customWidth="1" outlineLevel="1"/>
    <col min="11" max="12" width="15.28515625" customWidth="1" outlineLevel="1"/>
    <col min="13" max="13" width="13.28515625" customWidth="1" outlineLevel="1"/>
    <col min="14" max="14" width="12" customWidth="1" outlineLevel="1"/>
    <col min="15" max="15" width="16.42578125" customWidth="1" outlineLevel="1"/>
    <col min="16" max="16" width="12.140625" customWidth="1" outlineLevel="1"/>
    <col min="17" max="17" width="12" customWidth="1" outlineLevel="1"/>
    <col min="18" max="18" width="10.7109375" customWidth="1" outlineLevel="1"/>
    <col min="19" max="19" width="8.28515625" customWidth="1" outlineLevel="1"/>
    <col min="20" max="20" width="11.140625" customWidth="1" outlineLevel="1"/>
    <col min="21" max="21" width="10.42578125" customWidth="1" outlineLevel="1"/>
    <col min="22" max="22" width="10.140625" customWidth="1" outlineLevel="1"/>
    <col min="23" max="23" width="7.28515625" customWidth="1" outlineLevel="1"/>
    <col min="24" max="24" width="7" customWidth="1" outlineLevel="1"/>
    <col min="25" max="25" width="0.285156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'III квартал'!A1</f>
        <v>Поддубский Александр Анатольевич</v>
      </c>
      <c r="AB1" s="51" t="str">
        <f ca="1">INDEX({"Январь","Февраль","Март","I квартал","Апрель","Май","Июнь","II квартал","Июль","Август","Сентябрь","III квартал","Октябрь","Ноябрь","Декабрь","IV квартал"},_xlfn.SHEET())</f>
        <v>Октябрь</v>
      </c>
    </row>
    <row r="2" spans="1:30" x14ac:dyDescent="0.25">
      <c r="A2" s="157" t="str">
        <f>'III квартал'!A2</f>
        <v>Дата</v>
      </c>
      <c r="B2" s="33" t="str">
        <f>'III квартал'!B2</f>
        <v>Подразделение</v>
      </c>
      <c r="C2" s="186" t="str">
        <f>'III квартал'!C2</f>
        <v>Должность</v>
      </c>
      <c r="D2" s="173"/>
      <c r="E2" s="160" t="str">
        <f>'III квартал'!E2</f>
        <v>Заказ</v>
      </c>
      <c r="F2" s="161"/>
      <c r="G2" s="161"/>
      <c r="H2" s="161"/>
      <c r="I2" s="161"/>
      <c r="J2" s="161"/>
      <c r="K2" s="161"/>
      <c r="L2" s="161"/>
      <c r="M2" s="161"/>
      <c r="N2" s="161"/>
      <c r="O2" s="161"/>
      <c r="P2" s="161"/>
      <c r="Q2" s="161"/>
      <c r="R2" s="161"/>
      <c r="S2" s="161"/>
      <c r="T2" s="161"/>
      <c r="U2" s="161"/>
      <c r="V2" s="161"/>
      <c r="W2" s="161"/>
      <c r="X2" s="161"/>
      <c r="Y2" s="162"/>
      <c r="Z2" s="163" t="str">
        <f>'III квартал'!Z2</f>
        <v>Всего</v>
      </c>
      <c r="AA2" s="164"/>
      <c r="AB2" s="51" t="s">
        <v>6</v>
      </c>
      <c r="AC2" s="51" t="s">
        <v>7</v>
      </c>
      <c r="AD2" t="s">
        <v>8</v>
      </c>
    </row>
    <row r="3" spans="1:30" x14ac:dyDescent="0.25">
      <c r="A3" s="158"/>
      <c r="B3" s="32" t="str">
        <f>'III квартал'!B3</f>
        <v>Департамент 17</v>
      </c>
      <c r="C3" s="20" t="str">
        <f>'III квартал'!C3</f>
        <v>Ведущий инженер</v>
      </c>
      <c r="D3" s="56" t="str">
        <f>'III квартал'!D3</f>
        <v>Штат</v>
      </c>
      <c r="E3" s="13" t="str">
        <f>'III квартал'!E3</f>
        <v>Общие</v>
      </c>
      <c r="F3" s="134" t="str">
        <f>'III квартал'!F3</f>
        <v xml:space="preserve">   Заказ-наряд 70/17 от 10.01.2022 г., Медиадиод МД-20, 6 шт.</v>
      </c>
      <c r="G3" s="134" t="str">
        <f>'III квартал'!G3</f>
        <v xml:space="preserve">   Заках-наряд 69/17 от 10.01.2022, Медиадиод МСД-20, 1 шт.</v>
      </c>
      <c r="H3" s="134" t="str">
        <f>'III квартал'!H3</f>
        <v xml:space="preserve">   НМА FOC 17 деп-т с 20.10.2021 г.</v>
      </c>
      <c r="I3" s="134" t="str">
        <f>'III квартал'!I3</f>
        <v xml:space="preserve">   НМА ВЕ-1000 17 деп от 10.11.2021 г.</v>
      </c>
      <c r="J3" s="134" t="str">
        <f>'III квартал'!J3</f>
        <v xml:space="preserve">   НМА СРU-ВТ 17 деп-т с 30.06.2021 г.</v>
      </c>
      <c r="K3" s="134">
        <f>'III квартал'!K3</f>
        <v>0</v>
      </c>
      <c r="L3" s="134">
        <f>'III квартал'!L3</f>
        <v>0</v>
      </c>
      <c r="M3" s="134">
        <f>'III квартал'!M3</f>
        <v>0</v>
      </c>
      <c r="N3" s="134">
        <f>'III квартал'!N3</f>
        <v>0</v>
      </c>
      <c r="O3" s="134">
        <f>'III квартал'!O3</f>
        <v>0</v>
      </c>
      <c r="P3" s="134">
        <f>'III квартал'!P3</f>
        <v>0</v>
      </c>
      <c r="Q3" s="134">
        <f>'III квартал'!Q3</f>
        <v>0</v>
      </c>
      <c r="R3" s="134"/>
      <c r="S3" s="134"/>
      <c r="T3" s="134"/>
      <c r="U3" s="134"/>
      <c r="V3" s="134"/>
      <c r="W3" s="134">
        <f>'III квартал'!W3</f>
        <v>0</v>
      </c>
      <c r="X3" s="134">
        <f>'III квартал'!X3</f>
        <v>0</v>
      </c>
      <c r="Y3" s="14">
        <f>'III квартал'!Y3</f>
        <v>0</v>
      </c>
      <c r="Z3" s="165"/>
      <c r="AA3" s="166"/>
      <c r="AB3" s="51">
        <v>1</v>
      </c>
      <c r="AC3" s="70">
        <v>168</v>
      </c>
      <c r="AD3">
        <f>Январь!AN3</f>
        <v>0</v>
      </c>
    </row>
    <row r="4" spans="1:30" ht="15.75" customHeight="1" thickBot="1" x14ac:dyDescent="0.3">
      <c r="A4" s="159"/>
      <c r="B4" s="34">
        <f>'III квартал'!B4</f>
        <v>0</v>
      </c>
      <c r="C4" s="21">
        <f>'III квартал'!C4</f>
        <v>0</v>
      </c>
      <c r="D4" s="30" t="str">
        <f>'III квартал'!D4</f>
        <v>Совместитель</v>
      </c>
      <c r="E4" s="5">
        <f>'III квартал'!E4</f>
        <v>0</v>
      </c>
      <c r="F4" s="2">
        <f>'III квартал'!F4</f>
        <v>0</v>
      </c>
      <c r="G4" s="2">
        <f>'III квартал'!G4</f>
        <v>0</v>
      </c>
      <c r="H4" s="2">
        <f>'III квартал'!H4</f>
        <v>0</v>
      </c>
      <c r="I4" s="2">
        <f>'III квартал'!I4</f>
        <v>0</v>
      </c>
      <c r="J4" s="2">
        <f>'III квартал'!J4</f>
        <v>0</v>
      </c>
      <c r="K4" s="2">
        <f>'III квартал'!K4</f>
        <v>0</v>
      </c>
      <c r="L4" s="2">
        <f>'III квартал'!L4</f>
        <v>0</v>
      </c>
      <c r="M4" s="2">
        <f>'III квартал'!M4</f>
        <v>0</v>
      </c>
      <c r="N4" s="2">
        <f>'III квартал'!N4</f>
        <v>0</v>
      </c>
      <c r="O4" s="2">
        <f>'III квартал'!O4</f>
        <v>0</v>
      </c>
      <c r="P4" s="2">
        <f>'III квартал'!P4</f>
        <v>0</v>
      </c>
      <c r="Q4" s="2">
        <f>'III квартал'!Q4</f>
        <v>0</v>
      </c>
      <c r="R4" s="2">
        <f>'III квартал'!R4</f>
        <v>0</v>
      </c>
      <c r="S4" s="2">
        <f>'III квартал'!S4</f>
        <v>0</v>
      </c>
      <c r="T4" s="2">
        <f>'III квартал'!T4</f>
        <v>0</v>
      </c>
      <c r="U4" s="2">
        <f>'III квартал'!U4</f>
        <v>0</v>
      </c>
      <c r="V4" s="2">
        <f>'III квартал'!V4</f>
        <v>0</v>
      </c>
      <c r="W4" s="2">
        <f>'III квартал'!W4</f>
        <v>0</v>
      </c>
      <c r="X4" s="2">
        <f>'III квартал'!X4</f>
        <v>0</v>
      </c>
      <c r="Y4" s="6">
        <f>'III квартал'!Y4</f>
        <v>0</v>
      </c>
      <c r="Z4" s="167"/>
      <c r="AA4" s="168"/>
      <c r="AB4" s="51">
        <v>0</v>
      </c>
    </row>
    <row r="5" spans="1:30" ht="15.75" customHeight="1" thickTop="1" x14ac:dyDescent="0.25">
      <c r="A5" s="202">
        <v>1</v>
      </c>
      <c r="B5" s="75"/>
      <c r="C5" s="76"/>
      <c r="D5" s="114">
        <f>Сентябрь!D65</f>
        <v>0</v>
      </c>
      <c r="E5" s="78"/>
      <c r="F5" s="79"/>
      <c r="G5" s="79"/>
      <c r="H5" s="79"/>
      <c r="I5" s="79"/>
      <c r="J5" s="79"/>
      <c r="K5" s="79"/>
      <c r="L5" s="79"/>
      <c r="M5" s="79"/>
      <c r="N5" s="79"/>
      <c r="O5" s="79"/>
      <c r="P5" s="79"/>
      <c r="Q5" s="79"/>
      <c r="R5" s="79"/>
      <c r="S5" s="79"/>
      <c r="T5" s="79"/>
      <c r="U5" s="79"/>
      <c r="V5" s="79"/>
      <c r="W5" s="79"/>
      <c r="X5" s="79"/>
      <c r="Y5" s="80"/>
      <c r="Z5" s="81">
        <f t="shared" ref="Z5:Z36" si="0">SUM(E5:Y5)</f>
        <v>0</v>
      </c>
      <c r="AA5" s="170">
        <f>Z5+Z6</f>
        <v>0</v>
      </c>
    </row>
    <row r="6" spans="1:30" x14ac:dyDescent="0.25">
      <c r="A6" s="159"/>
      <c r="B6" s="82"/>
      <c r="C6" s="83"/>
      <c r="D6" s="93">
        <f>Сентябрь!D66</f>
        <v>0</v>
      </c>
      <c r="E6" s="85"/>
      <c r="F6" s="86"/>
      <c r="G6" s="86"/>
      <c r="H6" s="86"/>
      <c r="I6" s="86"/>
      <c r="J6" s="86"/>
      <c r="K6" s="86"/>
      <c r="L6" s="86"/>
      <c r="M6" s="86"/>
      <c r="N6" s="86"/>
      <c r="O6" s="86"/>
      <c r="P6" s="86"/>
      <c r="Q6" s="86"/>
      <c r="R6" s="86"/>
      <c r="S6" s="86"/>
      <c r="T6" s="86"/>
      <c r="U6" s="86"/>
      <c r="V6" s="86"/>
      <c r="W6" s="86"/>
      <c r="X6" s="86"/>
      <c r="Y6" s="87"/>
      <c r="Z6" s="88">
        <f t="shared" si="0"/>
        <v>0</v>
      </c>
      <c r="AA6" s="171"/>
    </row>
    <row r="7" spans="1:30" x14ac:dyDescent="0.25">
      <c r="A7" s="202">
        <v>2</v>
      </c>
      <c r="B7" s="75"/>
      <c r="C7" s="76"/>
      <c r="D7" s="114">
        <f t="shared" ref="D7:D38" si="1">D5</f>
        <v>0</v>
      </c>
      <c r="E7" s="78"/>
      <c r="F7" s="79"/>
      <c r="G7" s="79"/>
      <c r="H7" s="79"/>
      <c r="I7" s="79"/>
      <c r="J7" s="79"/>
      <c r="K7" s="79"/>
      <c r="L7" s="79"/>
      <c r="M7" s="79"/>
      <c r="N7" s="79"/>
      <c r="O7" s="79"/>
      <c r="P7" s="79"/>
      <c r="Q7" s="79"/>
      <c r="R7" s="79"/>
      <c r="S7" s="79"/>
      <c r="T7" s="79"/>
      <c r="U7" s="79"/>
      <c r="V7" s="79"/>
      <c r="W7" s="79"/>
      <c r="X7" s="79"/>
      <c r="Y7" s="80"/>
      <c r="Z7" s="88">
        <f t="shared" si="0"/>
        <v>0</v>
      </c>
      <c r="AA7" s="174">
        <f>Z7+Z8</f>
        <v>0</v>
      </c>
    </row>
    <row r="8" spans="1:3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7"/>
      <c r="Z8" s="89">
        <f t="shared" si="0"/>
        <v>0</v>
      </c>
      <c r="AA8" s="171"/>
    </row>
    <row r="9" spans="1:30" x14ac:dyDescent="0.25">
      <c r="A9" s="189">
        <v>3</v>
      </c>
      <c r="B9" s="54"/>
      <c r="C9" s="55"/>
      <c r="D9" s="56">
        <f t="shared" si="1"/>
        <v>0</v>
      </c>
      <c r="E9" s="133"/>
      <c r="F9" s="57"/>
      <c r="G9" s="57"/>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189">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71"/>
      <c r="Z11" s="65">
        <f t="shared" si="0"/>
        <v>0</v>
      </c>
      <c r="AA11" s="178">
        <f>Z11+Z12</f>
        <v>0</v>
      </c>
    </row>
    <row r="12" spans="1:3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72"/>
      <c r="Z12" s="65">
        <f t="shared" si="0"/>
        <v>0</v>
      </c>
      <c r="AA12" s="171"/>
    </row>
    <row r="13" spans="1:30" x14ac:dyDescent="0.25">
      <c r="A13" s="189">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201">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80"/>
      <c r="Z19" s="89">
        <f t="shared" si="0"/>
        <v>0</v>
      </c>
      <c r="AA19" s="176">
        <f>Z19+Z20</f>
        <v>0</v>
      </c>
    </row>
    <row r="20" spans="1:2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7"/>
      <c r="Z20" s="89">
        <f t="shared" si="0"/>
        <v>0</v>
      </c>
      <c r="AA20" s="171"/>
    </row>
    <row r="21" spans="1:27" x14ac:dyDescent="0.25">
      <c r="A21" s="201">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80"/>
      <c r="Z21" s="89">
        <f t="shared" si="0"/>
        <v>0</v>
      </c>
      <c r="AA21" s="176">
        <f>Z21+Z22</f>
        <v>0</v>
      </c>
    </row>
    <row r="22" spans="1:2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7"/>
      <c r="Z22" s="89">
        <f t="shared" si="0"/>
        <v>0</v>
      </c>
      <c r="AA22" s="171"/>
    </row>
    <row r="23" spans="1:27" x14ac:dyDescent="0.25">
      <c r="A23" s="189">
        <v>10</v>
      </c>
      <c r="B23" s="54"/>
      <c r="C23" s="55"/>
      <c r="D23" s="56">
        <f t="shared" si="1"/>
        <v>0</v>
      </c>
      <c r="E23" s="133"/>
      <c r="F23" s="57"/>
      <c r="G23" s="57"/>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189">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201">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80"/>
      <c r="Z33" s="89">
        <f t="shared" si="0"/>
        <v>0</v>
      </c>
      <c r="AA33" s="176">
        <f>Z33+Z34</f>
        <v>0</v>
      </c>
    </row>
    <row r="34" spans="1:2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7"/>
      <c r="Z34" s="89">
        <f t="shared" si="0"/>
        <v>0</v>
      </c>
      <c r="AA34" s="171"/>
    </row>
    <row r="35" spans="1:27" x14ac:dyDescent="0.25">
      <c r="A35" s="201">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80"/>
      <c r="Z35" s="89">
        <f t="shared" si="0"/>
        <v>0</v>
      </c>
      <c r="AA35" s="176">
        <f>Z35+Z36</f>
        <v>0</v>
      </c>
    </row>
    <row r="36" spans="1:2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7"/>
      <c r="Z36" s="89">
        <f t="shared" si="0"/>
        <v>0</v>
      </c>
      <c r="AA36" s="171"/>
    </row>
    <row r="37" spans="1:27" x14ac:dyDescent="0.25">
      <c r="A37" s="189">
        <v>17</v>
      </c>
      <c r="B37" s="54"/>
      <c r="C37" s="55"/>
      <c r="D37" s="56">
        <f t="shared" si="1"/>
        <v>0</v>
      </c>
      <c r="E37" s="133"/>
      <c r="F37" s="57"/>
      <c r="G37" s="57"/>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189">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201">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80"/>
      <c r="Z47" s="89">
        <f t="shared" si="2"/>
        <v>0</v>
      </c>
      <c r="AA47" s="176">
        <f>Z47+Z48</f>
        <v>0</v>
      </c>
    </row>
    <row r="48" spans="1:2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7"/>
      <c r="Z48" s="89">
        <f t="shared" si="2"/>
        <v>0</v>
      </c>
      <c r="AA48" s="171"/>
    </row>
    <row r="49" spans="1:27" x14ac:dyDescent="0.25">
      <c r="A49" s="201">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80"/>
      <c r="Z49" s="89">
        <f t="shared" si="2"/>
        <v>0</v>
      </c>
      <c r="AA49" s="176">
        <f>Z49+Z50</f>
        <v>0</v>
      </c>
    </row>
    <row r="50" spans="1:2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7"/>
      <c r="Z50" s="89">
        <f t="shared" si="2"/>
        <v>0</v>
      </c>
      <c r="AA50" s="171"/>
    </row>
    <row r="51" spans="1:27" x14ac:dyDescent="0.25">
      <c r="A51" s="189">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189">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201">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80"/>
      <c r="Z61" s="89">
        <f t="shared" si="2"/>
        <v>0</v>
      </c>
      <c r="AA61" s="176">
        <f>Z61+Z62</f>
        <v>0</v>
      </c>
    </row>
    <row r="62" spans="1:2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7"/>
      <c r="Z62" s="89">
        <f t="shared" si="2"/>
        <v>0</v>
      </c>
      <c r="AA62" s="171"/>
    </row>
    <row r="63" spans="1:27" x14ac:dyDescent="0.25">
      <c r="A63" s="201">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80"/>
      <c r="Z63" s="89">
        <f t="shared" si="2"/>
        <v>0</v>
      </c>
      <c r="AA63" s="176">
        <f>Z63+Z64</f>
        <v>0</v>
      </c>
    </row>
    <row r="64" spans="1:2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7"/>
      <c r="Z64" s="89">
        <f t="shared" si="2"/>
        <v>0</v>
      </c>
      <c r="AA64" s="171"/>
    </row>
    <row r="65" spans="1:33" x14ac:dyDescent="0.25">
      <c r="A65" s="189">
        <v>31</v>
      </c>
      <c r="B65" s="54"/>
      <c r="C65" s="55"/>
      <c r="D65" s="56">
        <f t="shared" si="3"/>
        <v>0</v>
      </c>
      <c r="E65" s="58"/>
      <c r="F65" s="59"/>
      <c r="G65" s="59"/>
      <c r="H65" s="59"/>
      <c r="I65" s="59"/>
      <c r="J65" s="59"/>
      <c r="K65" s="59"/>
      <c r="L65" s="59"/>
      <c r="M65" s="59"/>
      <c r="N65" s="59"/>
      <c r="O65" s="59"/>
      <c r="P65" s="59"/>
      <c r="Q65" s="59"/>
      <c r="R65" s="59"/>
      <c r="S65" s="59"/>
      <c r="T65" s="59"/>
      <c r="U65" s="59"/>
      <c r="V65" s="59"/>
      <c r="W65" s="59"/>
      <c r="X65" s="59"/>
      <c r="Y65" s="72"/>
      <c r="Z65" s="65">
        <f t="shared" si="2"/>
        <v>0</v>
      </c>
      <c r="AA65" s="178">
        <f>Z65+Z66</f>
        <v>0</v>
      </c>
    </row>
    <row r="66" spans="1:3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1"/>
      <c r="Z66" s="132">
        <f t="shared" si="2"/>
        <v>0</v>
      </c>
      <c r="AA66" s="171"/>
    </row>
    <row r="67" spans="1:3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21</v>
      </c>
      <c r="D69" s="25" t="s">
        <v>11</v>
      </c>
    </row>
    <row r="70" spans="1:33" outlineLevel="1" x14ac:dyDescent="0.25">
      <c r="C70" s="151" t="s">
        <v>21</v>
      </c>
      <c r="D70" s="25" t="s">
        <v>19</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85" priority="31" operator="greaterThan">
      <formula>4</formula>
    </cfRule>
  </conditionalFormatting>
  <conditionalFormatting sqref="Z5">
    <cfRule type="cellIs" dxfId="84" priority="29" operator="greaterThan">
      <formula>8</formula>
    </cfRule>
  </conditionalFormatting>
  <conditionalFormatting sqref="AA5">
    <cfRule type="cellIs" dxfId="83" priority="27" operator="greaterThan">
      <formula>12</formula>
    </cfRule>
  </conditionalFormatting>
  <conditionalFormatting sqref="Z8 Z10 Z12 Z14 Z16 Z18 Z20 Z22 Z24 Z26 Z28 Z30 Z32 Z34 Z36 Z38 Z40 Z42 Z44 Z46 Z48 Z50 Z52 Z54 Z56 Z58 Z60 Z62 Z64 Z66">
    <cfRule type="cellIs" dxfId="82" priority="25" operator="greaterThan">
      <formula>4</formula>
    </cfRule>
  </conditionalFormatting>
  <conditionalFormatting sqref="Z7 Z9 Z11 Z13 Z15 Z17 Z19 Z21 Z23 Z25 Z27 Z29 Z31 Z33 Z35 Z37 Z39 Z41 Z43 Z45 Z47 Z49 Z51 Z53 Z55 Z57 Z59 Z61 Z63 Z65">
    <cfRule type="cellIs" dxfId="81" priority="23" operator="greaterThan">
      <formula>8</formula>
    </cfRule>
  </conditionalFormatting>
  <conditionalFormatting sqref="AA7 AA9 AA11 AA13 AA15 AA17 AA19 AA21 AA23 AA25 AA27 AA29 AA31 AA33 AA35 AA37 AA39 AA41 AA43 AA45 AA47 AA49 AA51 AA53 AA55 AA57 AA59 AA61 AA63 AA65">
    <cfRule type="cellIs" dxfId="80" priority="21" operator="greaterThan">
      <formula>12</formula>
    </cfRule>
  </conditionalFormatting>
  <conditionalFormatting sqref="F67">
    <cfRule type="cellIs" dxfId="79" priority="17" operator="equal">
      <formula>0</formula>
    </cfRule>
    <cfRule type="cellIs" dxfId="78" priority="18" operator="equal">
      <formula>F69</formula>
    </cfRule>
    <cfRule type="cellIs" dxfId="77" priority="19" operator="between">
      <formula>F69</formula>
      <formula>0</formula>
    </cfRule>
    <cfRule type="cellIs" dxfId="76" priority="20" operator="greaterThan">
      <formula>F69</formula>
    </cfRule>
  </conditionalFormatting>
  <conditionalFormatting sqref="F68">
    <cfRule type="cellIs" dxfId="75" priority="13" operator="equal">
      <formula>0</formula>
    </cfRule>
    <cfRule type="cellIs" dxfId="74" priority="14" operator="equal">
      <formula>F70</formula>
    </cfRule>
    <cfRule type="cellIs" dxfId="73" priority="15" operator="between">
      <formula>F70</formula>
      <formula>0</formula>
    </cfRule>
    <cfRule type="cellIs" dxfId="72" priority="16" operator="greaterThan">
      <formula>F70</formula>
    </cfRule>
  </conditionalFormatting>
  <conditionalFormatting sqref="G67:Y67">
    <cfRule type="cellIs" dxfId="71" priority="9" operator="equal">
      <formula>0</formula>
    </cfRule>
    <cfRule type="cellIs" dxfId="70" priority="10" operator="equal">
      <formula>G69</formula>
    </cfRule>
    <cfRule type="cellIs" dxfId="69" priority="11" operator="between">
      <formula>G69</formula>
      <formula>0</formula>
    </cfRule>
    <cfRule type="cellIs" dxfId="68" priority="12" operator="greaterThan">
      <formula>G69</formula>
    </cfRule>
  </conditionalFormatting>
  <conditionalFormatting sqref="G68:Y68">
    <cfRule type="cellIs" dxfId="67" priority="5" operator="equal">
      <formula>0</formula>
    </cfRule>
    <cfRule type="cellIs" dxfId="66" priority="6" operator="equal">
      <formula>G70</formula>
    </cfRule>
    <cfRule type="cellIs" dxfId="65" priority="7" operator="between">
      <formula>G70</formula>
      <formula>0</formula>
    </cfRule>
    <cfRule type="cellIs" dxfId="64" priority="8" operator="greaterThan">
      <formula>G70</formula>
    </cfRule>
  </conditionalFormatting>
  <conditionalFormatting sqref="AG67">
    <cfRule type="cellIs" dxfId="63" priority="3" operator="lessThan">
      <formula>$Z$67</formula>
    </cfRule>
  </conditionalFormatting>
  <conditionalFormatting sqref="AG68">
    <cfRule type="cellIs" dxfId="62" priority="1" operator="lessThan">
      <formula>$Z$67</formula>
    </cfRule>
  </conditionalFormatting>
  <dataValidations count="7">
    <dataValidation type="whole" errorStyle="warning" allowBlank="1" showInputMessage="1" showErrorMessage="1" errorTitle="Ошибка" sqref="AA5 AA7:AA66" xr:uid="{00000000-0002-0000-0C00-000000000000}">
      <formula1>0</formula1>
      <formula2>12</formula2>
    </dataValidation>
    <dataValidation type="whole" allowBlank="1" showInputMessage="1" showErrorMessage="1" sqref="X7:Y7 X9:Y9 X11:Y11 X13:Y13 X15:Y15 X17:Y17 X19:Y19 X21:Y21 X23:Y23 X25:Y25 X27:Y27 X29:Y29 X31:Y31 X33:Y33 X35:Y35 X37:Y37 X39:Y39 X41:Y41 X43:Y43 X45:Y45 X47:Y47 X49:Y49 X51:Y51 X53:Y53 X55:Y55 X57:Y57 X59:Y59 X61:Y61 X63:Y63 X65:Y65 X5:Y5" xr:uid="{00000000-0002-0000-0C00-000001000000}">
      <formula1>0</formula1>
      <formula2>8</formula2>
    </dataValidation>
    <dataValidation type="whole" errorStyle="warning" allowBlank="1" showInputMessage="1" showErrorMessage="1" errorTitle="Ошибка" sqref="X8:Z8 X10:Z10 X12:Z12 X14:Z14 X16:Z16 X18:Z18 X20:Z20 X22:Z22 X24:Z24 X26:Z26 X28:Z28 X30:Z30 X32:Z32 X34:Z34 X36:Z36 X38:Z38 X40:Z40 X42:Z42 X44:Z44 X46:Z46 X48:Z48 X50:Z50 X52:Z52 X54:Z54 X56:Z56 X58:Z58 X60:Z60 X62:Z62 X64:Z64 X66:Z66 X6:Z6" xr:uid="{00000000-0002-0000-0C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C00-000003000000}">
      <formula1>0</formula1>
      <formula2>8</formula2>
    </dataValidation>
    <dataValidation type="whole" allowBlank="1" showInputMessage="1" showErrorMessage="1" sqref="F68:Y68" xr:uid="{00000000-0002-0000-0C00-000004000000}">
      <formula1>0</formula1>
      <formula2>F70</formula2>
    </dataValidation>
    <dataValidation type="whole" errorStyle="warning" allowBlank="1" showInputMessage="1" showErrorMessage="1" errorTitle="Ошибка" error="Ошибка" sqref="F67:Y67" xr:uid="{00000000-0002-0000-0C00-000005000000}">
      <formula1>0</formula1>
      <formula2>F69</formula2>
    </dataValidation>
    <dataValidation type="decimal" allowBlank="1" showInputMessage="1" showErrorMessage="1" sqref="E5:W66" xr:uid="{00000000-0002-0000-0C00-000006000000}">
      <formula1>0</formula1>
      <formula2>8</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G71"/>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42578125" customWidth="1"/>
    <col min="5" max="5" width="10.42578125" customWidth="1"/>
    <col min="6" max="6" width="11" customWidth="1"/>
    <col min="8" max="17" width="8.7109375" customWidth="1" outlineLevel="1"/>
    <col min="18" max="18" width="11.28515625" customWidth="1" outlineLevel="1"/>
    <col min="19" max="19" width="9.7109375" customWidth="1" outlineLevel="1"/>
    <col min="20"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Октябрь!A1</f>
        <v>Поддубский Александр Анатольевич</v>
      </c>
      <c r="AB1" s="51" t="str">
        <f ca="1">INDEX({"Январь","Февраль","Март","I квартал","Апрель","Май","Июнь","II квартал","Июль","Август","Сентябрь","III квартал","Октябрь","Ноябрь","Декабрь","IV квартал"},_xlfn.SHEET())</f>
        <v>Ноябрь</v>
      </c>
    </row>
    <row r="2" spans="1:30" x14ac:dyDescent="0.25">
      <c r="A2" s="157" t="str">
        <f>Октябрь!A2</f>
        <v>Дата</v>
      </c>
      <c r="B2" s="33" t="str">
        <f>Октябрь!B2</f>
        <v>Подразделение</v>
      </c>
      <c r="C2" s="186" t="str">
        <f>Октябрь!C2</f>
        <v>Должность</v>
      </c>
      <c r="D2" s="173"/>
      <c r="E2" s="160" t="str">
        <f>Октябрь!E2</f>
        <v>Заказ</v>
      </c>
      <c r="F2" s="161"/>
      <c r="G2" s="161"/>
      <c r="H2" s="161"/>
      <c r="I2" s="161"/>
      <c r="J2" s="161"/>
      <c r="K2" s="161"/>
      <c r="L2" s="161"/>
      <c r="M2" s="161"/>
      <c r="N2" s="161"/>
      <c r="O2" s="161"/>
      <c r="P2" s="161"/>
      <c r="Q2" s="161"/>
      <c r="R2" s="161"/>
      <c r="S2" s="161"/>
      <c r="T2" s="161"/>
      <c r="U2" s="161"/>
      <c r="V2" s="161"/>
      <c r="W2" s="161"/>
      <c r="X2" s="161"/>
      <c r="Y2" s="162"/>
      <c r="Z2" s="163" t="str">
        <f>Октябрь!Z2</f>
        <v>Всего</v>
      </c>
      <c r="AA2" s="164"/>
      <c r="AB2" s="51" t="s">
        <v>6</v>
      </c>
      <c r="AC2" s="51" t="s">
        <v>7</v>
      </c>
      <c r="AD2" t="s">
        <v>8</v>
      </c>
    </row>
    <row r="3" spans="1:30" x14ac:dyDescent="0.25">
      <c r="A3" s="158"/>
      <c r="B3" s="32" t="str">
        <f>Октябрь!B3</f>
        <v>Департамент 17</v>
      </c>
      <c r="C3" s="20" t="str">
        <f>Октябрь!C3</f>
        <v>Ведущий инженер</v>
      </c>
      <c r="D3" s="56" t="str">
        <f>Октябрь!D3</f>
        <v>Штат</v>
      </c>
      <c r="E3" s="13" t="str">
        <f>Октябрь!E3</f>
        <v>Общие</v>
      </c>
      <c r="F3" s="134" t="str">
        <f>Октябрь!F3</f>
        <v xml:space="preserve">   Заказ-наряд 70/17 от 10.01.2022 г., Медиадиод МД-20, 6 шт.</v>
      </c>
      <c r="G3" s="134" t="str">
        <f>Октябрь!G3</f>
        <v xml:space="preserve">   Заках-наряд 69/17 от 10.01.2022, Медиадиод МСД-20, 1 шт.</v>
      </c>
      <c r="H3" s="134" t="str">
        <f>Октябрь!H3</f>
        <v xml:space="preserve">   НМА FOC 17 деп-т с 20.10.2021 г.</v>
      </c>
      <c r="I3" s="134" t="str">
        <f>Октябрь!I3</f>
        <v xml:space="preserve">   НМА ВЕ-1000 17 деп от 10.11.2021 г.</v>
      </c>
      <c r="J3" s="134" t="str">
        <f>Октябрь!J3</f>
        <v xml:space="preserve">   НМА СРU-ВТ 17 деп-т с 30.06.2021 г.</v>
      </c>
      <c r="K3" s="134">
        <f>Октябрь!K3</f>
        <v>0</v>
      </c>
      <c r="L3" s="134">
        <f>Октябрь!L3</f>
        <v>0</v>
      </c>
      <c r="M3" s="134">
        <f>Октябрь!M3</f>
        <v>0</v>
      </c>
      <c r="N3" s="134">
        <f>Октябрь!N3</f>
        <v>0</v>
      </c>
      <c r="O3" s="134">
        <f>Октябрь!O3</f>
        <v>0</v>
      </c>
      <c r="P3" s="134">
        <f>Октябрь!P3</f>
        <v>0</v>
      </c>
      <c r="Q3" s="134">
        <f>Октябрь!Q3</f>
        <v>0</v>
      </c>
      <c r="R3" s="134">
        <f>Октябрь!R3</f>
        <v>0</v>
      </c>
      <c r="S3" s="134">
        <f>Октябрь!S3</f>
        <v>0</v>
      </c>
      <c r="T3" s="134">
        <f>Октябрь!T3</f>
        <v>0</v>
      </c>
      <c r="U3" s="134">
        <f>Октябрь!U3</f>
        <v>0</v>
      </c>
      <c r="V3" s="134">
        <f>Октябрь!V3</f>
        <v>0</v>
      </c>
      <c r="W3" s="134"/>
      <c r="X3" s="134"/>
      <c r="Y3" s="14">
        <f>Октябрь!Y3</f>
        <v>0</v>
      </c>
      <c r="Z3" s="165"/>
      <c r="AA3" s="166"/>
      <c r="AB3" s="51">
        <v>1</v>
      </c>
      <c r="AC3" s="70">
        <v>167</v>
      </c>
      <c r="AD3">
        <f>Январь!AN3</f>
        <v>0</v>
      </c>
    </row>
    <row r="4" spans="1:30" ht="15.75" customHeight="1" thickBot="1" x14ac:dyDescent="0.3">
      <c r="A4" s="159"/>
      <c r="B4" s="34">
        <f>Октябрь!B4</f>
        <v>0</v>
      </c>
      <c r="C4" s="21">
        <f>Октябрь!C4</f>
        <v>0</v>
      </c>
      <c r="D4" s="30" t="str">
        <f>Октябрь!D4</f>
        <v>Совместитель</v>
      </c>
      <c r="E4" s="5">
        <f>Октябрь!E4</f>
        <v>0</v>
      </c>
      <c r="F4" s="2">
        <f>Октябрь!F4</f>
        <v>0</v>
      </c>
      <c r="G4" s="2">
        <f>Октябрь!G4</f>
        <v>0</v>
      </c>
      <c r="H4" s="2">
        <f>Октябрь!H4</f>
        <v>0</v>
      </c>
      <c r="I4" s="2">
        <f>Октябрь!I4</f>
        <v>0</v>
      </c>
      <c r="J4" s="2">
        <f>Октябрь!J4</f>
        <v>0</v>
      </c>
      <c r="K4" s="2">
        <f>Октябрь!K4</f>
        <v>0</v>
      </c>
      <c r="L4" s="2">
        <f>Октябрь!L4</f>
        <v>0</v>
      </c>
      <c r="M4" s="2">
        <f>Октябрь!M4</f>
        <v>0</v>
      </c>
      <c r="N4" s="2">
        <f>Октябрь!N4</f>
        <v>0</v>
      </c>
      <c r="O4" s="2">
        <f>Октябрь!O4</f>
        <v>0</v>
      </c>
      <c r="P4" s="2">
        <f>Октябрь!P4</f>
        <v>0</v>
      </c>
      <c r="Q4" s="2">
        <f>Октябрь!Q4</f>
        <v>0</v>
      </c>
      <c r="R4" s="2">
        <f>Октябрь!R4</f>
        <v>0</v>
      </c>
      <c r="S4" s="2">
        <f>Октябрь!S4</f>
        <v>0</v>
      </c>
      <c r="T4" s="2">
        <f>Октябрь!T4</f>
        <v>0</v>
      </c>
      <c r="U4" s="2">
        <f>Октябрь!U4</f>
        <v>0</v>
      </c>
      <c r="V4" s="2">
        <f>Октябрь!V4</f>
        <v>0</v>
      </c>
      <c r="W4" s="2">
        <f>Октябрь!W4</f>
        <v>0</v>
      </c>
      <c r="X4" s="2">
        <f>Октябрь!X4</f>
        <v>0</v>
      </c>
      <c r="Y4" s="6">
        <f>Октябрь!Y4</f>
        <v>0</v>
      </c>
      <c r="Z4" s="167"/>
      <c r="AA4" s="168"/>
      <c r="AB4" s="51">
        <v>0</v>
      </c>
    </row>
    <row r="5" spans="1:30" ht="15.75" customHeight="1" thickTop="1" x14ac:dyDescent="0.25">
      <c r="A5" s="190">
        <v>1</v>
      </c>
      <c r="B5" s="45"/>
      <c r="C5" s="46"/>
      <c r="D5" s="60">
        <f>Октябрь!D65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Октябрь!D66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189">
        <v>3</v>
      </c>
      <c r="B9" s="61" t="s">
        <v>22</v>
      </c>
      <c r="C9" s="62"/>
      <c r="D9" s="63">
        <f t="shared" si="1"/>
        <v>0</v>
      </c>
      <c r="E9" s="48"/>
      <c r="F9" s="49"/>
      <c r="G9" s="49"/>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201">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80"/>
      <c r="Z13" s="89">
        <f t="shared" si="0"/>
        <v>0</v>
      </c>
      <c r="AA13" s="176">
        <f>Z13+Z14</f>
        <v>0</v>
      </c>
    </row>
    <row r="14" spans="1:3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7"/>
      <c r="Z14" s="89">
        <f t="shared" si="0"/>
        <v>0</v>
      </c>
      <c r="AA14" s="171"/>
    </row>
    <row r="15" spans="1:30" x14ac:dyDescent="0.25">
      <c r="A15" s="201">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80"/>
      <c r="Z15" s="89">
        <f t="shared" si="0"/>
        <v>0</v>
      </c>
      <c r="AA15" s="176">
        <f>Z15+Z16</f>
        <v>0</v>
      </c>
    </row>
    <row r="16" spans="1:3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7"/>
      <c r="Z16" s="89">
        <f t="shared" si="0"/>
        <v>0</v>
      </c>
      <c r="AA16" s="171"/>
    </row>
    <row r="17" spans="1:27" x14ac:dyDescent="0.25">
      <c r="A17" s="189">
        <v>7</v>
      </c>
      <c r="B17" s="54"/>
      <c r="C17" s="55"/>
      <c r="D17" s="56">
        <f t="shared" si="1"/>
        <v>0</v>
      </c>
      <c r="E17" s="133"/>
      <c r="F17" s="57"/>
      <c r="G17" s="57"/>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189">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201">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80"/>
      <c r="Z27" s="89">
        <f t="shared" si="0"/>
        <v>0</v>
      </c>
      <c r="AA27" s="176">
        <f>Z27+Z28</f>
        <v>0</v>
      </c>
    </row>
    <row r="28" spans="1:2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7"/>
      <c r="Z28" s="89">
        <f t="shared" si="0"/>
        <v>0</v>
      </c>
      <c r="AA28" s="171"/>
    </row>
    <row r="29" spans="1:27" x14ac:dyDescent="0.25">
      <c r="A29" s="201">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80"/>
      <c r="Z29" s="89">
        <f t="shared" si="0"/>
        <v>0</v>
      </c>
      <c r="AA29" s="176">
        <f>Z29+Z30</f>
        <v>0</v>
      </c>
    </row>
    <row r="30" spans="1:2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7"/>
      <c r="Z30" s="89">
        <f t="shared" si="0"/>
        <v>0</v>
      </c>
      <c r="AA30" s="171"/>
    </row>
    <row r="31" spans="1:27" x14ac:dyDescent="0.25">
      <c r="A31" s="189">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189">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201">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80"/>
      <c r="Z41" s="89">
        <f t="shared" si="2"/>
        <v>0</v>
      </c>
      <c r="AA41" s="176">
        <f>Z41+Z42</f>
        <v>0</v>
      </c>
    </row>
    <row r="42" spans="1:2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7"/>
      <c r="Z42" s="89">
        <f t="shared" si="2"/>
        <v>0</v>
      </c>
      <c r="AA42" s="171"/>
    </row>
    <row r="43" spans="1:27" x14ac:dyDescent="0.25">
      <c r="A43" s="201">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80"/>
      <c r="Z43" s="89">
        <f t="shared" si="2"/>
        <v>0</v>
      </c>
      <c r="AA43" s="176">
        <f>Z43+Z44</f>
        <v>0</v>
      </c>
    </row>
    <row r="44" spans="1:2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7"/>
      <c r="Z44" s="89">
        <f t="shared" si="2"/>
        <v>0</v>
      </c>
      <c r="AA44" s="171"/>
    </row>
    <row r="45" spans="1:27" x14ac:dyDescent="0.25">
      <c r="A45" s="189">
        <v>21</v>
      </c>
      <c r="B45" s="54"/>
      <c r="C45" s="55"/>
      <c r="D45" s="56">
        <f t="shared" si="3"/>
        <v>0</v>
      </c>
      <c r="E45" s="133"/>
      <c r="F45" s="57"/>
      <c r="G45" s="57"/>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189">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201">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80"/>
      <c r="Z55" s="89">
        <f t="shared" si="2"/>
        <v>0</v>
      </c>
      <c r="AA55" s="176">
        <f>Z55+Z56</f>
        <v>0</v>
      </c>
    </row>
    <row r="56" spans="1:2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7"/>
      <c r="Z56" s="89">
        <f t="shared" si="2"/>
        <v>0</v>
      </c>
      <c r="AA56" s="171"/>
    </row>
    <row r="57" spans="1:27" x14ac:dyDescent="0.25">
      <c r="A57" s="201">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80"/>
      <c r="Z57" s="89">
        <f t="shared" si="2"/>
        <v>0</v>
      </c>
      <c r="AA57" s="176">
        <f>Z57+Z58</f>
        <v>0</v>
      </c>
    </row>
    <row r="58" spans="1:2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7"/>
      <c r="Z58" s="89">
        <f t="shared" si="2"/>
        <v>0</v>
      </c>
      <c r="AA58" s="171"/>
    </row>
    <row r="59" spans="1:27" x14ac:dyDescent="0.25">
      <c r="A59" s="189">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3">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3"/>
      <c r="Z65" s="100">
        <f t="shared" si="2"/>
        <v>0</v>
      </c>
      <c r="AA65" s="182">
        <f>Z65+Z66</f>
        <v>0</v>
      </c>
    </row>
    <row r="66" spans="1:3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9"/>
      <c r="Z66" s="110">
        <f t="shared" si="2"/>
        <v>0</v>
      </c>
      <c r="AA66" s="171"/>
    </row>
    <row r="67" spans="1:3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167</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21</v>
      </c>
      <c r="D69" s="25" t="s">
        <v>11</v>
      </c>
    </row>
    <row r="70" spans="1:33" outlineLevel="1" x14ac:dyDescent="0.25">
      <c r="C70" s="151" t="s">
        <v>21</v>
      </c>
      <c r="D70" s="25" t="s">
        <v>19</v>
      </c>
    </row>
    <row r="71" spans="1:33" collapsed="1" x14ac:dyDescent="0.25"/>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61" priority="31" operator="greaterThan">
      <formula>4</formula>
    </cfRule>
  </conditionalFormatting>
  <conditionalFormatting sqref="Z5">
    <cfRule type="cellIs" dxfId="60" priority="29" operator="greaterThan">
      <formula>8</formula>
    </cfRule>
  </conditionalFormatting>
  <conditionalFormatting sqref="AA5">
    <cfRule type="cellIs" dxfId="59" priority="27" operator="greaterThan">
      <formula>12</formula>
    </cfRule>
  </conditionalFormatting>
  <conditionalFormatting sqref="Z8 Z10 Z12 Z14 Z16 Z18 Z20 Z22 Z24 Z26 Z28 Z30 Z32 Z34 Z36 Z38 Z40 Z42 Z44 Z46 Z48 Z50 Z52 Z54 Z56 Z58 Z60 Z62 Z64 Z66">
    <cfRule type="cellIs" dxfId="58" priority="25" operator="greaterThan">
      <formula>4</formula>
    </cfRule>
  </conditionalFormatting>
  <conditionalFormatting sqref="Z7 Z9 Z11 Z13 Z15 Z17 Z19 Z21 Z23 Z25 Z27 Z29 Z31 Z33 Z35 Z37 Z39 Z41 Z43 Z45 Z47 Z49 Z51 Z53 Z55 Z57 Z59 Z61 Z63 Z65">
    <cfRule type="cellIs" dxfId="57" priority="23" operator="greaterThan">
      <formula>8</formula>
    </cfRule>
  </conditionalFormatting>
  <conditionalFormatting sqref="AA7 AA9 AA11 AA13 AA15 AA17 AA19 AA21 AA23 AA25 AA27 AA29 AA31 AA33 AA35 AA37 AA39 AA41 AA43 AA45 AA47 AA49 AA51 AA53 AA55 AA57 AA59 AA61 AA63 AA65">
    <cfRule type="cellIs" dxfId="56" priority="21" operator="greaterThan">
      <formula>12</formula>
    </cfRule>
  </conditionalFormatting>
  <conditionalFormatting sqref="F67">
    <cfRule type="cellIs" dxfId="55" priority="17" operator="equal">
      <formula>0</formula>
    </cfRule>
    <cfRule type="cellIs" dxfId="54" priority="18" operator="equal">
      <formula>F69</formula>
    </cfRule>
    <cfRule type="cellIs" dxfId="53" priority="19" operator="between">
      <formula>F69</formula>
      <formula>0</formula>
    </cfRule>
    <cfRule type="cellIs" dxfId="52" priority="20" operator="greaterThan">
      <formula>F69</formula>
    </cfRule>
  </conditionalFormatting>
  <conditionalFormatting sqref="F68">
    <cfRule type="cellIs" dxfId="51" priority="13" operator="equal">
      <formula>0</formula>
    </cfRule>
    <cfRule type="cellIs" dxfId="50" priority="14" operator="equal">
      <formula>F70</formula>
    </cfRule>
    <cfRule type="cellIs" dxfId="49" priority="15" operator="between">
      <formula>F70</formula>
      <formula>0</formula>
    </cfRule>
    <cfRule type="cellIs" dxfId="48" priority="16" operator="greaterThan">
      <formula>F70</formula>
    </cfRule>
  </conditionalFormatting>
  <conditionalFormatting sqref="G67:Y67">
    <cfRule type="cellIs" dxfId="47" priority="9" operator="equal">
      <formula>0</formula>
    </cfRule>
    <cfRule type="cellIs" dxfId="46" priority="10" operator="equal">
      <formula>G69</formula>
    </cfRule>
    <cfRule type="cellIs" dxfId="45" priority="11" operator="between">
      <formula>G69</formula>
      <formula>0</formula>
    </cfRule>
    <cfRule type="cellIs" dxfId="44" priority="12" operator="greaterThan">
      <formula>G69</formula>
    </cfRule>
  </conditionalFormatting>
  <conditionalFormatting sqref="G68:Y68">
    <cfRule type="cellIs" dxfId="43" priority="5" operator="equal">
      <formula>0</formula>
    </cfRule>
    <cfRule type="cellIs" dxfId="42" priority="6" operator="equal">
      <formula>G70</formula>
    </cfRule>
    <cfRule type="cellIs" dxfId="41" priority="7" operator="between">
      <formula>G70</formula>
      <formula>0</formula>
    </cfRule>
    <cfRule type="cellIs" dxfId="40" priority="8" operator="greaterThan">
      <formula>G70</formula>
    </cfRule>
  </conditionalFormatting>
  <conditionalFormatting sqref="AG67">
    <cfRule type="cellIs" dxfId="39" priority="3" operator="lessThan">
      <formula>$Z$67</formula>
    </cfRule>
  </conditionalFormatting>
  <conditionalFormatting sqref="AG68">
    <cfRule type="cellIs" dxfId="38" priority="1" operator="lessThan">
      <formula>$Z$67</formula>
    </cfRule>
  </conditionalFormatting>
  <dataValidations count="7">
    <dataValidation type="whole" errorStyle="warning" allowBlank="1" showInputMessage="1" showErrorMessage="1" errorTitle="Ошибка" sqref="AA5 AA7:AA66" xr:uid="{00000000-0002-0000-0D00-000000000000}">
      <formula1>0</formula1>
      <formula2>12</formula2>
    </dataValidation>
    <dataValidation type="whole" allowBlank="1" showInputMessage="1" showErrorMessage="1" sqref="Y7 Y9 Y11 Y13 Y15 Y17 Y19 Y21 Y23 Y25 Y27 Y29 Y31 Y33 Y35 Y37 Y39 Y41 Y43 Y45 Y47 Y49 Y51 Y53 Y55 Y57 Y59 Y61 Y63 Y65 Y5" xr:uid="{00000000-0002-0000-0D00-000001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D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D00-000003000000}">
      <formula1>0</formula1>
      <formula2>8</formula2>
    </dataValidation>
    <dataValidation type="whole" allowBlank="1" showInputMessage="1" showErrorMessage="1" sqref="F68:Y68" xr:uid="{00000000-0002-0000-0D00-000004000000}">
      <formula1>0</formula1>
      <formula2>F70</formula2>
    </dataValidation>
    <dataValidation type="whole" errorStyle="warning" allowBlank="1" showInputMessage="1" showErrorMessage="1" errorTitle="Ошибка" error="Ошибка" sqref="F67:Y67" xr:uid="{00000000-0002-0000-0D00-000005000000}">
      <formula1>0</formula1>
      <formula2>F69</formula2>
    </dataValidation>
    <dataValidation type="decimal" allowBlank="1" showInputMessage="1" showErrorMessage="1" sqref="E5:X66" xr:uid="{00000000-0002-0000-0D00-000006000000}">
      <formula1>0</formula1>
      <formula2>8</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AG70"/>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4.28515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Ноябрь!A1</f>
        <v>Поддубский Александр Анатольевич</v>
      </c>
      <c r="AB1" s="51" t="str">
        <f ca="1">INDEX({"Январь","Февраль","Март","I квартал","Апрель","Май","Июнь","II квартал","Июль","Август","Сентябрь","III квартал","Октябрь","Ноябрь","Декабрь","IV квартал"},_xlfn.SHEET())</f>
        <v>Декабрь</v>
      </c>
    </row>
    <row r="2" spans="1:30" x14ac:dyDescent="0.25">
      <c r="A2" s="157" t="str">
        <f>Ноябрь!A2</f>
        <v>Дата</v>
      </c>
      <c r="B2" s="33" t="str">
        <f>Ноябрь!B2</f>
        <v>Подразделение</v>
      </c>
      <c r="C2" s="186" t="str">
        <f>Ноябрь!C2</f>
        <v>Должность</v>
      </c>
      <c r="D2" s="173"/>
      <c r="E2" s="160" t="str">
        <f>Ноябрь!E2</f>
        <v>Заказ</v>
      </c>
      <c r="F2" s="161"/>
      <c r="G2" s="161"/>
      <c r="H2" s="161"/>
      <c r="I2" s="161"/>
      <c r="J2" s="161"/>
      <c r="K2" s="161"/>
      <c r="L2" s="161"/>
      <c r="M2" s="161"/>
      <c r="N2" s="161"/>
      <c r="O2" s="161"/>
      <c r="P2" s="161"/>
      <c r="Q2" s="161"/>
      <c r="R2" s="161"/>
      <c r="S2" s="161"/>
      <c r="T2" s="161"/>
      <c r="U2" s="161"/>
      <c r="V2" s="161"/>
      <c r="W2" s="161"/>
      <c r="X2" s="161"/>
      <c r="Y2" s="162"/>
      <c r="Z2" s="163" t="str">
        <f>Ноябрь!Z2</f>
        <v>Всего</v>
      </c>
      <c r="AA2" s="164"/>
      <c r="AB2" s="51" t="s">
        <v>6</v>
      </c>
      <c r="AC2" s="51" t="s">
        <v>7</v>
      </c>
      <c r="AD2" t="s">
        <v>8</v>
      </c>
    </row>
    <row r="3" spans="1:30" x14ac:dyDescent="0.25">
      <c r="A3" s="158"/>
      <c r="B3" s="32" t="str">
        <f>Ноябрь!B3</f>
        <v>Департамент 17</v>
      </c>
      <c r="C3" s="20" t="str">
        <f>Ноябрь!C3</f>
        <v>Ведущий инженер</v>
      </c>
      <c r="D3" s="56" t="str">
        <f>Ноябрь!D3</f>
        <v>Штат</v>
      </c>
      <c r="E3" s="13" t="str">
        <f>Ноябрь!E3</f>
        <v>Общие</v>
      </c>
      <c r="F3" s="134" t="str">
        <f>Ноябрь!F3</f>
        <v xml:space="preserve">   Заказ-наряд 70/17 от 10.01.2022 г., Медиадиод МД-20, 6 шт.</v>
      </c>
      <c r="G3" s="134" t="str">
        <f>Ноябрь!G3</f>
        <v xml:space="preserve">   Заках-наряд 69/17 от 10.01.2022, Медиадиод МСД-20, 1 шт.</v>
      </c>
      <c r="H3" s="134" t="str">
        <f>Ноябрь!H3</f>
        <v xml:space="preserve">   НМА FOC 17 деп-т с 20.10.2021 г.</v>
      </c>
      <c r="I3" s="134" t="str">
        <f>Ноябрь!I3</f>
        <v xml:space="preserve">   НМА ВЕ-1000 17 деп от 10.11.2021 г.</v>
      </c>
      <c r="J3" s="134" t="str">
        <f>Ноябрь!J3</f>
        <v xml:space="preserve">   НМА СРU-ВТ 17 деп-т с 30.06.2021 г.</v>
      </c>
      <c r="K3" s="134">
        <f>Ноябрь!K3</f>
        <v>0</v>
      </c>
      <c r="L3" s="134">
        <f>Ноябрь!L3</f>
        <v>0</v>
      </c>
      <c r="M3" s="134">
        <f>Ноябрь!M3</f>
        <v>0</v>
      </c>
      <c r="N3" s="134">
        <f>Ноябрь!N3</f>
        <v>0</v>
      </c>
      <c r="O3" s="134">
        <f>Ноябрь!O3</f>
        <v>0</v>
      </c>
      <c r="P3" s="134">
        <f>Ноябрь!P3</f>
        <v>0</v>
      </c>
      <c r="Q3" s="134">
        <f>Ноябрь!Q3</f>
        <v>0</v>
      </c>
      <c r="R3" s="134">
        <f>Ноябрь!R3</f>
        <v>0</v>
      </c>
      <c r="S3" s="134">
        <f>Ноябрь!S3</f>
        <v>0</v>
      </c>
      <c r="T3" s="134">
        <f>Ноябрь!T3</f>
        <v>0</v>
      </c>
      <c r="U3" s="134">
        <f>Ноябрь!U3</f>
        <v>0</v>
      </c>
      <c r="V3" s="134">
        <f>Ноябрь!V3</f>
        <v>0</v>
      </c>
      <c r="W3" s="134">
        <f>Ноябрь!W3</f>
        <v>0</v>
      </c>
      <c r="X3" s="134">
        <f>Ноябрь!X3</f>
        <v>0</v>
      </c>
      <c r="Y3" s="14">
        <f>Ноябрь!Y3</f>
        <v>0</v>
      </c>
      <c r="Z3" s="165"/>
      <c r="AA3" s="166"/>
      <c r="AB3" s="51">
        <v>1</v>
      </c>
      <c r="AC3" s="70">
        <v>176</v>
      </c>
      <c r="AD3">
        <f>Январь!AN3</f>
        <v>0</v>
      </c>
    </row>
    <row r="4" spans="1:30" ht="15.75" customHeight="1" thickBot="1" x14ac:dyDescent="0.3">
      <c r="A4" s="159"/>
      <c r="B4" s="34">
        <f>Ноябрь!B4</f>
        <v>0</v>
      </c>
      <c r="C4" s="21">
        <f>Ноябрь!C4</f>
        <v>0</v>
      </c>
      <c r="D4" s="30" t="str">
        <f>Ноябрь!D4</f>
        <v>Совместитель</v>
      </c>
      <c r="E4" s="5">
        <f>Ноябрь!E4</f>
        <v>0</v>
      </c>
      <c r="F4" s="2">
        <f>Ноябрь!F4</f>
        <v>0</v>
      </c>
      <c r="G4" s="2">
        <f>Ноябрь!G4</f>
        <v>0</v>
      </c>
      <c r="H4" s="2">
        <f>Ноябрь!H4</f>
        <v>0</v>
      </c>
      <c r="I4" s="2">
        <f>Ноябрь!I4</f>
        <v>0</v>
      </c>
      <c r="J4" s="2">
        <f>Ноябрь!J4</f>
        <v>0</v>
      </c>
      <c r="K4" s="2">
        <f>Ноябрь!K4</f>
        <v>0</v>
      </c>
      <c r="L4" s="2">
        <f>Ноябрь!L4</f>
        <v>0</v>
      </c>
      <c r="M4" s="2">
        <f>Ноябрь!M4</f>
        <v>0</v>
      </c>
      <c r="N4" s="2">
        <f>Ноябрь!N4</f>
        <v>0</v>
      </c>
      <c r="O4" s="2">
        <f>Ноябрь!O4</f>
        <v>0</v>
      </c>
      <c r="P4" s="2">
        <f>Ноябрь!P4</f>
        <v>0</v>
      </c>
      <c r="Q4" s="2">
        <f>Ноябрь!Q4</f>
        <v>0</v>
      </c>
      <c r="R4" s="2">
        <f>Ноябрь!R4</f>
        <v>0</v>
      </c>
      <c r="S4" s="2">
        <f>Ноябрь!S4</f>
        <v>0</v>
      </c>
      <c r="T4" s="2">
        <f>Ноябрь!T4</f>
        <v>0</v>
      </c>
      <c r="U4" s="2">
        <f>Ноябрь!U4</f>
        <v>0</v>
      </c>
      <c r="V4" s="2">
        <f>Ноябрь!V4</f>
        <v>0</v>
      </c>
      <c r="W4" s="2">
        <f>Ноябрь!W4</f>
        <v>0</v>
      </c>
      <c r="X4" s="2">
        <f>Ноябрь!X4</f>
        <v>0</v>
      </c>
      <c r="Y4" s="6">
        <f>Ноябрь!Y4</f>
        <v>0</v>
      </c>
      <c r="Z4" s="167"/>
      <c r="AA4" s="168"/>
      <c r="AB4" s="51">
        <v>0</v>
      </c>
    </row>
    <row r="5" spans="1:30" ht="15.75" customHeight="1" thickTop="1" x14ac:dyDescent="0.25">
      <c r="A5" s="190">
        <v>1</v>
      </c>
      <c r="B5" s="45"/>
      <c r="C5" s="46"/>
      <c r="D5" s="60">
        <f>Ноябрь!D65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Ноябрь!D66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201">
        <v>3</v>
      </c>
      <c r="B9" s="82"/>
      <c r="C9" s="83"/>
      <c r="D9" s="93">
        <f t="shared" si="1"/>
        <v>0</v>
      </c>
      <c r="E9" s="78"/>
      <c r="F9" s="79"/>
      <c r="G9" s="79"/>
      <c r="H9" s="79"/>
      <c r="I9" s="79"/>
      <c r="J9" s="79"/>
      <c r="K9" s="79"/>
      <c r="L9" s="79"/>
      <c r="M9" s="79"/>
      <c r="N9" s="79"/>
      <c r="O9" s="79"/>
      <c r="P9" s="79"/>
      <c r="Q9" s="79"/>
      <c r="R9" s="79"/>
      <c r="S9" s="79"/>
      <c r="T9" s="79"/>
      <c r="U9" s="79"/>
      <c r="V9" s="79"/>
      <c r="W9" s="79"/>
      <c r="X9" s="79"/>
      <c r="Y9" s="80"/>
      <c r="Z9" s="89">
        <f t="shared" si="0"/>
        <v>0</v>
      </c>
      <c r="AA9" s="176">
        <f>Z9+Z10</f>
        <v>0</v>
      </c>
    </row>
    <row r="10" spans="1:3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7"/>
      <c r="Z10" s="89">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189">
        <v>5</v>
      </c>
      <c r="B13" s="54"/>
      <c r="C13" s="55"/>
      <c r="D13" s="56">
        <f t="shared" si="1"/>
        <v>0</v>
      </c>
      <c r="E13" s="133"/>
      <c r="F13" s="57"/>
      <c r="G13" s="57"/>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201">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80"/>
      <c r="Z23" s="89">
        <f t="shared" si="0"/>
        <v>0</v>
      </c>
      <c r="AA23" s="176">
        <f>Z23+Z24</f>
        <v>0</v>
      </c>
    </row>
    <row r="24" spans="1:2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7"/>
      <c r="Z24" s="89">
        <f t="shared" si="0"/>
        <v>0</v>
      </c>
      <c r="AA24" s="171"/>
    </row>
    <row r="25" spans="1:27" x14ac:dyDescent="0.25">
      <c r="A25" s="201">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80"/>
      <c r="Z25" s="89">
        <f t="shared" si="0"/>
        <v>0</v>
      </c>
      <c r="AA25" s="176">
        <f>Z25+Z26</f>
        <v>0</v>
      </c>
    </row>
    <row r="26" spans="1:2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7"/>
      <c r="Z26" s="89">
        <f t="shared" si="0"/>
        <v>0</v>
      </c>
      <c r="AA26" s="171"/>
    </row>
    <row r="27" spans="1:27" x14ac:dyDescent="0.25">
      <c r="A27" s="189">
        <v>12</v>
      </c>
      <c r="B27" s="54"/>
      <c r="C27" s="55"/>
      <c r="D27" s="56">
        <f t="shared" si="1"/>
        <v>0</v>
      </c>
      <c r="E27" s="133"/>
      <c r="F27" s="57"/>
      <c r="G27" s="57"/>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201">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80"/>
      <c r="Z37" s="89">
        <f t="shared" ref="Z37:Z68" si="2">SUM(E37:Y37)</f>
        <v>0</v>
      </c>
      <c r="AA37" s="176">
        <f>Z37+Z38</f>
        <v>0</v>
      </c>
    </row>
    <row r="38" spans="1:2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7"/>
      <c r="Z38" s="89">
        <f t="shared" si="2"/>
        <v>0</v>
      </c>
      <c r="AA38" s="171"/>
    </row>
    <row r="39" spans="1:27" x14ac:dyDescent="0.25">
      <c r="A39" s="201">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80"/>
      <c r="Z39" s="89">
        <f t="shared" si="2"/>
        <v>0</v>
      </c>
      <c r="AA39" s="176">
        <f>Z39+Z40</f>
        <v>0</v>
      </c>
    </row>
    <row r="40" spans="1:2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7"/>
      <c r="Z40" s="89">
        <f t="shared" si="2"/>
        <v>0</v>
      </c>
      <c r="AA40" s="171"/>
    </row>
    <row r="41" spans="1:27" x14ac:dyDescent="0.25">
      <c r="A41" s="189">
        <v>19</v>
      </c>
      <c r="B41" s="54"/>
      <c r="C41" s="55"/>
      <c r="D41" s="56">
        <f t="shared" si="3"/>
        <v>0</v>
      </c>
      <c r="E41" s="133"/>
      <c r="F41" s="57"/>
      <c r="G41" s="57"/>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201">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80"/>
      <c r="Z51" s="89">
        <f t="shared" si="2"/>
        <v>0</v>
      </c>
      <c r="AA51" s="176">
        <f>Z51+Z52</f>
        <v>0</v>
      </c>
    </row>
    <row r="52" spans="1:2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7"/>
      <c r="Z52" s="89">
        <f t="shared" si="2"/>
        <v>0</v>
      </c>
      <c r="AA52" s="171"/>
    </row>
    <row r="53" spans="1:27" x14ac:dyDescent="0.25">
      <c r="A53" s="201">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80"/>
      <c r="Z53" s="89">
        <f t="shared" si="2"/>
        <v>0</v>
      </c>
      <c r="AA53" s="176">
        <f>Z53+Z54</f>
        <v>0</v>
      </c>
    </row>
    <row r="54" spans="1:2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7"/>
      <c r="Z54" s="89">
        <f t="shared" si="2"/>
        <v>0</v>
      </c>
      <c r="AA54" s="171"/>
    </row>
    <row r="55" spans="1:27" x14ac:dyDescent="0.25">
      <c r="A55" s="189">
        <v>26</v>
      </c>
      <c r="B55" s="54"/>
      <c r="C55" s="55"/>
      <c r="D55" s="56">
        <f t="shared" si="3"/>
        <v>0</v>
      </c>
      <c r="E55" s="133"/>
      <c r="F55" s="57"/>
      <c r="G55" s="57"/>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1">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7"/>
      <c r="Z65" s="89">
        <f t="shared" si="2"/>
        <v>0</v>
      </c>
      <c r="AA65" s="176">
        <f>Z65+Z66</f>
        <v>0</v>
      </c>
    </row>
    <row r="66" spans="1:3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1"/>
      <c r="Z66" s="92">
        <f t="shared" si="2"/>
        <v>0</v>
      </c>
      <c r="AA66" s="171"/>
    </row>
    <row r="67" spans="1:3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176</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21</v>
      </c>
      <c r="D69" s="25" t="s">
        <v>11</v>
      </c>
    </row>
    <row r="70" spans="1:33" outlineLevel="1" x14ac:dyDescent="0.25">
      <c r="C70" s="151" t="s">
        <v>21</v>
      </c>
      <c r="D70" s="25" t="s">
        <v>19</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37" priority="31" operator="greaterThan">
      <formula>4</formula>
    </cfRule>
  </conditionalFormatting>
  <conditionalFormatting sqref="Z5">
    <cfRule type="cellIs" dxfId="36" priority="29" operator="greaterThan">
      <formula>8</formula>
    </cfRule>
  </conditionalFormatting>
  <conditionalFormatting sqref="AA5">
    <cfRule type="cellIs" dxfId="35" priority="27" operator="greaterThan">
      <formula>12</formula>
    </cfRule>
  </conditionalFormatting>
  <conditionalFormatting sqref="Z8 Z10 Z12 Z14 Z16 Z18 Z20 Z22 Z24 Z26 Z28 Z30 Z32 Z34 Z36 Z38 Z40 Z42 Z44 Z46 Z48 Z50 Z52 Z54 Z56 Z58 Z60 Z62 Z64 Z66">
    <cfRule type="cellIs" dxfId="34" priority="25" operator="greaterThan">
      <formula>4</formula>
    </cfRule>
  </conditionalFormatting>
  <conditionalFormatting sqref="Z7 Z9 Z11 Z13 Z15 Z17 Z19 Z21 Z23 Z25 Z27 Z29 Z31 Z33 Z35 Z37 Z39 Z41 Z43 Z45 Z47 Z49 Z51 Z53 Z55 Z57 Z59 Z61 Z63 Z65">
    <cfRule type="cellIs" dxfId="33" priority="23" operator="greaterThan">
      <formula>8</formula>
    </cfRule>
  </conditionalFormatting>
  <conditionalFormatting sqref="AA7 AA9 AA11 AA13 AA15 AA17 AA19 AA21 AA23 AA25 AA27 AA29 AA31 AA33 AA35 AA37 AA39 AA41 AA43 AA45 AA47 AA49 AA51 AA53 AA55 AA57 AA59 AA61 AA63 AA65">
    <cfRule type="cellIs" dxfId="32" priority="21" operator="greaterThan">
      <formula>12</formula>
    </cfRule>
  </conditionalFormatting>
  <conditionalFormatting sqref="F67">
    <cfRule type="cellIs" dxfId="31" priority="17" operator="equal">
      <formula>0</formula>
    </cfRule>
    <cfRule type="cellIs" dxfId="30" priority="18" operator="equal">
      <formula>F69</formula>
    </cfRule>
    <cfRule type="cellIs" dxfId="29" priority="19" operator="between">
      <formula>F69</formula>
      <formula>0</formula>
    </cfRule>
    <cfRule type="cellIs" dxfId="28" priority="20" operator="greaterThan">
      <formula>F69</formula>
    </cfRule>
  </conditionalFormatting>
  <conditionalFormatting sqref="F68">
    <cfRule type="cellIs" dxfId="27" priority="13" operator="equal">
      <formula>0</formula>
    </cfRule>
    <cfRule type="cellIs" dxfId="26" priority="14" operator="equal">
      <formula>F70</formula>
    </cfRule>
    <cfRule type="cellIs" dxfId="25" priority="15" operator="between">
      <formula>F70</formula>
      <formula>0</formula>
    </cfRule>
    <cfRule type="cellIs" dxfId="24" priority="16" operator="greaterThan">
      <formula>F70</formula>
    </cfRule>
  </conditionalFormatting>
  <conditionalFormatting sqref="G67:Y67">
    <cfRule type="cellIs" dxfId="23" priority="9" operator="equal">
      <formula>0</formula>
    </cfRule>
    <cfRule type="cellIs" dxfId="22" priority="10" operator="equal">
      <formula>G69</formula>
    </cfRule>
    <cfRule type="cellIs" dxfId="21" priority="11" operator="between">
      <formula>G69</formula>
      <formula>0</formula>
    </cfRule>
    <cfRule type="cellIs" dxfId="20" priority="12" operator="greaterThan">
      <formula>G69</formula>
    </cfRule>
  </conditionalFormatting>
  <conditionalFormatting sqref="G68:Y68">
    <cfRule type="cellIs" dxfId="19" priority="5" operator="equal">
      <formula>0</formula>
    </cfRule>
    <cfRule type="cellIs" dxfId="18" priority="6" operator="equal">
      <formula>G70</formula>
    </cfRule>
    <cfRule type="cellIs" dxfId="17" priority="7" operator="between">
      <formula>G70</formula>
      <formula>0</formula>
    </cfRule>
    <cfRule type="cellIs" dxfId="16" priority="8" operator="greaterThan">
      <formula>G70</formula>
    </cfRule>
  </conditionalFormatting>
  <conditionalFormatting sqref="AG67">
    <cfRule type="cellIs" dxfId="15" priority="3" operator="lessThan">
      <formula>$Z$67</formula>
    </cfRule>
  </conditionalFormatting>
  <conditionalFormatting sqref="AG68">
    <cfRule type="cellIs" dxfId="14" priority="1" operator="lessThan">
      <formula>$Z$67</formula>
    </cfRule>
  </conditionalFormatting>
  <dataValidations count="7">
    <dataValidation type="whole" errorStyle="information" allowBlank="1" showInputMessage="1" showErrorMessage="1" errorTitle="Ошибка" sqref="Z5 Z7 Z9 Z11 Z13 Z15 Z17 Z19 Z21 Z23 Z25 Z27 Z29 Z31 Z33 Z35 Z37 Z39 Z41 Z43 Z45 Z47 Z49 Z51 Z53 Z55 Z57 Z59 Z61 Z63 Z65" xr:uid="{00000000-0002-0000-0E00-000000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E00-000001000000}">
      <formula1>0</formula1>
      <formula2>4</formula2>
    </dataValidation>
    <dataValidation type="whole" allowBlank="1" showInputMessage="1" showErrorMessage="1" sqref="Y7 Y9 Y11 Y13 Y15 Y17 Y19 Y21 Y23 Y25 Y27 Y29 Y31 Y33 Y35 Y37 Y39 Y41 Y43 Y45 Y47 Y49 Y51 Y53 Y55 Y57 Y59 Y61 Y63 Y65 Y5" xr:uid="{00000000-0002-0000-0E00-000002000000}">
      <formula1>0</formula1>
      <formula2>8</formula2>
    </dataValidation>
    <dataValidation type="whole" errorStyle="warning" allowBlank="1" showInputMessage="1" showErrorMessage="1" errorTitle="Ошибка" sqref="AA5 AA7:AA66" xr:uid="{00000000-0002-0000-0E00-000003000000}">
      <formula1>0</formula1>
      <formula2>12</formula2>
    </dataValidation>
    <dataValidation type="whole" allowBlank="1" showInputMessage="1" showErrorMessage="1" sqref="F68:Y68" xr:uid="{00000000-0002-0000-0E00-000004000000}">
      <formula1>0</formula1>
      <formula2>F70</formula2>
    </dataValidation>
    <dataValidation type="whole" errorStyle="warning" allowBlank="1" showInputMessage="1" showErrorMessage="1" errorTitle="Ошибка" error="Ошибка" sqref="F67:Y67" xr:uid="{00000000-0002-0000-0E00-000005000000}">
      <formula1>0</formula1>
      <formula2>F69</formula2>
    </dataValidation>
    <dataValidation type="decimal" allowBlank="1" showInputMessage="1" showErrorMessage="1" sqref="E5:X66" xr:uid="{00000000-0002-0000-0E00-000006000000}">
      <formula1>0</formula1>
      <formula2>8</formula2>
    </dataValidation>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outlinePr summaryBelow="0"/>
  </sheetPr>
  <dimension ref="A1:AG68"/>
  <sheetViews>
    <sheetView showZeros="0" workbookViewId="0">
      <selection activeCell="AE88" sqref="AE88"/>
    </sheetView>
  </sheetViews>
  <sheetFormatPr defaultRowHeight="15" outlineLevelRow="1" outlineLevelCol="1" x14ac:dyDescent="0.25"/>
  <cols>
    <col min="1" max="1" width="8.42578125" customWidth="1"/>
    <col min="2" max="2" width="16.28515625" style="151" customWidth="1"/>
    <col min="3" max="3" width="17.57031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Декабрь!A1</f>
        <v>Поддубский Александр Анатольевич</v>
      </c>
      <c r="AB1" s="51" t="str">
        <f ca="1">INDEX({"Январь","Февраль","Март","I квартал","Апрель","Май","Июнь","II квартал","Июль","Август","Сентябрь","III квартал","Октябрь","Ноябрь","Декабрь","IV квартал"},_xlfn.SHEET())</f>
        <v>IV квартал</v>
      </c>
    </row>
    <row r="2" spans="1:30" x14ac:dyDescent="0.25">
      <c r="A2" s="157" t="str">
        <f>Декабрь!A2</f>
        <v>Дата</v>
      </c>
      <c r="B2" s="33" t="str">
        <f>Декабрь!B2</f>
        <v>Подразделение</v>
      </c>
      <c r="C2" s="186" t="str">
        <f>Декабрь!C2</f>
        <v>Должность</v>
      </c>
      <c r="D2" s="173"/>
      <c r="E2" s="160" t="str">
        <f>Декабрь!E2</f>
        <v>Заказ</v>
      </c>
      <c r="F2" s="161"/>
      <c r="G2" s="161"/>
      <c r="H2" s="161"/>
      <c r="I2" s="161"/>
      <c r="J2" s="161"/>
      <c r="K2" s="161"/>
      <c r="L2" s="161"/>
      <c r="M2" s="161"/>
      <c r="N2" s="161"/>
      <c r="O2" s="161"/>
      <c r="P2" s="161"/>
      <c r="Q2" s="161"/>
      <c r="R2" s="161"/>
      <c r="S2" s="161"/>
      <c r="T2" s="161"/>
      <c r="U2" s="161"/>
      <c r="V2" s="161"/>
      <c r="W2" s="161"/>
      <c r="X2" s="161"/>
      <c r="Y2" s="162"/>
      <c r="Z2" s="163" t="str">
        <f>Декабрь!Z2</f>
        <v>Всего</v>
      </c>
      <c r="AA2" s="164"/>
      <c r="AB2" s="51" t="s">
        <v>6</v>
      </c>
      <c r="AC2" s="51" t="s">
        <v>23</v>
      </c>
      <c r="AD2" t="s">
        <v>8</v>
      </c>
    </row>
    <row r="3" spans="1:30" x14ac:dyDescent="0.25">
      <c r="A3" s="158"/>
      <c r="B3" s="32" t="str">
        <f>Декабрь!B3</f>
        <v>Департамент 17</v>
      </c>
      <c r="C3" s="20" t="str">
        <f>Декабрь!C3</f>
        <v>Ведущий инженер</v>
      </c>
      <c r="D3" s="56" t="str">
        <f>Декабрь!D3</f>
        <v>Штат</v>
      </c>
      <c r="E3" s="13" t="str">
        <f>Декабрь!E3</f>
        <v>Общие</v>
      </c>
      <c r="F3" s="134" t="str">
        <f>Декабрь!F3</f>
        <v xml:space="preserve">   Заказ-наряд 70/17 от 10.01.2022 г., Медиадиод МД-20, 6 шт.</v>
      </c>
      <c r="G3" s="134" t="str">
        <f>Декабрь!G3</f>
        <v xml:space="preserve">   Заках-наряд 69/17 от 10.01.2022, Медиадиод МСД-20, 1 шт.</v>
      </c>
      <c r="H3" s="134" t="str">
        <f>Декабрь!H3</f>
        <v xml:space="preserve">   НМА FOC 17 деп-т с 20.10.2021 г.</v>
      </c>
      <c r="I3" s="134" t="str">
        <f>Декабрь!I3</f>
        <v xml:space="preserve">   НМА ВЕ-1000 17 деп от 10.11.2021 г.</v>
      </c>
      <c r="J3" s="134" t="str">
        <f>Декабрь!J3</f>
        <v xml:space="preserve">   НМА СРU-ВТ 17 деп-т с 30.06.2021 г.</v>
      </c>
      <c r="K3" s="134">
        <f>Декабрь!K3</f>
        <v>0</v>
      </c>
      <c r="L3" s="134">
        <f>Декабрь!L3</f>
        <v>0</v>
      </c>
      <c r="M3" s="134">
        <f>Декабрь!M3</f>
        <v>0</v>
      </c>
      <c r="N3" s="134">
        <f>Декабрь!N3</f>
        <v>0</v>
      </c>
      <c r="O3" s="134">
        <f>Декабрь!O3</f>
        <v>0</v>
      </c>
      <c r="P3" s="134">
        <f>Декабрь!P3</f>
        <v>0</v>
      </c>
      <c r="Q3" s="134">
        <f>Декабрь!Q3</f>
        <v>0</v>
      </c>
      <c r="R3" s="134">
        <f>Декабрь!R3</f>
        <v>0</v>
      </c>
      <c r="S3" s="134">
        <f>Декабрь!S3</f>
        <v>0</v>
      </c>
      <c r="T3" s="134">
        <f>Декабрь!T3</f>
        <v>0</v>
      </c>
      <c r="U3" s="134">
        <f>Декабрь!U3</f>
        <v>0</v>
      </c>
      <c r="V3" s="134">
        <f>Декабрь!V3</f>
        <v>0</v>
      </c>
      <c r="W3" s="134">
        <f>Декабрь!W3</f>
        <v>0</v>
      </c>
      <c r="X3" s="134">
        <f>Декабрь!X3</f>
        <v>0</v>
      </c>
      <c r="Y3" s="14">
        <f>Декабрь!Y3</f>
        <v>0</v>
      </c>
      <c r="Z3" s="165"/>
      <c r="AA3" s="166"/>
      <c r="AB3" s="51">
        <v>1</v>
      </c>
      <c r="AC3" s="70">
        <f>Октябрь!AC3+Ноябрь!AC3+Декабрь!AC3</f>
        <v>511</v>
      </c>
      <c r="AD3">
        <f>Январь!AN3</f>
        <v>0</v>
      </c>
    </row>
    <row r="4" spans="1:30" ht="15.75" customHeight="1" collapsed="1" thickBot="1" x14ac:dyDescent="0.3">
      <c r="A4" s="159"/>
      <c r="B4" s="34">
        <f>Декабрь!B4</f>
        <v>0</v>
      </c>
      <c r="C4" s="21">
        <f>Декабрь!C4</f>
        <v>0</v>
      </c>
      <c r="D4" s="30" t="str">
        <f>Декабрь!D4</f>
        <v>Совместитель</v>
      </c>
      <c r="E4" s="5">
        <f>Декабрь!E4</f>
        <v>0</v>
      </c>
      <c r="F4" s="2">
        <f>Декабрь!F4</f>
        <v>0</v>
      </c>
      <c r="G4" s="2">
        <f>Декабрь!G4</f>
        <v>0</v>
      </c>
      <c r="H4" s="2">
        <f>Декабрь!H4</f>
        <v>0</v>
      </c>
      <c r="I4" s="2">
        <f>Декабрь!I4</f>
        <v>0</v>
      </c>
      <c r="J4" s="2">
        <f>Декабрь!J4</f>
        <v>0</v>
      </c>
      <c r="K4" s="2">
        <f>Декабрь!K4</f>
        <v>0</v>
      </c>
      <c r="L4" s="2">
        <f>Декабрь!L4</f>
        <v>0</v>
      </c>
      <c r="M4" s="2">
        <f>Декабрь!M4</f>
        <v>0</v>
      </c>
      <c r="N4" s="2">
        <f>Декабрь!N4</f>
        <v>0</v>
      </c>
      <c r="O4" s="2">
        <f>Декабрь!O4</f>
        <v>0</v>
      </c>
      <c r="P4" s="2">
        <f>Декабрь!P4</f>
        <v>0</v>
      </c>
      <c r="Q4" s="2">
        <f>Декабрь!Q4</f>
        <v>0</v>
      </c>
      <c r="R4" s="2">
        <f>Декабрь!R4</f>
        <v>0</v>
      </c>
      <c r="S4" s="2">
        <f>Декабрь!S4</f>
        <v>0</v>
      </c>
      <c r="T4" s="2">
        <f>Декабрь!T4</f>
        <v>0</v>
      </c>
      <c r="U4" s="2">
        <f>Декабрь!U4</f>
        <v>0</v>
      </c>
      <c r="V4" s="2">
        <f>Декабрь!V4</f>
        <v>0</v>
      </c>
      <c r="W4" s="2">
        <f>Декабрь!W4</f>
        <v>0</v>
      </c>
      <c r="X4" s="2">
        <f>Декабрь!X4</f>
        <v>0</v>
      </c>
      <c r="Y4" s="6">
        <f>Декабрь!Y4</f>
        <v>0</v>
      </c>
      <c r="Z4" s="167"/>
      <c r="AA4" s="168"/>
      <c r="AB4" s="51">
        <v>0</v>
      </c>
    </row>
    <row r="5" spans="1:30"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thickTop="1" thickBot="1" x14ac:dyDescent="0.3">
      <c r="A67" s="181" t="s">
        <v>24</v>
      </c>
      <c r="B67" s="35" t="str">
        <f t="shared" ref="B67:D68" si="0">B3</f>
        <v>Департамент 17</v>
      </c>
      <c r="C67" s="22" t="str">
        <f t="shared" si="0"/>
        <v>Ведущий инженер</v>
      </c>
      <c r="D67" s="9" t="str">
        <f t="shared" si="0"/>
        <v>Штат</v>
      </c>
      <c r="E67" s="10">
        <f>Октябрь!E67+Ноябрь!E67+Декабрь!E67</f>
        <v>0</v>
      </c>
      <c r="F67" s="11">
        <f>Октябрь!F67+Ноябрь!F67+Декабрь!F67</f>
        <v>0</v>
      </c>
      <c r="G67" s="11">
        <f>Октябрь!G67+Ноябрь!G67+Декабрь!G67</f>
        <v>0</v>
      </c>
      <c r="H67" s="11">
        <f>Октябрь!H67+Ноябрь!H67+Декабрь!H67</f>
        <v>0</v>
      </c>
      <c r="I67" s="11">
        <f>Октябрь!I67+Ноябрь!I67+Декабрь!I67</f>
        <v>0</v>
      </c>
      <c r="J67" s="11">
        <f>Октябрь!J67+Ноябрь!J67+Декабрь!J67</f>
        <v>0</v>
      </c>
      <c r="K67" s="11">
        <f>Октябрь!K67+Ноябрь!K67+Декабрь!K67</f>
        <v>0</v>
      </c>
      <c r="L67" s="11">
        <f>Октябрь!L67+Ноябрь!L67+Декабрь!L67</f>
        <v>0</v>
      </c>
      <c r="M67" s="11">
        <f>Октябрь!M67+Ноябрь!M67+Декабрь!M67</f>
        <v>0</v>
      </c>
      <c r="N67" s="11">
        <f>Октябрь!N67+Ноябрь!N67+Декабрь!N67</f>
        <v>0</v>
      </c>
      <c r="O67" s="11">
        <f>Октябрь!O67+Ноябрь!O67+Декабрь!O67</f>
        <v>0</v>
      </c>
      <c r="P67" s="11">
        <f>Октябрь!P67+Ноябрь!P67+Декабрь!P67</f>
        <v>0</v>
      </c>
      <c r="Q67" s="11">
        <f>Октябрь!Q67+Ноябрь!Q67+Декабрь!Q67</f>
        <v>0</v>
      </c>
      <c r="R67" s="11">
        <f>Октябрь!R67+Ноябрь!R67+Декабрь!R67</f>
        <v>0</v>
      </c>
      <c r="S67" s="11">
        <f>Октябрь!S67+Ноябрь!S67+Декабрь!S67</f>
        <v>0</v>
      </c>
      <c r="T67" s="11">
        <f>Октябрь!T67+Ноябрь!T67+Декабрь!T67</f>
        <v>0</v>
      </c>
      <c r="U67" s="11">
        <f>Октябрь!U67+Ноябрь!U67+Декабрь!U67</f>
        <v>0</v>
      </c>
      <c r="V67" s="11">
        <f>Октябрь!V67+Ноябрь!V67+Декабрь!V67</f>
        <v>0</v>
      </c>
      <c r="W67" s="11">
        <f>Октябрь!W67+Ноябрь!W67+Декабрь!W67</f>
        <v>0</v>
      </c>
      <c r="X67" s="11">
        <f>Октябрь!X67+Ноябрь!X67+Декабрь!X67</f>
        <v>0</v>
      </c>
      <c r="Y67" s="12">
        <f>Октябрь!Y67+Ноябрь!Y67+Декабрь!Y67</f>
        <v>0</v>
      </c>
      <c r="Z67" s="74">
        <f>Октябрь!Z67+Ноябрь!Z67+Декабрь!Z67</f>
        <v>0</v>
      </c>
      <c r="AA67" s="179">
        <f>Октябрь!AA67+Ноябрь!AA67+Декабрь!AA67</f>
        <v>0</v>
      </c>
      <c r="AB67" s="51">
        <f>AC3*AB3</f>
        <v>511</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36">
        <f t="shared" si="0"/>
        <v>0</v>
      </c>
      <c r="C68" s="23">
        <f t="shared" si="0"/>
        <v>0</v>
      </c>
      <c r="D68" s="3" t="str">
        <f t="shared" si="0"/>
        <v>Совместитель</v>
      </c>
      <c r="E68" s="4">
        <f>Октябрь!E68+Ноябрь!E68+Декабрь!E68</f>
        <v>0</v>
      </c>
      <c r="F68" s="1">
        <f>Октябрь!F68+Ноябрь!F68+Декабрь!F68</f>
        <v>0</v>
      </c>
      <c r="G68" s="1">
        <f>Октябрь!G68+Ноябрь!G68+Декабрь!G68</f>
        <v>0</v>
      </c>
      <c r="H68" s="1">
        <f>Октябрь!H68+Ноябрь!H68+Декабрь!H68</f>
        <v>0</v>
      </c>
      <c r="I68" s="1">
        <f>Октябрь!I68+Ноябрь!I68+Декабрь!I68</f>
        <v>0</v>
      </c>
      <c r="J68" s="1">
        <f>Октябрь!J68+Ноябрь!J68+Декабрь!J68</f>
        <v>0</v>
      </c>
      <c r="K68" s="1">
        <f>Октябрь!K68+Ноябрь!K68+Декабрь!K68</f>
        <v>0</v>
      </c>
      <c r="L68" s="1">
        <f>Октябрь!L68+Ноябрь!L68+Декабрь!L68</f>
        <v>0</v>
      </c>
      <c r="M68" s="1">
        <f>Октябрь!M68+Ноябрь!M68+Декабрь!M68</f>
        <v>0</v>
      </c>
      <c r="N68" s="1">
        <f>Октябрь!N68+Ноябрь!N68+Декабрь!N68</f>
        <v>0</v>
      </c>
      <c r="O68" s="1">
        <f>Октябрь!O68+Ноябрь!O68+Декабрь!O68</f>
        <v>0</v>
      </c>
      <c r="P68" s="1">
        <f>Октябрь!P68+Ноябрь!P68+Декабрь!P68</f>
        <v>0</v>
      </c>
      <c r="Q68" s="1">
        <f>Октябрь!Q68+Ноябрь!Q68+Декабрь!Q68</f>
        <v>0</v>
      </c>
      <c r="R68" s="1">
        <f>Октябрь!R68+Ноябрь!R68+Декабрь!R68</f>
        <v>0</v>
      </c>
      <c r="S68" s="1">
        <f>Октябрь!S68+Ноябрь!S68+Декабрь!S68</f>
        <v>0</v>
      </c>
      <c r="T68" s="1">
        <f>Октябрь!T68+Ноябрь!T68+Декабрь!T68</f>
        <v>0</v>
      </c>
      <c r="U68" s="1">
        <f>Октябрь!U68+Ноябрь!U68+Декабрь!U68</f>
        <v>0</v>
      </c>
      <c r="V68" s="1">
        <f>Октябрь!V68+Ноябрь!V68+Декабрь!V68</f>
        <v>0</v>
      </c>
      <c r="W68" s="1">
        <f>Октябрь!W68+Ноябрь!W68+Декабрь!W68</f>
        <v>0</v>
      </c>
      <c r="X68" s="1">
        <f>Октябрь!X68+Ноябрь!X68+Декабрь!X68</f>
        <v>0</v>
      </c>
      <c r="Y68" s="7">
        <f>Октябрь!Y68+Ноябрь!Y68+Декабрь!Y68</f>
        <v>0</v>
      </c>
      <c r="Z68" s="8">
        <f>Октябрь!Z68+Ноябрь!Z68+Декабрь!Z68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3" priority="10" operator="greaterThan">
      <formula>12</formula>
    </cfRule>
  </conditionalFormatting>
  <conditionalFormatting sqref="Z5">
    <cfRule type="cellIs" dxfId="12" priority="9" operator="greaterThan">
      <formula>24</formula>
    </cfRule>
  </conditionalFormatting>
  <conditionalFormatting sqref="AA5">
    <cfRule type="cellIs" dxfId="11" priority="8" operator="greaterThan">
      <formula>36</formula>
    </cfRule>
  </conditionalFormatting>
  <conditionalFormatting sqref="Z8 Z10 Z12 Z14 Z16 Z18 Z20 Z22 Z24 Z26 Z28 Z30 Z32 Z34 Z36 Z38 Z40 Z42 Z44 Z46 Z48 Z50 Z52 Z54 Z56 Z58 Z60 Z62 Z64 Z66">
    <cfRule type="cellIs" dxfId="10" priority="7" operator="greaterThan">
      <formula>12</formula>
    </cfRule>
  </conditionalFormatting>
  <conditionalFormatting sqref="Z7 Z9 Z11 Z13 Z15 Z17 Z19 Z21 Z23 Z25 Z27 Z29 Z31 Z33 Z35 Z37 Z39 Z41 Z43 Z45 Z47 Z49 Z51 Z53 Z55 Z57 Z59 Z61 Z63 Z65">
    <cfRule type="cellIs" dxfId="9" priority="6" operator="greaterThan">
      <formula>24</formula>
    </cfRule>
  </conditionalFormatting>
  <conditionalFormatting sqref="AA7 AA9 AA11 AA13 AA15 AA17 AA19 AA21 AA23 AA25 AA27 AA29 AA31 AA33 AA35 AA37 AA39 AA41 AA43 AA45 AA47 AA49 AA51 AA53 AA55 AA57 AA59 AA61 AA63 AA65">
    <cfRule type="cellIs" dxfId="8" priority="5" operator="greaterThan">
      <formula>36</formula>
    </cfRule>
  </conditionalFormatting>
  <conditionalFormatting sqref="AG67">
    <cfRule type="cellIs" dxfId="7" priority="3" operator="lessThan">
      <formula>$Z$67</formula>
    </cfRule>
  </conditionalFormatting>
  <conditionalFormatting sqref="AG68">
    <cfRule type="cellIs" dxfId="6" priority="1" operator="lessThan">
      <formula>$Z$67</formula>
    </cfRule>
  </conditionalFormatting>
  <dataValidations count="4">
    <dataValidation type="whole" errorStyle="warning" allowBlank="1" showInputMessage="1" showErrorMessage="1" errorTitle="Ошибка" sqref="AA5 AA7:AA66" xr:uid="{00000000-0002-0000-0F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F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F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F00-000003000000}">
      <formula1>0</formula1>
      <formula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39997558519241921"/>
    <outlinePr summaryBelow="0"/>
  </sheetPr>
  <dimension ref="A1:AA68"/>
  <sheetViews>
    <sheetView showZeros="0" workbookViewId="0">
      <selection activeCell="V80" sqref="V80"/>
    </sheetView>
  </sheetViews>
  <sheetFormatPr defaultRowHeight="15" outlineLevelRow="1" outlineLevelCol="1" x14ac:dyDescent="0.25"/>
  <cols>
    <col min="1" max="1" width="8.42578125" customWidth="1"/>
    <col min="2" max="2" width="16.28515625" style="151" customWidth="1"/>
    <col min="3" max="3" width="17.85546875" style="151" customWidth="1"/>
    <col min="4" max="4" width="13.140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s>
  <sheetData>
    <row r="1" spans="1:27" ht="15.75" customHeight="1" thickBot="1" x14ac:dyDescent="0.3">
      <c r="A1" t="str">
        <f>'IV квартал'!A1</f>
        <v>Поддубский Александр Анатольевич</v>
      </c>
    </row>
    <row r="2" spans="1:27" x14ac:dyDescent="0.25">
      <c r="A2" s="157" t="str">
        <f>'IV квартал'!A2</f>
        <v>Дата</v>
      </c>
      <c r="B2" s="33" t="str">
        <f>'IV квартал'!B2</f>
        <v>Подразделение</v>
      </c>
      <c r="C2" s="186" t="str">
        <f>'IV квартал'!C2</f>
        <v>Должность</v>
      </c>
      <c r="D2" s="173"/>
      <c r="E2" s="160" t="str">
        <f>'IV квартал'!E2</f>
        <v>Заказ</v>
      </c>
      <c r="F2" s="161"/>
      <c r="G2" s="161"/>
      <c r="H2" s="161"/>
      <c r="I2" s="161"/>
      <c r="J2" s="161"/>
      <c r="K2" s="161"/>
      <c r="L2" s="161"/>
      <c r="M2" s="161"/>
      <c r="N2" s="161"/>
      <c r="O2" s="161"/>
      <c r="P2" s="161"/>
      <c r="Q2" s="161"/>
      <c r="R2" s="161"/>
      <c r="S2" s="161"/>
      <c r="T2" s="161"/>
      <c r="U2" s="161"/>
      <c r="V2" s="161"/>
      <c r="W2" s="161"/>
      <c r="X2" s="161"/>
      <c r="Y2" s="162"/>
      <c r="Z2" s="163" t="str">
        <f>'IV квартал'!Z2</f>
        <v>Всего</v>
      </c>
      <c r="AA2" s="164"/>
    </row>
    <row r="3" spans="1:27" x14ac:dyDescent="0.25">
      <c r="A3" s="158"/>
      <c r="B3" s="32" t="str">
        <f>'IV квартал'!B3</f>
        <v>Департамент 17</v>
      </c>
      <c r="C3" s="20" t="str">
        <f>'IV квартал'!C3</f>
        <v>Ведущий инженер</v>
      </c>
      <c r="D3" s="56" t="str">
        <f>'IV квартал'!D3</f>
        <v>Штат</v>
      </c>
      <c r="E3" s="13" t="str">
        <f>'IV квартал'!E3</f>
        <v>Общие</v>
      </c>
      <c r="F3" s="134" t="str">
        <f>'IV квартал'!F3</f>
        <v xml:space="preserve">   Заказ-наряд 70/17 от 10.01.2022 г., Медиадиод МД-20, 6 шт.</v>
      </c>
      <c r="G3" s="134" t="str">
        <f>'IV квартал'!G3</f>
        <v xml:space="preserve">   Заках-наряд 69/17 от 10.01.2022, Медиадиод МСД-20, 1 шт.</v>
      </c>
      <c r="H3" s="134" t="str">
        <f>'IV квартал'!H3</f>
        <v xml:space="preserve">   НМА FOC 17 деп-т с 20.10.2021 г.</v>
      </c>
      <c r="I3" s="134" t="str">
        <f>'IV квартал'!I3</f>
        <v xml:space="preserve">   НМА ВЕ-1000 17 деп от 10.11.2021 г.</v>
      </c>
      <c r="J3" s="134" t="str">
        <f>'IV квартал'!J3</f>
        <v xml:space="preserve">   НМА СРU-ВТ 17 деп-т с 30.06.2021 г.</v>
      </c>
      <c r="K3" s="134">
        <f>'IV квартал'!K3</f>
        <v>0</v>
      </c>
      <c r="L3" s="134">
        <f>'IV квартал'!L3</f>
        <v>0</v>
      </c>
      <c r="M3" s="134">
        <f>'IV квартал'!M3</f>
        <v>0</v>
      </c>
      <c r="N3" s="134">
        <f>'IV квартал'!N3</f>
        <v>0</v>
      </c>
      <c r="O3" s="134">
        <f>'IV квартал'!O3</f>
        <v>0</v>
      </c>
      <c r="P3" s="134">
        <f>'IV квартал'!P3</f>
        <v>0</v>
      </c>
      <c r="Q3" s="134">
        <f>'IV квартал'!Q3</f>
        <v>0</v>
      </c>
      <c r="R3" s="134">
        <f>'IV квартал'!R3</f>
        <v>0</v>
      </c>
      <c r="S3" s="134">
        <f>'IV квартал'!S3</f>
        <v>0</v>
      </c>
      <c r="T3" s="134">
        <f>'IV квартал'!T3</f>
        <v>0</v>
      </c>
      <c r="U3" s="134">
        <f>'IV квартал'!U3</f>
        <v>0</v>
      </c>
      <c r="V3" s="134">
        <f>'IV квартал'!V3</f>
        <v>0</v>
      </c>
      <c r="W3" s="134">
        <f>'IV квартал'!W3</f>
        <v>0</v>
      </c>
      <c r="X3" s="134">
        <f>'IV квартал'!X3</f>
        <v>0</v>
      </c>
      <c r="Y3" s="14">
        <f>'IV квартал'!Y3</f>
        <v>0</v>
      </c>
      <c r="Z3" s="165"/>
      <c r="AA3" s="166"/>
    </row>
    <row r="4" spans="1:27" ht="15.75" customHeight="1" collapsed="1" thickBot="1" x14ac:dyDescent="0.3">
      <c r="A4" s="159"/>
      <c r="B4" s="34">
        <f>'IV квартал'!B4</f>
        <v>0</v>
      </c>
      <c r="C4" s="21">
        <f>'IV квартал'!C4</f>
        <v>0</v>
      </c>
      <c r="D4" s="30" t="str">
        <f>'IV квартал'!D4</f>
        <v>Совместитель</v>
      </c>
      <c r="E4" s="5">
        <f>'IV квартал'!E4</f>
        <v>0</v>
      </c>
      <c r="F4" s="2">
        <f>'IV квартал'!F4</f>
        <v>0</v>
      </c>
      <c r="G4" s="2">
        <f>'IV квартал'!G4</f>
        <v>0</v>
      </c>
      <c r="H4" s="2">
        <f>'IV квартал'!H4</f>
        <v>0</v>
      </c>
      <c r="I4" s="2">
        <f>'IV квартал'!I4</f>
        <v>0</v>
      </c>
      <c r="J4" s="2">
        <f>'IV квартал'!J4</f>
        <v>0</v>
      </c>
      <c r="K4" s="2">
        <f>'IV квартал'!K4</f>
        <v>0</v>
      </c>
      <c r="L4" s="2">
        <f>'IV квартал'!L4</f>
        <v>0</v>
      </c>
      <c r="M4" s="2">
        <f>'IV квартал'!M4</f>
        <v>0</v>
      </c>
      <c r="N4" s="2">
        <f>'IV квартал'!N4</f>
        <v>0</v>
      </c>
      <c r="O4" s="2">
        <f>'IV квартал'!O4</f>
        <v>0</v>
      </c>
      <c r="P4" s="2">
        <f>'IV квартал'!P4</f>
        <v>0</v>
      </c>
      <c r="Q4" s="2">
        <f>'IV квартал'!Q4</f>
        <v>0</v>
      </c>
      <c r="R4" s="2">
        <f>'IV квартал'!R4</f>
        <v>0</v>
      </c>
      <c r="S4" s="2">
        <f>'IV квартал'!S4</f>
        <v>0</v>
      </c>
      <c r="T4" s="2">
        <f>'IV квартал'!T4</f>
        <v>0</v>
      </c>
      <c r="U4" s="2">
        <f>'IV квартал'!U4</f>
        <v>0</v>
      </c>
      <c r="V4" s="2">
        <f>'IV квартал'!V4</f>
        <v>0</v>
      </c>
      <c r="W4" s="2">
        <f>'IV квартал'!W4</f>
        <v>0</v>
      </c>
      <c r="X4" s="2">
        <f>'IV квартал'!X4</f>
        <v>0</v>
      </c>
      <c r="Y4" s="6">
        <f>'IV квартал'!Y4</f>
        <v>0</v>
      </c>
      <c r="Z4" s="167"/>
      <c r="AA4" s="168"/>
    </row>
    <row r="5" spans="1:27"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27"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27"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27"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27"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27"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27"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27"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27"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27"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27"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27"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27"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27"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27" ht="15" customHeight="1" thickTop="1" thickBot="1" x14ac:dyDescent="0.3">
      <c r="A67" s="181" t="s">
        <v>5</v>
      </c>
      <c r="B67" s="35" t="str">
        <f t="shared" ref="B67:D68" si="0">B3</f>
        <v>Департамент 17</v>
      </c>
      <c r="C67" s="22" t="str">
        <f t="shared" si="0"/>
        <v>Ведущий инженер</v>
      </c>
      <c r="D67" s="9" t="str">
        <f t="shared" si="0"/>
        <v>Штат</v>
      </c>
      <c r="E67" s="10">
        <f>'I квартал'!E67+'II квартал'!E67+'III квартал'!E67+'IV квартал'!E67</f>
        <v>0.5</v>
      </c>
      <c r="F67" s="11">
        <f>'I квартал'!F67+'II квартал'!F67+'III квартал'!F67+'IV квартал'!F67</f>
        <v>18</v>
      </c>
      <c r="G67" s="11">
        <f>'I квартал'!G67+'II квартал'!G67+'III квартал'!G67+'IV квартал'!G67</f>
        <v>7.5</v>
      </c>
      <c r="H67" s="11">
        <f>'I квартал'!H67+'II квартал'!H67+'III квартал'!H67+'IV квартал'!H67</f>
        <v>38</v>
      </c>
      <c r="I67" s="11">
        <f>'I квартал'!I67+'II квартал'!I67+'III квартал'!I67+'IV квартал'!I67</f>
        <v>26</v>
      </c>
      <c r="J67" s="11">
        <f>'I квартал'!J67+'II квартал'!J67+'III квартал'!J67+'IV квартал'!J67</f>
        <v>38</v>
      </c>
      <c r="K67" s="11">
        <f>'I квартал'!K67+'II квартал'!K67+'III квартал'!K67+'IV квартал'!K67</f>
        <v>0</v>
      </c>
      <c r="L67" s="11">
        <f>'I квартал'!L67+'II квартал'!L67+'III квартал'!L67+'IV квартал'!L67</f>
        <v>0</v>
      </c>
      <c r="M67" s="11">
        <f>'I квартал'!M67+'II квартал'!M67+'III квартал'!M67+'IV квартал'!M67</f>
        <v>0</v>
      </c>
      <c r="N67" s="11">
        <f>'I квартал'!N67+'II квартал'!N67+'III квартал'!N67+'IV квартал'!N67</f>
        <v>0</v>
      </c>
      <c r="O67" s="11">
        <f>'I квартал'!O67+'II квартал'!O67+'III квартал'!O67+'IV квартал'!O67</f>
        <v>0</v>
      </c>
      <c r="P67" s="11">
        <f>'I квартал'!P67+'II квартал'!P67+'III квартал'!P67+'IV квартал'!P67</f>
        <v>0</v>
      </c>
      <c r="Q67" s="11">
        <f>'I квартал'!Q67+'II квартал'!Q67+'III квартал'!Q67+'IV квартал'!Q67</f>
        <v>0</v>
      </c>
      <c r="R67" s="11">
        <f>'I квартал'!R67+'II квартал'!R67+'III квартал'!R67+'IV квартал'!R67</f>
        <v>0</v>
      </c>
      <c r="S67" s="11">
        <f>'I квартал'!S67+'II квартал'!S67+'III квартал'!S67+'IV квартал'!S67</f>
        <v>0</v>
      </c>
      <c r="T67" s="11">
        <f>'I квартал'!T67+'II квартал'!T67+'III квартал'!T67+'IV квартал'!T67</f>
        <v>0</v>
      </c>
      <c r="U67" s="11">
        <f>'I квартал'!U67+'II квартал'!U67+'III квартал'!U67+'IV квартал'!U67</f>
        <v>0</v>
      </c>
      <c r="V67" s="11">
        <f>'I квартал'!V67+'II квартал'!V67+'III квартал'!V67+'IV квартал'!V67</f>
        <v>0</v>
      </c>
      <c r="W67" s="11">
        <f>'I квартал'!W67+'II квартал'!W67+'III квартал'!W67+'IV квартал'!W67</f>
        <v>0</v>
      </c>
      <c r="X67" s="11">
        <f>'I квартал'!AI67+'II квартал'!X67+'III квартал'!X67+'IV квартал'!X67</f>
        <v>0</v>
      </c>
      <c r="Y67" s="12">
        <f>'I квартал'!AJ67+'II квартал'!Y67+'III квартал'!Y67+'IV квартал'!Y67</f>
        <v>0</v>
      </c>
      <c r="Z67" s="74">
        <f>'I квартал'!AK67+'II квартал'!Z67+'III квартал'!Z67+'IV квартал'!Z67</f>
        <v>128</v>
      </c>
      <c r="AA67" s="179">
        <f>'I квартал'!AL67+'II квартал'!AA67+'III квартал'!AA67+'IV квартал'!AA67</f>
        <v>128</v>
      </c>
    </row>
    <row r="68" spans="1:27" ht="15.75" customHeight="1" thickBot="1" x14ac:dyDescent="0.3">
      <c r="A68" s="159"/>
      <c r="B68" s="36">
        <f t="shared" si="0"/>
        <v>0</v>
      </c>
      <c r="C68" s="23">
        <f t="shared" si="0"/>
        <v>0</v>
      </c>
      <c r="D68" s="3" t="str">
        <f t="shared" si="0"/>
        <v>Совместитель</v>
      </c>
      <c r="E68" s="4">
        <f>'I квартал'!E68+'II квартал'!E68+'III квартал'!E68+'IV квартал'!E68</f>
        <v>0</v>
      </c>
      <c r="F68" s="1">
        <f>'I квартал'!F68+'II квартал'!F68+'III квартал'!F68+'IV квартал'!F68</f>
        <v>0</v>
      </c>
      <c r="G68" s="1">
        <f>'I квартал'!G68+'II квартал'!G68+'III квартал'!G68+'IV квартал'!G68</f>
        <v>0</v>
      </c>
      <c r="H68" s="1">
        <f>'I квартал'!H68+'II квартал'!H68+'III квартал'!H68+'IV квартал'!H68</f>
        <v>0</v>
      </c>
      <c r="I68" s="1">
        <f>'I квартал'!I68+'II квартал'!I68+'III квартал'!I68+'IV квартал'!I68</f>
        <v>0</v>
      </c>
      <c r="J68" s="1">
        <f>'I квартал'!J68+'II квартал'!J68+'III квартал'!J68+'IV квартал'!J68</f>
        <v>0</v>
      </c>
      <c r="K68" s="1">
        <f>'I квартал'!K68+'II квартал'!K68+'III квартал'!K68+'IV квартал'!K68</f>
        <v>0</v>
      </c>
      <c r="L68" s="1">
        <f>'I квартал'!L68+'II квартал'!L68+'III квартал'!L68+'IV квартал'!L68</f>
        <v>0</v>
      </c>
      <c r="M68" s="1">
        <f>'I квартал'!M68+'II квартал'!M68+'III квартал'!M68+'IV квартал'!M68</f>
        <v>0</v>
      </c>
      <c r="N68" s="1">
        <f>'I квартал'!N68+'II квартал'!N68+'III квартал'!N68+'IV квартал'!N68</f>
        <v>0</v>
      </c>
      <c r="O68" s="1">
        <f>'I квартал'!O68+'II квартал'!O68+'III квартал'!O68+'IV квартал'!O68</f>
        <v>0</v>
      </c>
      <c r="P68" s="1">
        <f>'I квартал'!P68+'II квартал'!P68+'III квартал'!P68+'IV квартал'!P68</f>
        <v>0</v>
      </c>
      <c r="Q68" s="1">
        <f>'I квартал'!Q68+'II квартал'!Q68+'III квартал'!Q68+'IV квартал'!Q68</f>
        <v>0</v>
      </c>
      <c r="R68" s="1">
        <f>'I квартал'!R68+'II квартал'!R68+'III квартал'!R68+'IV квартал'!R68</f>
        <v>0</v>
      </c>
      <c r="S68" s="1">
        <f>'I квартал'!S68+'II квартал'!S68+'III квартал'!S68+'IV квартал'!S68</f>
        <v>0</v>
      </c>
      <c r="T68" s="1">
        <f>'I квартал'!T68+'II квартал'!T68+'III квартал'!T68+'IV квартал'!T68</f>
        <v>0</v>
      </c>
      <c r="U68" s="1">
        <f>'I квартал'!U68+'II квартал'!U68+'III квартал'!U68+'IV квартал'!U68</f>
        <v>0</v>
      </c>
      <c r="V68" s="1">
        <f>'I квартал'!V68+'II квартал'!V68+'III квартал'!V68+'IV квартал'!V68</f>
        <v>0</v>
      </c>
      <c r="W68" s="1">
        <f>'I квартал'!W68+'II квартал'!W68+'III квартал'!W68+'IV квартал'!W68</f>
        <v>0</v>
      </c>
      <c r="X68" s="1">
        <f>'I квартал'!AI68+'II квартал'!X68+'III квартал'!X68+'IV квартал'!X68</f>
        <v>0</v>
      </c>
      <c r="Y68" s="7">
        <f>'I квартал'!AJ68+'II квартал'!Y68+'III квартал'!Y68+'IV квартал'!Y68</f>
        <v>0</v>
      </c>
      <c r="Z68" s="8">
        <f>'I квартал'!AK68+'II квартал'!Z68+'III квартал'!Z68+'IV квартал'!Z68</f>
        <v>0</v>
      </c>
      <c r="AA68" s="180"/>
    </row>
  </sheetData>
  <mergeCells count="68">
    <mergeCell ref="AA65:AA66"/>
    <mergeCell ref="AA55:AA56"/>
    <mergeCell ref="AA57:AA58"/>
    <mergeCell ref="AA59:AA60"/>
    <mergeCell ref="AA61:AA62"/>
    <mergeCell ref="AA63:AA64"/>
    <mergeCell ref="AA45:AA46"/>
    <mergeCell ref="AA47:AA48"/>
    <mergeCell ref="AA49:AA50"/>
    <mergeCell ref="AA51:AA52"/>
    <mergeCell ref="AA53:AA54"/>
    <mergeCell ref="AA35:AA36"/>
    <mergeCell ref="AA37:AA38"/>
    <mergeCell ref="AA39:AA40"/>
    <mergeCell ref="AA41:AA42"/>
    <mergeCell ref="AA43:AA44"/>
    <mergeCell ref="A67:A68"/>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A31:AA32"/>
    <mergeCell ref="AA33:AA34"/>
    <mergeCell ref="A57:A58"/>
    <mergeCell ref="A59:A60"/>
    <mergeCell ref="A61:A62"/>
    <mergeCell ref="A63:A64"/>
    <mergeCell ref="A65:A66"/>
    <mergeCell ref="A47:A48"/>
    <mergeCell ref="A49:A50"/>
    <mergeCell ref="A51:A52"/>
    <mergeCell ref="A53:A54"/>
    <mergeCell ref="A55:A56"/>
    <mergeCell ref="A37:A38"/>
    <mergeCell ref="A39:A40"/>
    <mergeCell ref="A41:A42"/>
    <mergeCell ref="A43:A44"/>
    <mergeCell ref="A45:A46"/>
    <mergeCell ref="A27:A28"/>
    <mergeCell ref="A29:A30"/>
    <mergeCell ref="A31:A32"/>
    <mergeCell ref="A33:A34"/>
    <mergeCell ref="A35:A36"/>
    <mergeCell ref="C2:D2"/>
    <mergeCell ref="AA67:AA68"/>
    <mergeCell ref="A7:A8"/>
    <mergeCell ref="E2:Y2"/>
    <mergeCell ref="Z2:AA4"/>
    <mergeCell ref="A2:A4"/>
    <mergeCell ref="A5:A6"/>
    <mergeCell ref="A9:A10"/>
    <mergeCell ref="A11:A12"/>
    <mergeCell ref="A13:A14"/>
    <mergeCell ref="A15:A16"/>
    <mergeCell ref="A17:A18"/>
    <mergeCell ref="A19:A20"/>
    <mergeCell ref="A21:A22"/>
    <mergeCell ref="A23:A24"/>
    <mergeCell ref="A25:A26"/>
  </mergeCells>
  <conditionalFormatting sqref="Z6">
    <cfRule type="cellIs" dxfId="5" priority="6" operator="greaterThan">
      <formula>12</formula>
    </cfRule>
  </conditionalFormatting>
  <conditionalFormatting sqref="Z5">
    <cfRule type="cellIs" dxfId="4" priority="5" operator="greaterThan">
      <formula>24</formula>
    </cfRule>
  </conditionalFormatting>
  <conditionalFormatting sqref="AA5">
    <cfRule type="cellIs" dxfId="3" priority="4" operator="greaterThan">
      <formula>36</formula>
    </cfRule>
  </conditionalFormatting>
  <conditionalFormatting sqref="Z8 Z10 Z12 Z14 Z16 Z18 Z20 Z22 Z24 Z26 Z28 Z30 Z32 Z34 Z36 Z38 Z40 Z42 Z44 Z46 Z48 Z50 Z52 Z54 Z56 Z58 Z60 Z62 Z64 Z66">
    <cfRule type="cellIs" dxfId="2" priority="3" operator="greaterThan">
      <formula>12</formula>
    </cfRule>
  </conditionalFormatting>
  <conditionalFormatting sqref="Z7 Z9 Z11 Z13 Z15 Z17 Z19 Z21 Z23 Z25 Z27 Z29 Z31 Z33 Z35 Z37 Z39 Z41 Z43 Z45 Z47 Z49 Z51 Z53 Z55 Z57 Z59 Z61 Z63 Z65">
    <cfRule type="cellIs" dxfId="1" priority="2" operator="greaterThan">
      <formula>24</formula>
    </cfRule>
  </conditionalFormatting>
  <conditionalFormatting sqref="AA7 AA9 AA11 AA13 AA15 AA17 AA19 AA21 AA23 AA25 AA27 AA29 AA31 AA33 AA35 AA37 AA39 AA41 AA43 AA45 AA47 AA49 AA51 AA53 AA55 AA57 AA59 AA61 AA63 AA65">
    <cfRule type="cellIs" dxfId="0" priority="1" operator="greaterThan">
      <formula>36</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10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10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1000-000002000000}">
      <formula1>0</formula1>
      <formula2>8</formula2>
    </dataValidation>
    <dataValidation type="whole" errorStyle="warning" allowBlank="1" showInputMessage="1" showErrorMessage="1" errorTitle="Ошибка" sqref="AA5 AA7:AA66" xr:uid="{00000000-0002-0000-1000-000003000000}">
      <formula1>0</formula1>
      <formula2>12</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Q70"/>
  <sheetViews>
    <sheetView showZeros="0" zoomScale="55" zoomScaleNormal="55" workbookViewId="0">
      <selection activeCell="AO30" sqref="AO30"/>
    </sheetView>
  </sheetViews>
  <sheetFormatPr defaultRowHeight="15" outlineLevelRow="1" outlineLevelCol="1" x14ac:dyDescent="0.25"/>
  <cols>
    <col min="1" max="1" width="6.42578125" customWidth="1"/>
    <col min="2" max="2" width="17.7109375" style="151" customWidth="1"/>
    <col min="3" max="3" width="17.42578125" style="151" customWidth="1"/>
    <col min="4" max="4" width="13.42578125" customWidth="1"/>
    <col min="5" max="5" width="11.7109375" customWidth="1"/>
    <col min="6" max="6" width="12.28515625" customWidth="1"/>
    <col min="7" max="7"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Январь!A1</f>
        <v>Поддубский Александр Анатольевич</v>
      </c>
      <c r="AL1" s="51" t="str">
        <f ca="1">INDEX({"Январь","Февраль","Март","I квартал","Апрель","Май","Июнь","II квартал","Июль","Август","Сентябрь","III квартал","Октябрь","Ноябрь","Декабрь","IV квартал"},_xlfn.SHEET())</f>
        <v>Февраль</v>
      </c>
    </row>
    <row r="2" spans="1:40" x14ac:dyDescent="0.25">
      <c r="A2" s="157" t="str">
        <f>Январь!A2</f>
        <v>Дата</v>
      </c>
      <c r="B2" s="33" t="str">
        <f>Январь!B2</f>
        <v>Подразделение</v>
      </c>
      <c r="C2" s="186" t="str">
        <f>Январь!C2</f>
        <v>Должность</v>
      </c>
      <c r="D2" s="173"/>
      <c r="E2" s="160" t="str">
        <f>Январь!E2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Январь!AJ2</f>
        <v>Всего</v>
      </c>
      <c r="AK2" s="164"/>
      <c r="AL2" s="51" t="s">
        <v>6</v>
      </c>
      <c r="AM2" s="51" t="s">
        <v>7</v>
      </c>
      <c r="AN2" t="s">
        <v>8</v>
      </c>
    </row>
    <row r="3" spans="1:40" x14ac:dyDescent="0.25">
      <c r="A3" s="158"/>
      <c r="B3" s="32" t="str">
        <f>Январь!B3</f>
        <v>Департамент 17</v>
      </c>
      <c r="C3" s="20" t="str">
        <f>Январь!C3</f>
        <v>Ведущий инженер</v>
      </c>
      <c r="D3" s="56" t="str">
        <f>Январь!D3</f>
        <v>Штат</v>
      </c>
      <c r="E3" s="13" t="str">
        <f>Январь!E3</f>
        <v>Общие</v>
      </c>
      <c r="F3" s="119" t="str">
        <f>Январь!F3</f>
        <v xml:space="preserve">   Заказ-наряд 70/17 от 10.01.2022 г., Медиадиод МД-20, 6 шт.</v>
      </c>
      <c r="G3" s="119" t="str">
        <f>Январь!G3</f>
        <v xml:space="preserve">   Заках-наряд 69/17 от 10.01.2022, Медиадиод МСД-20, 1 шт.</v>
      </c>
      <c r="H3" s="119" t="str">
        <f>Январь!H3</f>
        <v xml:space="preserve">   НМА FOC 17 деп-т с 20.10.2021 г.</v>
      </c>
      <c r="I3" s="119" t="str">
        <f>Январь!I3</f>
        <v xml:space="preserve">   НМА ВЕ-1000 17 деп от 10.11.2021 г.</v>
      </c>
      <c r="J3" s="119" t="str">
        <f>Январь!J3</f>
        <v xml:space="preserve">   НМА СРU-ВТ 17 деп-т с 30.06.2021 г.</v>
      </c>
      <c r="K3" s="119">
        <f>Январь!K3</f>
        <v>0</v>
      </c>
      <c r="L3" s="119">
        <f>Январь!L3</f>
        <v>0</v>
      </c>
      <c r="M3" s="119">
        <f>Январь!M3</f>
        <v>0</v>
      </c>
      <c r="N3" s="119">
        <f>Январь!N3</f>
        <v>0</v>
      </c>
      <c r="O3" s="119">
        <f>Январь!O3</f>
        <v>0</v>
      </c>
      <c r="P3" s="119">
        <f>Январь!P3</f>
        <v>0</v>
      </c>
      <c r="Q3" s="119">
        <f>Январь!Q3</f>
        <v>0</v>
      </c>
      <c r="R3" s="119">
        <f>Январь!R3</f>
        <v>0</v>
      </c>
      <c r="S3" s="119">
        <f>Январь!S3</f>
        <v>0</v>
      </c>
      <c r="T3" s="119">
        <f>Январь!T3</f>
        <v>0</v>
      </c>
      <c r="U3" s="119">
        <f>Январь!U3</f>
        <v>0</v>
      </c>
      <c r="V3" s="119">
        <f>Январь!V3</f>
        <v>0</v>
      </c>
      <c r="W3" s="119">
        <f>Январь!W3</f>
        <v>0</v>
      </c>
      <c r="X3" s="119">
        <f>Январь!X3</f>
        <v>0</v>
      </c>
      <c r="Y3" s="119">
        <f>Январь!Y3</f>
        <v>0</v>
      </c>
      <c r="Z3" s="119">
        <f>Январь!Z3</f>
        <v>0</v>
      </c>
      <c r="AA3" s="119">
        <f>Январь!AA3</f>
        <v>0</v>
      </c>
      <c r="AB3" s="119">
        <f>Январь!AB3</f>
        <v>0</v>
      </c>
      <c r="AC3" s="119">
        <f>Январь!AC3</f>
        <v>0</v>
      </c>
      <c r="AD3" s="119">
        <f>Январь!AD3</f>
        <v>0</v>
      </c>
      <c r="AE3" s="119">
        <f>Январь!AE3</f>
        <v>0</v>
      </c>
      <c r="AF3" s="119">
        <f>Январь!AF3</f>
        <v>0</v>
      </c>
      <c r="AG3" s="119">
        <f>Январь!AG3</f>
        <v>0</v>
      </c>
      <c r="AH3" s="119">
        <f>Январь!AH3</f>
        <v>0</v>
      </c>
      <c r="AI3" s="14" t="str">
        <f>Январь!AI3</f>
        <v>Пустое</v>
      </c>
      <c r="AJ3" s="165"/>
      <c r="AK3" s="166"/>
      <c r="AL3" s="51">
        <v>1</v>
      </c>
      <c r="AM3" s="70">
        <v>151</v>
      </c>
      <c r="AN3">
        <f>Январь!AN3</f>
        <v>0</v>
      </c>
    </row>
    <row r="4" spans="1:40" ht="15.75" customHeight="1" thickBot="1" x14ac:dyDescent="0.3">
      <c r="A4" s="159"/>
      <c r="B4" s="34">
        <f>Январь!B4</f>
        <v>0</v>
      </c>
      <c r="C4" s="21">
        <f>Январь!C4</f>
        <v>0</v>
      </c>
      <c r="D4" s="30" t="str">
        <f>Январь!D4</f>
        <v>Совместитель</v>
      </c>
      <c r="E4" s="5">
        <f>Январь!E4</f>
        <v>0</v>
      </c>
      <c r="F4" s="2">
        <f>Январь!F4</f>
        <v>0</v>
      </c>
      <c r="G4" s="2">
        <f>Январь!G4</f>
        <v>0</v>
      </c>
      <c r="H4" s="2">
        <f>Январь!H4</f>
        <v>0</v>
      </c>
      <c r="I4" s="2">
        <f>Январь!I4</f>
        <v>0</v>
      </c>
      <c r="J4" s="2">
        <f>Январь!J4</f>
        <v>0</v>
      </c>
      <c r="K4" s="2">
        <f>Январь!K4</f>
        <v>0</v>
      </c>
      <c r="L4" s="2">
        <f>Январь!L4</f>
        <v>0</v>
      </c>
      <c r="M4" s="2">
        <f>Январь!M4</f>
        <v>0</v>
      </c>
      <c r="N4" s="2">
        <f>Январь!N4</f>
        <v>0</v>
      </c>
      <c r="O4" s="2">
        <f>Январь!O4</f>
        <v>0</v>
      </c>
      <c r="P4" s="2">
        <f>Январь!P4</f>
        <v>0</v>
      </c>
      <c r="Q4" s="2">
        <f>Январь!Q4</f>
        <v>0</v>
      </c>
      <c r="R4" s="2">
        <f>Январь!R4</f>
        <v>0</v>
      </c>
      <c r="S4" s="2">
        <f>Январь!S4</f>
        <v>0</v>
      </c>
      <c r="T4" s="2">
        <f>Январь!T4</f>
        <v>0</v>
      </c>
      <c r="U4" s="2">
        <f>Январь!U4</f>
        <v>0</v>
      </c>
      <c r="V4" s="2">
        <f>Январь!V4</f>
        <v>0</v>
      </c>
      <c r="W4" s="2">
        <f>Январь!W4</f>
        <v>0</v>
      </c>
      <c r="X4" s="2"/>
      <c r="Y4" s="2"/>
      <c r="Z4" s="2"/>
      <c r="AA4" s="2"/>
      <c r="AB4" s="2"/>
      <c r="AC4" s="2"/>
      <c r="AD4" s="2"/>
      <c r="AE4" s="2"/>
      <c r="AF4" s="2"/>
      <c r="AG4" s="2"/>
      <c r="AH4" s="2">
        <f>Январь!AH4</f>
        <v>0</v>
      </c>
      <c r="AI4" s="6">
        <f>Январь!AI4</f>
        <v>0</v>
      </c>
      <c r="AJ4" s="167"/>
      <c r="AK4" s="168"/>
    </row>
    <row r="5" spans="1:40" ht="15.75" customHeight="1" thickTop="1" x14ac:dyDescent="0.25">
      <c r="A5" s="183">
        <v>1</v>
      </c>
      <c r="B5" s="126"/>
      <c r="C5" s="127"/>
      <c r="D5" s="146">
        <f>Январь!D65</f>
        <v>0</v>
      </c>
      <c r="E5" s="133"/>
      <c r="F5" s="133"/>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Январь!D66</f>
        <v>0</v>
      </c>
      <c r="E6" s="58"/>
      <c r="F6" s="58"/>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26"/>
      <c r="C7" s="127"/>
      <c r="D7" s="146">
        <f t="shared" ref="D7:D38" si="1">D5</f>
        <v>0</v>
      </c>
      <c r="E7" s="133"/>
      <c r="F7" s="133"/>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8"/>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54"/>
      <c r="C9" s="55"/>
      <c r="D9" s="56">
        <f t="shared" si="1"/>
        <v>0</v>
      </c>
      <c r="E9" s="133"/>
      <c r="F9" s="133"/>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8"/>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54"/>
      <c r="C11" s="55"/>
      <c r="D11" s="56">
        <f t="shared" si="1"/>
        <v>0</v>
      </c>
      <c r="E11" s="133"/>
      <c r="F11" s="133"/>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8"/>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5">
        <v>5</v>
      </c>
      <c r="B13" s="82"/>
      <c r="C13" s="83"/>
      <c r="D13" s="93">
        <f t="shared" si="1"/>
        <v>0</v>
      </c>
      <c r="E13" s="78"/>
      <c r="F13" s="78"/>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5"/>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82"/>
      <c r="C15" s="83"/>
      <c r="D15" s="93">
        <f t="shared" si="1"/>
        <v>0</v>
      </c>
      <c r="E15" s="78"/>
      <c r="F15" s="78"/>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5"/>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7">
        <v>7</v>
      </c>
      <c r="B17" s="54"/>
      <c r="C17" s="55"/>
      <c r="D17" s="56">
        <f t="shared" si="1"/>
        <v>0</v>
      </c>
      <c r="E17" s="133"/>
      <c r="F17" s="133"/>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8"/>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54"/>
      <c r="C19" s="55"/>
      <c r="D19" s="56">
        <f t="shared" si="1"/>
        <v>0</v>
      </c>
      <c r="E19" s="133"/>
      <c r="F19" s="133"/>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8"/>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54"/>
      <c r="C21" s="55"/>
      <c r="D21" s="56">
        <f t="shared" si="1"/>
        <v>0</v>
      </c>
      <c r="E21" s="133"/>
      <c r="F21" s="133"/>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8"/>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54"/>
      <c r="C23" s="55"/>
      <c r="D23" s="56">
        <f t="shared" si="1"/>
        <v>0</v>
      </c>
      <c r="E23" s="133"/>
      <c r="F23" s="133"/>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8"/>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54"/>
      <c r="C25" s="55"/>
      <c r="D25" s="56">
        <f t="shared" si="1"/>
        <v>0</v>
      </c>
      <c r="E25" s="133"/>
      <c r="F25" s="133"/>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8"/>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82"/>
      <c r="C27" s="83"/>
      <c r="D27" s="93">
        <f t="shared" si="1"/>
        <v>0</v>
      </c>
      <c r="E27" s="78"/>
      <c r="F27" s="78"/>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5"/>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8"/>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5"/>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133"/>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8"/>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8"/>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8"/>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8"/>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64"/>
      <c r="AJ35" s="120">
        <f t="shared" si="0"/>
        <v>0</v>
      </c>
      <c r="AK35" s="178">
        <f>AJ35+AJ36</f>
        <v>0</v>
      </c>
    </row>
    <row r="36" spans="1:37" x14ac:dyDescent="0.25">
      <c r="A36" s="159"/>
      <c r="B36" s="54"/>
      <c r="C36" s="55"/>
      <c r="D36" s="56">
        <f t="shared" si="1"/>
        <v>0</v>
      </c>
      <c r="E36" s="58"/>
      <c r="F36" s="58"/>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8"/>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64"/>
      <c r="AJ37" s="120">
        <f t="shared" ref="AJ37:AJ68" si="2">SUM(E37:AI37)</f>
        <v>0</v>
      </c>
      <c r="AK37" s="178">
        <f>AJ37+AJ38</f>
        <v>0</v>
      </c>
    </row>
    <row r="38" spans="1:37" x14ac:dyDescent="0.25">
      <c r="A38" s="159"/>
      <c r="B38" s="54"/>
      <c r="C38" s="55"/>
      <c r="D38" s="56">
        <f t="shared" si="1"/>
        <v>0</v>
      </c>
      <c r="E38" s="58"/>
      <c r="F38" s="58"/>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8"/>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64"/>
      <c r="AJ39" s="120">
        <f t="shared" si="2"/>
        <v>0</v>
      </c>
      <c r="AK39" s="178">
        <f>AJ39+AJ40</f>
        <v>0</v>
      </c>
    </row>
    <row r="40" spans="1:37" x14ac:dyDescent="0.25">
      <c r="A40" s="159"/>
      <c r="B40" s="54"/>
      <c r="C40" s="55"/>
      <c r="D40" s="56">
        <f t="shared" si="3"/>
        <v>0</v>
      </c>
      <c r="E40" s="58"/>
      <c r="F40" s="58"/>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82"/>
      <c r="C41" s="83"/>
      <c r="D41" s="93">
        <f t="shared" si="3"/>
        <v>0</v>
      </c>
      <c r="E41" s="78"/>
      <c r="F41" s="78"/>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5"/>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5">
        <v>20</v>
      </c>
      <c r="B43" s="82"/>
      <c r="C43" s="83"/>
      <c r="D43" s="93">
        <f t="shared" si="3"/>
        <v>0</v>
      </c>
      <c r="E43" s="78"/>
      <c r="F43" s="78"/>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5"/>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54"/>
      <c r="C45" s="55"/>
      <c r="D45" s="56">
        <f t="shared" si="3"/>
        <v>0</v>
      </c>
      <c r="E45" s="133"/>
      <c r="F45" s="133"/>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54" t="s">
        <v>22</v>
      </c>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87">
        <v>29</v>
      </c>
      <c r="B61" s="94"/>
      <c r="C61" s="95"/>
      <c r="D61" s="96">
        <f t="shared" si="3"/>
        <v>0</v>
      </c>
      <c r="E61" s="97"/>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9"/>
      <c r="AJ61" s="100">
        <f t="shared" si="2"/>
        <v>0</v>
      </c>
      <c r="AK61" s="182">
        <f>AJ61+AJ62</f>
        <v>0</v>
      </c>
    </row>
    <row r="62" spans="1:37" x14ac:dyDescent="0.25">
      <c r="A62" s="159"/>
      <c r="B62" s="94"/>
      <c r="C62" s="95"/>
      <c r="D62" s="96">
        <f t="shared" si="3"/>
        <v>0</v>
      </c>
      <c r="E62" s="101"/>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3"/>
      <c r="AJ62" s="100">
        <f t="shared" si="2"/>
        <v>0</v>
      </c>
      <c r="AK62" s="171"/>
    </row>
    <row r="63" spans="1:37" x14ac:dyDescent="0.25">
      <c r="A63" s="187">
        <v>30</v>
      </c>
      <c r="B63" s="94"/>
      <c r="C63" s="95"/>
      <c r="D63" s="96">
        <f t="shared" si="3"/>
        <v>0</v>
      </c>
      <c r="E63" s="97"/>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9"/>
      <c r="AJ63" s="100">
        <f t="shared" si="2"/>
        <v>0</v>
      </c>
      <c r="AK63" s="182">
        <f>AJ63+AJ64</f>
        <v>0</v>
      </c>
    </row>
    <row r="64" spans="1:37" x14ac:dyDescent="0.25">
      <c r="A64" s="159"/>
      <c r="B64" s="94"/>
      <c r="C64" s="95"/>
      <c r="D64" s="96">
        <f t="shared" si="3"/>
        <v>0</v>
      </c>
      <c r="E64" s="101"/>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3"/>
      <c r="AJ64" s="100">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151</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21</v>
      </c>
      <c r="D69" s="25" t="s">
        <v>11</v>
      </c>
    </row>
    <row r="70" spans="1:43" outlineLevel="1" x14ac:dyDescent="0.25">
      <c r="C70" s="151" t="s">
        <v>21</v>
      </c>
      <c r="D70" s="25" t="s">
        <v>19</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301" priority="31" operator="greaterThan">
      <formula>4</formula>
    </cfRule>
  </conditionalFormatting>
  <conditionalFormatting sqref="AJ5">
    <cfRule type="cellIs" dxfId="300" priority="29" operator="greaterThan">
      <formula>8</formula>
    </cfRule>
  </conditionalFormatting>
  <conditionalFormatting sqref="AK5">
    <cfRule type="cellIs" dxfId="299" priority="27" operator="greaterThan">
      <formula>12</formula>
    </cfRule>
  </conditionalFormatting>
  <conditionalFormatting sqref="AJ8 AJ10 AJ12 AJ14 AJ16 AJ18 AJ20 AJ22 AJ24 AJ26 AJ28 AJ30 AJ32 AJ34 AJ36 AJ38 AJ40 AJ42 AJ44 AJ46 AJ48 AJ50 AJ52 AJ54 AJ56 AJ58 AJ60 AJ62 AJ64 AJ66">
    <cfRule type="cellIs" dxfId="298" priority="25" operator="greaterThan">
      <formula>4</formula>
    </cfRule>
  </conditionalFormatting>
  <conditionalFormatting sqref="AJ7 AJ9 AJ11 AJ13 AJ15 AJ17 AJ19 AJ21 AJ23 AJ25 AJ27 AJ29 AJ31 AJ33 AJ35 AJ37 AJ39 AJ41 AJ43 AJ45 AJ47 AJ49 AJ51 AJ53 AJ55 AJ57 AJ59 AJ61 AJ63 AJ65">
    <cfRule type="cellIs" dxfId="297" priority="23" operator="greaterThan">
      <formula>8</formula>
    </cfRule>
  </conditionalFormatting>
  <conditionalFormatting sqref="AK7 AK9 AK11 AK13 AK15 AK17 AK19 AK21 AK23 AK25 AK27 AK29 AK31 AK33 AK35 AK37 AK39 AK41 AK43 AK45 AK47 AK49 AK51 AK53 AK55 AK57 AK59 AK61 AK63 AK65">
    <cfRule type="cellIs" dxfId="296" priority="21" operator="greaterThan">
      <formula>12</formula>
    </cfRule>
  </conditionalFormatting>
  <conditionalFormatting sqref="F67">
    <cfRule type="cellIs" dxfId="295" priority="17" operator="equal">
      <formula>0</formula>
    </cfRule>
    <cfRule type="cellIs" dxfId="294" priority="18" operator="equal">
      <formula>F69</formula>
    </cfRule>
    <cfRule type="cellIs" dxfId="293" priority="19" operator="between">
      <formula>F69</formula>
      <formula>0</formula>
    </cfRule>
    <cfRule type="cellIs" dxfId="292" priority="20" operator="greaterThan">
      <formula>F69</formula>
    </cfRule>
  </conditionalFormatting>
  <conditionalFormatting sqref="F68">
    <cfRule type="cellIs" dxfId="291" priority="13" operator="equal">
      <formula>0</formula>
    </cfRule>
    <cfRule type="cellIs" dxfId="290" priority="14" operator="equal">
      <formula>F70</formula>
    </cfRule>
    <cfRule type="cellIs" dxfId="289" priority="15" operator="between">
      <formula>F70</formula>
      <formula>0</formula>
    </cfRule>
    <cfRule type="cellIs" dxfId="288" priority="16" operator="greaterThan">
      <formula>F70</formula>
    </cfRule>
  </conditionalFormatting>
  <conditionalFormatting sqref="G67:AI67">
    <cfRule type="cellIs" dxfId="287" priority="9" operator="equal">
      <formula>0</formula>
    </cfRule>
    <cfRule type="cellIs" dxfId="286" priority="10" operator="equal">
      <formula>G69</formula>
    </cfRule>
    <cfRule type="cellIs" dxfId="285" priority="11" operator="between">
      <formula>G69</formula>
      <formula>0</formula>
    </cfRule>
    <cfRule type="cellIs" dxfId="284" priority="12" operator="greaterThan">
      <formula>G69</formula>
    </cfRule>
  </conditionalFormatting>
  <conditionalFormatting sqref="G68:AI68">
    <cfRule type="cellIs" dxfId="283" priority="5" operator="equal">
      <formula>0</formula>
    </cfRule>
    <cfRule type="cellIs" dxfId="282" priority="6" operator="equal">
      <formula>G70</formula>
    </cfRule>
    <cfRule type="cellIs" dxfId="281" priority="7" operator="between">
      <formula>G70</formula>
      <formula>0</formula>
    </cfRule>
    <cfRule type="cellIs" dxfId="280" priority="8" operator="greaterThan">
      <formula>G70</formula>
    </cfRule>
  </conditionalFormatting>
  <conditionalFormatting sqref="AQ67">
    <cfRule type="cellIs" dxfId="279" priority="3" operator="lessThan">
      <formula>$AJ$67</formula>
    </cfRule>
  </conditionalFormatting>
  <conditionalFormatting sqref="AQ68">
    <cfRule type="cellIs" dxfId="278" priority="1" operator="lessThan">
      <formula>$AJ$67</formula>
    </cfRule>
  </conditionalFormatting>
  <dataValidations count="7">
    <dataValidation type="whole" errorStyle="warning" allowBlank="1" showInputMessage="1" showErrorMessage="1" errorTitle="Ошибка" sqref="AK5 AK7:AK66" xr:uid="{00000000-0002-0000-0100-000000000000}">
      <formula1>0</formula1>
      <formula2>12</formula2>
    </dataValidation>
    <dataValidation type="whole" allowBlank="1" showInputMessage="1" showErrorMessage="1" sqref="E65:AI65 AI49 AI51 AI53 AI55 AI57 AI59 AI61 AI45 E63:AI63 AI43 AI41 AI39 AI37 AI35 AI33 AI31 AI29 AI27 AI25 AI23 AI21 AI19 AI17 AI15 AI13 AI11 AI9 AI7 AI5 AI47" xr:uid="{00000000-0002-0000-0100-000001000000}">
      <formula1>0</formula1>
      <formula2>8</formula2>
    </dataValidation>
    <dataValidation type="whole" errorStyle="warning" allowBlank="1" showInputMessage="1" showErrorMessage="1" errorTitle="Ошибка" sqref="E66:AJ66 AI48:AJ48 AI50:AJ50 AI52:AJ52 AI54:AJ54 AI56:AJ56 AI58:AJ58 AI60:AJ60 AI62:AJ62 AI44:AJ44 E64:AJ64 AI42:AJ42 AI40:AJ40 AI38:AJ38 AI36:AJ36 AI34:AJ34 AI32:AJ32 AI30:AJ30 AI28:AJ28 AI26:AJ26 AI24:AJ24 AI22:AJ22 AI20:AJ20 AI18:AJ18 AI16:AJ16 AI14:AJ14 AI12:AJ12 AI10:AJ10 AI8:AJ8 AI6:AJ6 AI46:AJ46" xr:uid="{00000000-0002-0000-01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100-000003000000}">
      <formula1>0</formula1>
      <formula2>8</formula2>
    </dataValidation>
    <dataValidation type="whole" allowBlank="1" showInputMessage="1" showErrorMessage="1" sqref="F68:AI68" xr:uid="{00000000-0002-0000-0100-000004000000}">
      <formula1>0</formula1>
      <formula2>F70</formula2>
    </dataValidation>
    <dataValidation type="whole" errorStyle="warning" allowBlank="1" showInputMessage="1" showErrorMessage="1" errorTitle="Ошибка" error="Ошибка" sqref="F67:AI67" xr:uid="{00000000-0002-0000-0100-000005000000}">
      <formula1>0</formula1>
      <formula2>F69</formula2>
    </dataValidation>
    <dataValidation type="decimal" allowBlank="1" showInputMessage="1" showErrorMessage="1" sqref="E5:AH62" xr:uid="{00000000-0002-0000-0100-000006000000}">
      <formula1>0</formula1>
      <formula2>8</formula2>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Q70"/>
  <sheetViews>
    <sheetView showZeros="0" zoomScale="55" zoomScaleNormal="55" workbookViewId="0">
      <selection activeCell="N14" sqref="N14"/>
    </sheetView>
  </sheetViews>
  <sheetFormatPr defaultRowHeight="15" outlineLevelRow="1" outlineLevelCol="1" x14ac:dyDescent="0.25"/>
  <cols>
    <col min="1" max="1" width="6.42578125" customWidth="1"/>
    <col min="2" max="2" width="15.85546875" bestFit="1" customWidth="1"/>
    <col min="3" max="3" width="17.28515625" customWidth="1"/>
    <col min="4" max="4" width="13.140625" customWidth="1"/>
    <col min="5" max="5" width="10.42578125" customWidth="1"/>
    <col min="6" max="6" width="11" customWidth="1"/>
    <col min="7" max="7" width="10" bestFit="1" customWidth="1"/>
    <col min="8" max="8" width="10.140625" customWidth="1" outlineLevel="1"/>
    <col min="9"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Февраль!A1</f>
        <v>Поддубский Александр Анатольевич</v>
      </c>
      <c r="AL1" s="51" t="str">
        <f ca="1">INDEX({"Январь","Февраль","Март","I квартал","Апрель","Май","Июнь","II квартал","Июль","Август","Сентябрь","III квартал","Октябрь","Ноябрь","Декабрь","IV квартал"},_xlfn.SHEET())</f>
        <v>Март</v>
      </c>
    </row>
    <row r="2" spans="1:40" x14ac:dyDescent="0.25">
      <c r="A2" s="157" t="str">
        <f>Февраль!A2</f>
        <v>Дата</v>
      </c>
      <c r="B2" s="33" t="str">
        <f>Февраль!B2</f>
        <v>Подразделение</v>
      </c>
      <c r="C2" s="186" t="str">
        <f>Февраль!C2</f>
        <v>Должность</v>
      </c>
      <c r="D2" s="173"/>
      <c r="E2" s="160" t="str">
        <f>Февраль!E2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Февраль!AJ2</f>
        <v>Всего</v>
      </c>
      <c r="AK2" s="164"/>
      <c r="AL2" s="51" t="s">
        <v>6</v>
      </c>
      <c r="AM2" s="51" t="s">
        <v>7</v>
      </c>
      <c r="AN2" t="s">
        <v>8</v>
      </c>
    </row>
    <row r="3" spans="1:40" x14ac:dyDescent="0.25">
      <c r="A3" s="158"/>
      <c r="B3" s="31" t="str">
        <f>Февраль!B3</f>
        <v>Департамент 17</v>
      </c>
      <c r="C3" s="16" t="str">
        <f>Февраль!C3</f>
        <v>Ведущий инженер</v>
      </c>
      <c r="D3" s="56" t="str">
        <f>Февраль!D3</f>
        <v>Штат</v>
      </c>
      <c r="E3" s="13" t="str">
        <f>Февраль!E3</f>
        <v>Общие</v>
      </c>
      <c r="F3" s="122" t="str">
        <f>Февраль!F3</f>
        <v xml:space="preserve">   Заказ-наряд 70/17 от 10.01.2022 г., Медиадиод МД-20, 6 шт.</v>
      </c>
      <c r="G3" s="122" t="str">
        <f>Февраль!G3</f>
        <v xml:space="preserve">   Заках-наряд 69/17 от 10.01.2022, Медиадиод МСД-20, 1 шт.</v>
      </c>
      <c r="H3" s="122" t="str">
        <f>Февраль!H3</f>
        <v xml:space="preserve">   НМА FOC 17 деп-т с 20.10.2021 г.</v>
      </c>
      <c r="I3" s="122" t="str">
        <f>Февраль!I3</f>
        <v xml:space="preserve">   НМА ВЕ-1000 17 деп от 10.11.2021 г.</v>
      </c>
      <c r="J3" s="122" t="str">
        <f>Февраль!J3</f>
        <v xml:space="preserve">   НМА СРU-ВТ 17 деп-т с 30.06.2021 г.</v>
      </c>
      <c r="K3" s="122">
        <f>Февраль!K3</f>
        <v>0</v>
      </c>
      <c r="L3" s="122">
        <f>Февраль!L3</f>
        <v>0</v>
      </c>
      <c r="M3" s="122">
        <f>Февраль!M3</f>
        <v>0</v>
      </c>
      <c r="N3" s="122">
        <f>Февраль!N3</f>
        <v>0</v>
      </c>
      <c r="O3" s="122">
        <f>Февраль!O3</f>
        <v>0</v>
      </c>
      <c r="P3" s="122">
        <f>Февраль!P3</f>
        <v>0</v>
      </c>
      <c r="Q3" s="122">
        <f>Февраль!Q3</f>
        <v>0</v>
      </c>
      <c r="R3" s="122">
        <f>Февраль!R3</f>
        <v>0</v>
      </c>
      <c r="S3" s="122">
        <f>Февраль!S3</f>
        <v>0</v>
      </c>
      <c r="T3" s="122">
        <f>Февраль!T3</f>
        <v>0</v>
      </c>
      <c r="U3" s="122">
        <f>Февраль!U3</f>
        <v>0</v>
      </c>
      <c r="V3" s="122">
        <f>Февраль!V3</f>
        <v>0</v>
      </c>
      <c r="W3" s="122">
        <f>Февраль!W3</f>
        <v>0</v>
      </c>
      <c r="X3" s="122">
        <f>Февраль!X3</f>
        <v>0</v>
      </c>
      <c r="Y3" s="122">
        <f>Февраль!Y3</f>
        <v>0</v>
      </c>
      <c r="Z3" s="122">
        <f>Февраль!Z3</f>
        <v>0</v>
      </c>
      <c r="AA3" s="122">
        <f>Февраль!AA3</f>
        <v>0</v>
      </c>
      <c r="AB3" s="122">
        <f>Февраль!AB3</f>
        <v>0</v>
      </c>
      <c r="AC3" s="122">
        <f>Февраль!AC3</f>
        <v>0</v>
      </c>
      <c r="AD3" s="122">
        <f>Февраль!AD3</f>
        <v>0</v>
      </c>
      <c r="AE3" s="122">
        <f>Февраль!AE3</f>
        <v>0</v>
      </c>
      <c r="AF3" s="122">
        <f>Февраль!AF3</f>
        <v>0</v>
      </c>
      <c r="AG3" s="122">
        <f>Февраль!AG3</f>
        <v>0</v>
      </c>
      <c r="AH3" s="122">
        <f>Февраль!AH3</f>
        <v>0</v>
      </c>
      <c r="AI3" s="14" t="str">
        <f>Февраль!AI3</f>
        <v>Пустое</v>
      </c>
      <c r="AJ3" s="165"/>
      <c r="AK3" s="166"/>
      <c r="AL3" s="51">
        <v>1</v>
      </c>
      <c r="AM3" s="70">
        <v>175</v>
      </c>
      <c r="AN3">
        <f>Январь!AN3</f>
        <v>0</v>
      </c>
    </row>
    <row r="4" spans="1:40" ht="15.75" customHeight="1" thickBot="1" x14ac:dyDescent="0.3">
      <c r="A4" s="159"/>
      <c r="B4" s="37">
        <f>Февраль!B4</f>
        <v>0</v>
      </c>
      <c r="C4" s="17">
        <f>Февраль!C4</f>
        <v>0</v>
      </c>
      <c r="D4" s="30" t="str">
        <f>Февраль!D4</f>
        <v>Совместитель</v>
      </c>
      <c r="E4" s="5">
        <f>Февраль!E4</f>
        <v>0</v>
      </c>
      <c r="F4" s="2"/>
      <c r="G4" s="2">
        <f>Февраль!G4</f>
        <v>0</v>
      </c>
      <c r="H4" s="2">
        <f>Февраль!H4</f>
        <v>0</v>
      </c>
      <c r="I4" s="2">
        <f>Февраль!I4</f>
        <v>0</v>
      </c>
      <c r="J4" s="2">
        <f>Февраль!J4</f>
        <v>0</v>
      </c>
      <c r="K4" s="2">
        <f>Февраль!K4</f>
        <v>0</v>
      </c>
      <c r="L4" s="2">
        <f>Февраль!L4</f>
        <v>0</v>
      </c>
      <c r="M4" s="2">
        <f>Февраль!M4</f>
        <v>0</v>
      </c>
      <c r="N4" s="2">
        <f>Февраль!N4</f>
        <v>0</v>
      </c>
      <c r="O4" s="2">
        <f>Февраль!O4</f>
        <v>0</v>
      </c>
      <c r="P4" s="2">
        <f>Февраль!P4</f>
        <v>0</v>
      </c>
      <c r="Q4" s="2">
        <f>Февраль!Q4</f>
        <v>0</v>
      </c>
      <c r="R4" s="2">
        <f>Февраль!R4</f>
        <v>0</v>
      </c>
      <c r="S4" s="2">
        <f>Февраль!S4</f>
        <v>0</v>
      </c>
      <c r="T4" s="2">
        <f>Февраль!T4</f>
        <v>0</v>
      </c>
      <c r="U4" s="2">
        <f>Февраль!U4</f>
        <v>0</v>
      </c>
      <c r="V4" s="2">
        <f>Февраль!V4</f>
        <v>0</v>
      </c>
      <c r="W4" s="2">
        <f>Февраль!W4</f>
        <v>0</v>
      </c>
      <c r="X4" s="2"/>
      <c r="Y4" s="2"/>
      <c r="Z4" s="2"/>
      <c r="AA4" s="2"/>
      <c r="AB4" s="2"/>
      <c r="AC4" s="2"/>
      <c r="AD4" s="2"/>
      <c r="AE4" s="2"/>
      <c r="AF4" s="2"/>
      <c r="AG4" s="2"/>
      <c r="AH4" s="2">
        <f>Февраль!AH4</f>
        <v>0</v>
      </c>
      <c r="AI4" s="6">
        <f>Февраль!AI4</f>
        <v>0</v>
      </c>
      <c r="AJ4" s="167"/>
      <c r="AK4" s="168"/>
      <c r="AL4" s="51">
        <v>0</v>
      </c>
    </row>
    <row r="5" spans="1:40" ht="15.75" customHeight="1" thickTop="1" x14ac:dyDescent="0.25">
      <c r="A5" s="183">
        <v>1</v>
      </c>
      <c r="B5" s="155"/>
      <c r="C5" s="156"/>
      <c r="D5" s="146">
        <f>Февраль!D65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134"/>
      <c r="C6" s="135"/>
      <c r="D6" s="56">
        <f>Февраль!D66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55"/>
      <c r="C7" s="156"/>
      <c r="D7" s="146">
        <f t="shared" ref="D7:D38" si="1">D5</f>
        <v>0</v>
      </c>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134"/>
      <c r="C8" s="13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134"/>
      <c r="C9" s="135"/>
      <c r="D9" s="56">
        <f t="shared" si="1"/>
        <v>0</v>
      </c>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134"/>
      <c r="C10" s="13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134"/>
      <c r="C11" s="13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134"/>
      <c r="C12" s="13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54" t="s">
        <v>22</v>
      </c>
      <c r="C13" s="135"/>
      <c r="D13" s="56">
        <f t="shared" si="1"/>
        <v>0</v>
      </c>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134"/>
      <c r="C14" s="13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111"/>
      <c r="C15" s="112"/>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111"/>
      <c r="C16" s="112"/>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111"/>
      <c r="C17" s="112"/>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111"/>
      <c r="C18" s="112"/>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111"/>
      <c r="C19" s="112"/>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111"/>
      <c r="C20" s="112"/>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7">
        <v>9</v>
      </c>
      <c r="B21" s="134"/>
      <c r="C21" s="135"/>
      <c r="D21" s="56">
        <f t="shared" si="1"/>
        <v>0</v>
      </c>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134"/>
      <c r="C22" s="13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134"/>
      <c r="C23" s="135"/>
      <c r="D23" s="56">
        <f t="shared" si="1"/>
        <v>0</v>
      </c>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134"/>
      <c r="C24" s="13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134"/>
      <c r="C25" s="13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134"/>
      <c r="C26" s="13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111"/>
      <c r="C27" s="112"/>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111"/>
      <c r="C28" s="112"/>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111"/>
      <c r="C29" s="112"/>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111"/>
      <c r="C30" s="112"/>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134"/>
      <c r="C31" s="13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134"/>
      <c r="C32" s="13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134"/>
      <c r="C33" s="13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134"/>
      <c r="C34" s="13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134"/>
      <c r="C35" s="13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134"/>
      <c r="C36" s="13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134"/>
      <c r="C37" s="135"/>
      <c r="D37" s="56">
        <f t="shared" si="1"/>
        <v>0</v>
      </c>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134"/>
      <c r="C38" s="13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34"/>
      <c r="C39" s="13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134"/>
      <c r="C40" s="13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136"/>
      <c r="C41" s="137"/>
      <c r="D41" s="138">
        <f t="shared" si="3"/>
        <v>0</v>
      </c>
      <c r="E41" s="139"/>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1"/>
      <c r="AJ41" s="142">
        <f t="shared" si="2"/>
        <v>0</v>
      </c>
      <c r="AK41" s="188">
        <f>AJ41+AJ42</f>
        <v>0</v>
      </c>
    </row>
    <row r="42" spans="1:37" x14ac:dyDescent="0.25">
      <c r="A42" s="159"/>
      <c r="B42" s="136"/>
      <c r="C42" s="137"/>
      <c r="D42" s="138">
        <f t="shared" si="3"/>
        <v>0</v>
      </c>
      <c r="E42" s="143"/>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5"/>
      <c r="AJ42" s="142">
        <f t="shared" si="2"/>
        <v>0</v>
      </c>
      <c r="AK42" s="171"/>
    </row>
    <row r="43" spans="1:37" x14ac:dyDescent="0.25">
      <c r="A43" s="175">
        <v>20</v>
      </c>
      <c r="B43" s="111"/>
      <c r="C43" s="112"/>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111"/>
      <c r="C44" s="112"/>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134"/>
      <c r="C45" s="135"/>
      <c r="D45" s="56">
        <f t="shared" si="3"/>
        <v>0</v>
      </c>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134"/>
      <c r="C46" s="13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134"/>
      <c r="C47" s="13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134"/>
      <c r="C48" s="13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134"/>
      <c r="C49" s="13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134"/>
      <c r="C50" s="13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134"/>
      <c r="C51" s="13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134"/>
      <c r="C52" s="13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8"/>
      <c r="C53" s="69"/>
      <c r="D53" s="63">
        <f t="shared" si="3"/>
        <v>0</v>
      </c>
      <c r="E53" s="48"/>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64"/>
      <c r="AJ53" s="120">
        <f t="shared" si="2"/>
        <v>0</v>
      </c>
      <c r="AK53" s="178">
        <f>AJ53+AJ54</f>
        <v>0</v>
      </c>
    </row>
    <row r="54" spans="1:37" x14ac:dyDescent="0.25">
      <c r="A54" s="159"/>
      <c r="B54" s="134"/>
      <c r="C54" s="13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111"/>
      <c r="C55" s="112"/>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111"/>
      <c r="C56" s="112"/>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111"/>
      <c r="C57" s="112"/>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111"/>
      <c r="C58" s="112"/>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134"/>
      <c r="C59" s="13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134"/>
      <c r="C60" s="13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8"/>
      <c r="C61" s="69"/>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134"/>
      <c r="C62" s="13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8"/>
      <c r="C63" s="69"/>
      <c r="D63" s="63">
        <f t="shared" si="3"/>
        <v>0</v>
      </c>
      <c r="E63" s="48"/>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64"/>
      <c r="AJ63" s="120">
        <f t="shared" si="2"/>
        <v>0</v>
      </c>
      <c r="AK63" s="178">
        <f>AJ63+AJ64</f>
        <v>0</v>
      </c>
    </row>
    <row r="64" spans="1:37" x14ac:dyDescent="0.25">
      <c r="A64" s="159"/>
      <c r="B64" s="134"/>
      <c r="C64" s="13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8"/>
      <c r="C65" s="69"/>
      <c r="D65" s="63">
        <f t="shared" si="3"/>
        <v>0</v>
      </c>
      <c r="E65" s="66"/>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123"/>
      <c r="AJ65" s="120">
        <f t="shared" si="2"/>
        <v>0</v>
      </c>
      <c r="AK65" s="178">
        <f>AJ65+AJ66</f>
        <v>0</v>
      </c>
    </row>
    <row r="66" spans="1:43" ht="15.75" customHeight="1" thickBot="1" x14ac:dyDescent="0.3">
      <c r="A66" s="159"/>
      <c r="B66" s="38"/>
      <c r="C66" s="1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175</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B69" s="151"/>
      <c r="C69" s="151" t="s">
        <v>21</v>
      </c>
      <c r="D69" s="25" t="s">
        <v>11</v>
      </c>
    </row>
    <row r="70" spans="1:43" outlineLevel="1" x14ac:dyDescent="0.25">
      <c r="B70" s="151"/>
      <c r="C70" s="151" t="s">
        <v>21</v>
      </c>
      <c r="D70" s="25" t="s">
        <v>19</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277" priority="31" operator="greaterThan">
      <formula>4</formula>
    </cfRule>
  </conditionalFormatting>
  <conditionalFormatting sqref="AJ5">
    <cfRule type="cellIs" dxfId="276" priority="29" operator="greaterThan">
      <formula>8</formula>
    </cfRule>
  </conditionalFormatting>
  <conditionalFormatting sqref="AK5">
    <cfRule type="cellIs" dxfId="275" priority="27" operator="greaterThan">
      <formula>12</formula>
    </cfRule>
  </conditionalFormatting>
  <conditionalFormatting sqref="AJ8 AJ10 AJ12 AJ14 AJ16 AJ18 AJ20 AJ22 AJ24 AJ26 AJ28 AJ30 AJ32 AJ34 AJ36 AJ38 AJ40 AJ42 AJ44 AJ46 AJ48 AJ50 AJ52 AJ54 AJ56 AJ58 AJ60 AJ62 AJ64 AJ66">
    <cfRule type="cellIs" dxfId="274" priority="25" operator="greaterThan">
      <formula>4</formula>
    </cfRule>
  </conditionalFormatting>
  <conditionalFormatting sqref="AJ7 AJ9 AJ11 AJ13 AJ15 AJ17 AJ19 AJ21 AJ23 AJ25 AJ27 AJ29 AJ31 AJ33 AJ35 AJ37 AJ39 AJ41 AJ43 AJ45 AJ47 AJ49 AJ51 AJ53 AJ55 AJ57 AJ59 AJ61 AJ63 AJ65">
    <cfRule type="cellIs" dxfId="273" priority="23" operator="greaterThan">
      <formula>8</formula>
    </cfRule>
  </conditionalFormatting>
  <conditionalFormatting sqref="AK7 AK9 AK11 AK13 AK15 AK17 AK19 AK21 AK23 AK25 AK27 AK29 AK31 AK33 AK35 AK37 AK39 AK41 AK43 AK45 AK47 AK49 AK51 AK53 AK55 AK57 AK59 AK61 AK63 AK65">
    <cfRule type="cellIs" dxfId="272" priority="21" operator="greaterThan">
      <formula>12</formula>
    </cfRule>
  </conditionalFormatting>
  <conditionalFormatting sqref="F67">
    <cfRule type="cellIs" dxfId="271" priority="17" operator="equal">
      <formula>0</formula>
    </cfRule>
    <cfRule type="cellIs" dxfId="270" priority="18" operator="equal">
      <formula>F69</formula>
    </cfRule>
    <cfRule type="cellIs" dxfId="269" priority="19" operator="between">
      <formula>F69</formula>
      <formula>0</formula>
    </cfRule>
    <cfRule type="cellIs" dxfId="268" priority="20" operator="greaterThan">
      <formula>F69</formula>
    </cfRule>
  </conditionalFormatting>
  <conditionalFormatting sqref="F68">
    <cfRule type="cellIs" dxfId="267" priority="13" operator="equal">
      <formula>0</formula>
    </cfRule>
    <cfRule type="cellIs" dxfId="266" priority="14" operator="equal">
      <formula>F70</formula>
    </cfRule>
    <cfRule type="cellIs" dxfId="265" priority="15" operator="between">
      <formula>F70</formula>
      <formula>0</formula>
    </cfRule>
    <cfRule type="cellIs" dxfId="264" priority="16" operator="greaterThan">
      <formula>F70</formula>
    </cfRule>
  </conditionalFormatting>
  <conditionalFormatting sqref="G67:AI67">
    <cfRule type="cellIs" dxfId="263" priority="9" operator="equal">
      <formula>0</formula>
    </cfRule>
    <cfRule type="cellIs" dxfId="262" priority="10" operator="equal">
      <formula>G69</formula>
    </cfRule>
    <cfRule type="cellIs" dxfId="261" priority="11" operator="between">
      <formula>G69</formula>
      <formula>0</formula>
    </cfRule>
    <cfRule type="cellIs" dxfId="260" priority="12" operator="greaterThan">
      <formula>G69</formula>
    </cfRule>
  </conditionalFormatting>
  <conditionalFormatting sqref="G68:AI68">
    <cfRule type="cellIs" dxfId="259" priority="5" operator="equal">
      <formula>0</formula>
    </cfRule>
    <cfRule type="cellIs" dxfId="258" priority="6" operator="equal">
      <formula>G70</formula>
    </cfRule>
    <cfRule type="cellIs" dxfId="257" priority="7" operator="between">
      <formula>G70</formula>
      <formula>0</formula>
    </cfRule>
    <cfRule type="cellIs" dxfId="256" priority="8" operator="greaterThan">
      <formula>G70</formula>
    </cfRule>
  </conditionalFormatting>
  <conditionalFormatting sqref="AQ67">
    <cfRule type="cellIs" dxfId="255" priority="3" operator="lessThan">
      <formula>$AJ$67</formula>
    </cfRule>
  </conditionalFormatting>
  <conditionalFormatting sqref="AQ68">
    <cfRule type="cellIs" dxfId="254" priority="1" operator="lessThan">
      <formula>$AJ$67</formula>
    </cfRule>
  </conditionalFormatting>
  <dataValidations count="7">
    <dataValidation type="whole" errorStyle="warning" allowBlank="1" showInputMessage="1" showErrorMessage="1" errorTitle="Ошибка" sqref="AK5 AK7:AK66" xr:uid="{00000000-0002-0000-0200-000000000000}">
      <formula1>0</formula1>
      <formula2>12</formula2>
    </dataValidation>
    <dataValidation type="whole" allowBlank="1" showInputMessage="1" showErrorMessage="1" sqref="AI15 AI17 AI19 AI21 AI23 AI25 AI65 AI35 AI37 AI39 AI27 AI49 AI51 AI53 AI5 AI57 AI59 AI55 AI63 AI33 AI31 AI29 AI47 AI45 AI43 AI13 AI11 AI9 AI7 AI61 AI41" xr:uid="{00000000-0002-0000-0200-000001000000}">
      <formula1>0</formula1>
      <formula2>8</formula2>
    </dataValidation>
    <dataValidation type="whole" errorStyle="warning" allowBlank="1" showInputMessage="1" showErrorMessage="1" errorTitle="Ошибка" sqref="AI42:AJ42 AI16:AJ16 AI20:AJ20 AI22:AJ22 AI24:AJ24 AI60:AJ60 AI26:AJ26 AI36:AJ36 AI38:AJ38 AI18:AJ18 AI40:AJ40 AI50:AJ50 AI52:AJ52 AI28:AJ28 AI54:AJ54 AI56:AJ56 AI62:AJ62 AI58:AJ58 AI64:AJ64 AI34:AJ34 AI32:AJ32 AI30:AJ30 AI48:AJ48 AI46:AJ46 AI44:AJ44 AI14:AJ14 AI12:AJ12 AI10:AJ10 AI8:AJ8 AI6:AJ6 AI66:AJ66" xr:uid="{00000000-0002-0000-02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200-000003000000}">
      <formula1>0</formula1>
      <formula2>8</formula2>
    </dataValidation>
    <dataValidation type="whole" allowBlank="1" showInputMessage="1" showErrorMessage="1" sqref="F68:AI68" xr:uid="{00000000-0002-0000-0200-000004000000}">
      <formula1>0</formula1>
      <formula2>F70</formula2>
    </dataValidation>
    <dataValidation type="whole" errorStyle="warning" allowBlank="1" showInputMessage="1" showErrorMessage="1" errorTitle="Ошибка" error="Ошибка" sqref="F67:AI67" xr:uid="{00000000-0002-0000-0200-000005000000}">
      <formula1>0</formula1>
      <formula2>F69</formula2>
    </dataValidation>
    <dataValidation type="decimal" allowBlank="1" showInputMessage="1" showErrorMessage="1" sqref="E5:AH66" xr:uid="{00000000-0002-0000-0200-000006000000}">
      <formula1>0</formula1>
      <formula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outlinePr summaryBelow="0"/>
  </sheetPr>
  <dimension ref="A1:AR68"/>
  <sheetViews>
    <sheetView showZeros="0" zoomScale="55" zoomScaleNormal="55" workbookViewId="0">
      <selection activeCell="P72" sqref="P72"/>
    </sheetView>
  </sheetViews>
  <sheetFormatPr defaultRowHeight="15" outlineLevelRow="1" outlineLevelCol="1" x14ac:dyDescent="0.25"/>
  <cols>
    <col min="1" max="1" width="8.42578125" customWidth="1"/>
    <col min="2" max="2" width="15.140625" style="151" customWidth="1"/>
    <col min="3" max="3" width="16.85546875" style="151" customWidth="1"/>
    <col min="4" max="4" width="13.28515625" customWidth="1"/>
    <col min="5" max="5" width="10.42578125" customWidth="1"/>
    <col min="6" max="6" width="11" customWidth="1"/>
    <col min="8" max="35" width="8.7109375" customWidth="1" outlineLevel="1"/>
    <col min="36" max="36" width="6.42578125" customWidth="1" outlineLevel="1"/>
    <col min="37" max="37" width="6.5703125" style="52" customWidth="1"/>
    <col min="38" max="38" width="6.42578125" style="52" customWidth="1"/>
    <col min="39" max="40" width="8.7109375" style="51" customWidth="1" outlineLevel="1"/>
    <col min="41" max="41" width="8.7109375" customWidth="1" outlineLevel="1"/>
    <col min="43" max="43" width="10.140625" customWidth="1" outlineLevel="1"/>
    <col min="44" max="44" width="9.5703125" customWidth="1" outlineLevel="1"/>
  </cols>
  <sheetData>
    <row r="1" spans="1:41" ht="15.75" customHeight="1" thickBot="1" x14ac:dyDescent="0.3">
      <c r="A1" t="str">
        <f>Март!A1</f>
        <v>Поддубский Александр Анатольевич</v>
      </c>
      <c r="AM1" s="51" t="str">
        <f ca="1">INDEX({"Январь","Февраль","Март","I квартал","Апрель","Май","Июнь","II квартал","Июль","Август","Сентябрь","III квартал","Октябрь","Ноябрь","Декабрь","IV квартал"},_xlfn.SHEET())</f>
        <v>I квартал</v>
      </c>
    </row>
    <row r="2" spans="1:41" x14ac:dyDescent="0.25">
      <c r="A2" s="191" t="str">
        <f>Март!A2</f>
        <v>Дата</v>
      </c>
      <c r="B2" s="33" t="str">
        <f>Март!B2</f>
        <v>Подразделение</v>
      </c>
      <c r="C2" s="186" t="str">
        <f>Март!C2</f>
        <v>Должность</v>
      </c>
      <c r="D2" s="173"/>
      <c r="E2" s="193" t="str">
        <f>Март!E2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73"/>
      <c r="AK2" s="194" t="str">
        <f>Март!AJ2</f>
        <v>Всего</v>
      </c>
      <c r="AL2" s="195"/>
      <c r="AM2" s="51" t="s">
        <v>6</v>
      </c>
      <c r="AN2" s="51" t="s">
        <v>23</v>
      </c>
      <c r="AO2" t="s">
        <v>8</v>
      </c>
    </row>
    <row r="3" spans="1:41" x14ac:dyDescent="0.25">
      <c r="A3" s="158"/>
      <c r="B3" s="32" t="str">
        <f>Март!B3</f>
        <v>Департамент 17</v>
      </c>
      <c r="C3" s="20" t="str">
        <f>Март!C3</f>
        <v>Ведущий инженер</v>
      </c>
      <c r="D3" s="56" t="str">
        <f>Март!D3</f>
        <v>Штат</v>
      </c>
      <c r="E3" s="13" t="str">
        <f>Март!E3</f>
        <v>Общие</v>
      </c>
      <c r="F3" s="119" t="str">
        <f>Март!F3</f>
        <v xml:space="preserve">   Заказ-наряд 70/17 от 10.01.2022 г., Медиадиод МД-20, 6 шт.</v>
      </c>
      <c r="G3" s="119" t="str">
        <f>Март!G3</f>
        <v xml:space="preserve">   Заках-наряд 69/17 от 10.01.2022, Медиадиод МСД-20, 1 шт.</v>
      </c>
      <c r="H3" s="119" t="str">
        <f>Март!H3</f>
        <v xml:space="preserve">   НМА FOC 17 деп-т с 20.10.2021 г.</v>
      </c>
      <c r="I3" s="119" t="str">
        <f>Март!I3</f>
        <v xml:space="preserve">   НМА ВЕ-1000 17 деп от 10.11.2021 г.</v>
      </c>
      <c r="J3" s="119" t="str">
        <f>Март!J3</f>
        <v xml:space="preserve">   НМА СРU-ВТ 17 деп-т с 30.06.2021 г.</v>
      </c>
      <c r="K3" s="119">
        <f>Март!K3</f>
        <v>0</v>
      </c>
      <c r="L3" s="119">
        <f>Март!L3</f>
        <v>0</v>
      </c>
      <c r="M3" s="119">
        <f>Март!M3</f>
        <v>0</v>
      </c>
      <c r="N3" s="119">
        <f>Март!N3</f>
        <v>0</v>
      </c>
      <c r="O3" s="119">
        <f>Март!O3</f>
        <v>0</v>
      </c>
      <c r="P3" s="119">
        <f>Март!P3</f>
        <v>0</v>
      </c>
      <c r="Q3" s="119">
        <f>Март!Q3</f>
        <v>0</v>
      </c>
      <c r="R3" s="119">
        <f>Март!R3</f>
        <v>0</v>
      </c>
      <c r="S3" s="119">
        <f>Март!S3</f>
        <v>0</v>
      </c>
      <c r="T3" s="119">
        <f>Март!T3</f>
        <v>0</v>
      </c>
      <c r="U3" s="119">
        <f>Март!U3</f>
        <v>0</v>
      </c>
      <c r="V3" s="119">
        <f>Март!V3</f>
        <v>0</v>
      </c>
      <c r="W3" s="119">
        <f>Март!W3</f>
        <v>0</v>
      </c>
      <c r="X3" s="119">
        <f>Март!X3</f>
        <v>0</v>
      </c>
      <c r="Y3" s="119">
        <f>Март!Y3</f>
        <v>0</v>
      </c>
      <c r="Z3" s="119">
        <f>Март!Z3</f>
        <v>0</v>
      </c>
      <c r="AA3" s="119">
        <f>Март!AA3</f>
        <v>0</v>
      </c>
      <c r="AB3" s="119">
        <f>Март!AB3</f>
        <v>0</v>
      </c>
      <c r="AC3" s="119">
        <f>Март!AC3</f>
        <v>0</v>
      </c>
      <c r="AD3" s="119">
        <f>Март!AD3</f>
        <v>0</v>
      </c>
      <c r="AE3" s="119">
        <f>Март!AE3</f>
        <v>0</v>
      </c>
      <c r="AF3" s="119">
        <f>Март!AF3</f>
        <v>0</v>
      </c>
      <c r="AG3" s="119">
        <f>Март!AG3</f>
        <v>0</v>
      </c>
      <c r="AH3" s="119">
        <f>Март!AH3</f>
        <v>0</v>
      </c>
      <c r="AI3" s="119" t="str">
        <f>Март!AI3</f>
        <v>Пустое</v>
      </c>
      <c r="AJ3" s="14" t="str">
        <f>Март!AI3</f>
        <v>Пустое</v>
      </c>
      <c r="AK3" s="165"/>
      <c r="AL3" s="196"/>
      <c r="AM3" s="51">
        <v>1</v>
      </c>
      <c r="AN3" s="70">
        <f>Январь!AM3+Февраль!AM3+Март!AM3</f>
        <v>454</v>
      </c>
      <c r="AO3">
        <f>Январь!AN3</f>
        <v>0</v>
      </c>
    </row>
    <row r="4" spans="1:41" ht="15.75" customHeight="1" thickBot="1" x14ac:dyDescent="0.3">
      <c r="A4" s="192"/>
      <c r="B4" s="34">
        <f>Март!B4</f>
        <v>0</v>
      </c>
      <c r="C4" s="21">
        <f>Март!C4</f>
        <v>0</v>
      </c>
      <c r="D4" s="30" t="str">
        <f>Март!D4</f>
        <v>Совместитель</v>
      </c>
      <c r="E4" s="5">
        <f>Март!E4</f>
        <v>0</v>
      </c>
      <c r="F4" s="2">
        <f>Март!F4</f>
        <v>0</v>
      </c>
      <c r="G4" s="2">
        <f>Март!G4</f>
        <v>0</v>
      </c>
      <c r="H4" s="2">
        <f>Март!H4</f>
        <v>0</v>
      </c>
      <c r="I4" s="2">
        <f>Март!I4</f>
        <v>0</v>
      </c>
      <c r="J4" s="2">
        <f>Март!J4</f>
        <v>0</v>
      </c>
      <c r="K4" s="2">
        <f>Март!K4</f>
        <v>0</v>
      </c>
      <c r="L4" s="2">
        <f>Март!L4</f>
        <v>0</v>
      </c>
      <c r="M4" s="2">
        <f>Март!M4</f>
        <v>0</v>
      </c>
      <c r="N4" s="2">
        <f>Март!N4</f>
        <v>0</v>
      </c>
      <c r="O4" s="2">
        <f>Март!O4</f>
        <v>0</v>
      </c>
      <c r="P4" s="2">
        <f>Март!P4</f>
        <v>0</v>
      </c>
      <c r="Q4" s="2">
        <f>Март!Q4</f>
        <v>0</v>
      </c>
      <c r="R4" s="2">
        <f>Март!R4</f>
        <v>0</v>
      </c>
      <c r="S4" s="2">
        <f>Март!S4</f>
        <v>0</v>
      </c>
      <c r="T4" s="2">
        <f>Март!T4</f>
        <v>0</v>
      </c>
      <c r="U4" s="2">
        <f>Март!U4</f>
        <v>0</v>
      </c>
      <c r="V4" s="2">
        <f>Март!V4</f>
        <v>0</v>
      </c>
      <c r="W4" s="2">
        <f>Март!W4</f>
        <v>0</v>
      </c>
      <c r="X4" s="2"/>
      <c r="Y4" s="2"/>
      <c r="Z4" s="2"/>
      <c r="AA4" s="2"/>
      <c r="AB4" s="2"/>
      <c r="AC4" s="2"/>
      <c r="AD4" s="2"/>
      <c r="AE4" s="2"/>
      <c r="AF4" s="2"/>
      <c r="AG4" s="2"/>
      <c r="AH4" s="2"/>
      <c r="AI4" s="2">
        <f>Март!AH4</f>
        <v>0</v>
      </c>
      <c r="AJ4" s="6">
        <f>Март!AI4</f>
        <v>0</v>
      </c>
      <c r="AK4" s="197"/>
      <c r="AL4" s="198"/>
      <c r="AM4" s="51">
        <v>0</v>
      </c>
    </row>
    <row r="5" spans="1:41" ht="15.75"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71"/>
      <c r="AK5" s="74"/>
      <c r="AL5" s="184"/>
    </row>
    <row r="6" spans="1:4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72"/>
      <c r="AK6" s="73"/>
      <c r="AL6" s="171"/>
    </row>
    <row r="7" spans="1:4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71"/>
      <c r="AK7" s="73"/>
      <c r="AL7" s="185"/>
    </row>
    <row r="8" spans="1:4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72"/>
      <c r="AK8" s="65"/>
      <c r="AL8" s="171"/>
    </row>
    <row r="9" spans="1:4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71"/>
      <c r="AK9" s="65"/>
      <c r="AL9" s="178"/>
    </row>
    <row r="10" spans="1:4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72"/>
      <c r="AK10" s="65"/>
      <c r="AL10" s="171"/>
    </row>
    <row r="11" spans="1:4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71"/>
      <c r="AK11" s="65"/>
      <c r="AL11" s="178"/>
    </row>
    <row r="12" spans="1:4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72"/>
      <c r="AK12" s="65"/>
      <c r="AL12" s="171"/>
    </row>
    <row r="13" spans="1:4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71"/>
      <c r="AK13" s="65"/>
      <c r="AL13" s="178"/>
    </row>
    <row r="14" spans="1:4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72"/>
      <c r="AK14" s="65"/>
      <c r="AL14" s="171"/>
    </row>
    <row r="15" spans="1:4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71"/>
      <c r="AK15" s="65"/>
      <c r="AL15" s="178"/>
    </row>
    <row r="16" spans="1:4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72"/>
      <c r="AK16" s="65"/>
      <c r="AL16" s="171"/>
    </row>
    <row r="17" spans="1:38"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71"/>
      <c r="AK17" s="65"/>
      <c r="AL17" s="178"/>
    </row>
    <row r="18" spans="1:38"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72"/>
      <c r="AK18" s="65"/>
      <c r="AL18" s="171"/>
    </row>
    <row r="19" spans="1:38"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71"/>
      <c r="AK19" s="65"/>
      <c r="AL19" s="178"/>
    </row>
    <row r="20" spans="1:38"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72"/>
      <c r="AK20" s="65"/>
      <c r="AL20" s="171"/>
    </row>
    <row r="21" spans="1:38"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71"/>
      <c r="AK21" s="65"/>
      <c r="AL21" s="178"/>
    </row>
    <row r="22" spans="1:38"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72"/>
      <c r="AK22" s="65"/>
      <c r="AL22" s="171"/>
    </row>
    <row r="23" spans="1:38"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71"/>
      <c r="AK23" s="65"/>
      <c r="AL23" s="178"/>
    </row>
    <row r="24" spans="1:38"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72"/>
      <c r="AK24" s="65"/>
      <c r="AL24" s="171"/>
    </row>
    <row r="25" spans="1:38"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71"/>
      <c r="AK25" s="65"/>
      <c r="AL25" s="178"/>
    </row>
    <row r="26" spans="1:38"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72"/>
      <c r="AK26" s="65"/>
      <c r="AL26" s="171"/>
    </row>
    <row r="27" spans="1:38"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71"/>
      <c r="AK27" s="65"/>
      <c r="AL27" s="178"/>
    </row>
    <row r="28" spans="1:38"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72"/>
      <c r="AK28" s="65"/>
      <c r="AL28" s="171"/>
    </row>
    <row r="29" spans="1:38"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71"/>
      <c r="AK29" s="65"/>
      <c r="AL29" s="178"/>
    </row>
    <row r="30" spans="1:38"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72"/>
      <c r="AK30" s="65"/>
      <c r="AL30" s="171"/>
    </row>
    <row r="31" spans="1:38"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71"/>
      <c r="AK31" s="65"/>
      <c r="AL31" s="178"/>
    </row>
    <row r="32" spans="1:38"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72"/>
      <c r="AK32" s="65"/>
      <c r="AL32" s="171"/>
    </row>
    <row r="33" spans="1:38"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71"/>
      <c r="AK33" s="65"/>
      <c r="AL33" s="178"/>
    </row>
    <row r="34" spans="1:38"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72"/>
      <c r="AK34" s="65"/>
      <c r="AL34" s="171"/>
    </row>
    <row r="35" spans="1:38"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71"/>
      <c r="AK35" s="65"/>
      <c r="AL35" s="178"/>
    </row>
    <row r="36" spans="1:38"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72"/>
      <c r="AK36" s="65"/>
      <c r="AL36" s="171"/>
    </row>
    <row r="37" spans="1:38"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71"/>
      <c r="AK37" s="65"/>
      <c r="AL37" s="178"/>
    </row>
    <row r="38" spans="1:38"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72"/>
      <c r="AK38" s="65"/>
      <c r="AL38" s="171"/>
    </row>
    <row r="39" spans="1:38"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71"/>
      <c r="AK39" s="65"/>
      <c r="AL39" s="178"/>
    </row>
    <row r="40" spans="1:38"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72"/>
      <c r="AK40" s="65"/>
      <c r="AL40" s="171"/>
    </row>
    <row r="41" spans="1:38"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71"/>
      <c r="AK41" s="65"/>
      <c r="AL41" s="178"/>
    </row>
    <row r="42" spans="1:38"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72"/>
      <c r="AK42" s="65"/>
      <c r="AL42" s="171"/>
    </row>
    <row r="43" spans="1:38"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71"/>
      <c r="AK43" s="65"/>
      <c r="AL43" s="178"/>
    </row>
    <row r="44" spans="1:38"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72"/>
      <c r="AK44" s="65"/>
      <c r="AL44" s="171"/>
    </row>
    <row r="45" spans="1:38"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71"/>
      <c r="AK45" s="65"/>
      <c r="AL45" s="178"/>
    </row>
    <row r="46" spans="1:38"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72"/>
      <c r="AK46" s="65"/>
      <c r="AL46" s="171"/>
    </row>
    <row r="47" spans="1:38"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71"/>
      <c r="AK47" s="65"/>
      <c r="AL47" s="178"/>
    </row>
    <row r="48" spans="1:38"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72"/>
      <c r="AK48" s="65"/>
      <c r="AL48" s="171"/>
    </row>
    <row r="49" spans="1:38"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71"/>
      <c r="AK49" s="65"/>
      <c r="AL49" s="178"/>
    </row>
    <row r="50" spans="1:38"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72"/>
      <c r="AK50" s="65"/>
      <c r="AL50" s="171"/>
    </row>
    <row r="51" spans="1:38"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71"/>
      <c r="AK51" s="65"/>
      <c r="AL51" s="178"/>
    </row>
    <row r="52" spans="1:38"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72"/>
      <c r="AK52" s="65"/>
      <c r="AL52" s="171"/>
    </row>
    <row r="53" spans="1:38"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71"/>
      <c r="AK53" s="65"/>
      <c r="AL53" s="178"/>
    </row>
    <row r="54" spans="1:38"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72"/>
      <c r="AK54" s="65"/>
      <c r="AL54" s="171"/>
    </row>
    <row r="55" spans="1:38"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71"/>
      <c r="AK55" s="65"/>
      <c r="AL55" s="178"/>
    </row>
    <row r="56" spans="1:38"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72"/>
      <c r="AK56" s="65"/>
      <c r="AL56" s="171"/>
    </row>
    <row r="57" spans="1:38"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71"/>
      <c r="AK57" s="65"/>
      <c r="AL57" s="178"/>
    </row>
    <row r="58" spans="1:38"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72"/>
      <c r="AK58" s="65"/>
      <c r="AL58" s="171"/>
    </row>
    <row r="59" spans="1:38"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71"/>
      <c r="AK59" s="65"/>
      <c r="AL59" s="178"/>
    </row>
    <row r="60" spans="1:38"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72"/>
      <c r="AK60" s="65"/>
      <c r="AL60" s="171"/>
    </row>
    <row r="61" spans="1:38"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71"/>
      <c r="AK61" s="65"/>
      <c r="AL61" s="178"/>
    </row>
    <row r="62" spans="1:38"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72"/>
      <c r="AK62" s="65"/>
      <c r="AL62" s="171"/>
    </row>
    <row r="63" spans="1:38"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71"/>
      <c r="AK63" s="65"/>
      <c r="AL63" s="178"/>
    </row>
    <row r="64" spans="1:38"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72"/>
      <c r="AK64" s="65"/>
      <c r="AL64" s="171"/>
    </row>
    <row r="65" spans="1:44"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72"/>
      <c r="AK65" s="65"/>
      <c r="AL65" s="178"/>
    </row>
    <row r="66" spans="1:44" ht="15.75"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0"/>
      <c r="AJ66" s="131"/>
      <c r="AK66" s="132"/>
      <c r="AL66" s="171"/>
    </row>
    <row r="67" spans="1:44" ht="15" customHeight="1" thickTop="1" x14ac:dyDescent="0.25">
      <c r="A67" s="181" t="s">
        <v>24</v>
      </c>
      <c r="B67" s="35" t="str">
        <f t="shared" ref="B67:D68" si="0">B3</f>
        <v>Департамент 17</v>
      </c>
      <c r="C67" s="22" t="str">
        <f t="shared" si="0"/>
        <v>Ведущий инженер</v>
      </c>
      <c r="D67" s="9" t="str">
        <f t="shared" si="0"/>
        <v>Штат</v>
      </c>
      <c r="E67" s="10">
        <f>Январь!E67+Февраль!E67+Март!E67</f>
        <v>0.5</v>
      </c>
      <c r="F67" s="11">
        <f>Январь!F67+Февраль!F67+Март!F67</f>
        <v>18</v>
      </c>
      <c r="G67" s="11">
        <f>Январь!G67+Февраль!G67+Март!G67</f>
        <v>7.5</v>
      </c>
      <c r="H67" s="11">
        <f>Январь!H67+Февраль!H67+Март!H67</f>
        <v>38</v>
      </c>
      <c r="I67" s="11">
        <f>Январь!I67+Февраль!I67+Март!I67</f>
        <v>26</v>
      </c>
      <c r="J67" s="11">
        <f>Январь!J67+Февраль!J67+Март!J67</f>
        <v>38</v>
      </c>
      <c r="K67" s="11">
        <f>Январь!K67+Февраль!K67+Март!K67</f>
        <v>0</v>
      </c>
      <c r="L67" s="11">
        <f>Январь!L67+Февраль!L67+Март!L67</f>
        <v>0</v>
      </c>
      <c r="M67" s="11">
        <f>Январь!M67+Февраль!M67+Март!M67</f>
        <v>0</v>
      </c>
      <c r="N67" s="11">
        <f>Январь!N67+Февраль!N67+Март!N67</f>
        <v>0</v>
      </c>
      <c r="O67" s="11">
        <f>Январь!O67+Февраль!O67+Март!O67</f>
        <v>0</v>
      </c>
      <c r="P67" s="11">
        <f>Январь!P67+Февраль!P67+Март!P67</f>
        <v>0</v>
      </c>
      <c r="Q67" s="11">
        <f>Январь!Q67+Февраль!Q67+Март!Q67</f>
        <v>0</v>
      </c>
      <c r="R67" s="11">
        <f>Январь!R67+Февраль!R67+Март!R67</f>
        <v>0</v>
      </c>
      <c r="S67" s="11">
        <f>Январь!S67+Февраль!S67+Март!S67</f>
        <v>0</v>
      </c>
      <c r="T67" s="11">
        <f>Январь!T67+Февраль!T67+Март!T67</f>
        <v>0</v>
      </c>
      <c r="U67" s="11">
        <f>Январь!U67+Февраль!U67+Март!U67</f>
        <v>0</v>
      </c>
      <c r="V67" s="11">
        <f>Январь!V67+Февраль!V67+Март!V67</f>
        <v>0</v>
      </c>
      <c r="W67" s="11">
        <f>Январь!W67+Февраль!W67+Март!W67</f>
        <v>0</v>
      </c>
      <c r="X67" s="11"/>
      <c r="Y67" s="11"/>
      <c r="Z67" s="11"/>
      <c r="AA67" s="11"/>
      <c r="AB67" s="11"/>
      <c r="AC67" s="11"/>
      <c r="AD67" s="11"/>
      <c r="AE67" s="11"/>
      <c r="AF67" s="11"/>
      <c r="AG67" s="11"/>
      <c r="AH67" s="11"/>
      <c r="AI67" s="11">
        <f>Январь!AH67+Февраль!AH67+Март!AH67</f>
        <v>0</v>
      </c>
      <c r="AJ67" s="12">
        <f>AJ5+AJ7+AJ9+AJ11+AJ13+AJ15+AJ17+AJ19+AJ21+AJ23+AJ25+AJ27+AJ29+AJ31+AJ33+AJ35+AJ37+AJ39+AJ41+AJ43+AJ45+AJ47+AJ49+AJ51+AJ53+AJ55+AJ57+AJ59+AJ61+AJ63+AJ65</f>
        <v>0</v>
      </c>
      <c r="AK67" s="74">
        <f>Январь!AJ67+Февраль!AJ67+Март!AJ67</f>
        <v>128</v>
      </c>
      <c r="AL67" s="179">
        <f>Январь!AK67+Февраль!AK67+Март!AK67</f>
        <v>128</v>
      </c>
      <c r="AM67" s="51">
        <f>AN3*AM3</f>
        <v>454</v>
      </c>
      <c r="AQ67" t="e">
        <f ca="1">MATCH($AO$3,INDIRECT(CONCATENATE("'[Табели учета рабочего времени 2019.xlsx]",$AM$1,"'!$E$21:$E$2000")),0)</f>
        <v>#REF!</v>
      </c>
      <c r="AR67" s="52" t="e">
        <f ca="1">INDIRECT(CONCATENATE("'[Табели учета рабочего времени 2019.xlsx]",$AM$1,"'!$AO$",TEXT(20+AQ67+2,0)))</f>
        <v>#REF!</v>
      </c>
    </row>
    <row r="68" spans="1:44" ht="15.75" customHeight="1" thickBot="1" x14ac:dyDescent="0.3">
      <c r="A68" s="159"/>
      <c r="B68" s="36">
        <f t="shared" si="0"/>
        <v>0</v>
      </c>
      <c r="C68" s="23">
        <f t="shared" si="0"/>
        <v>0</v>
      </c>
      <c r="D68" s="3" t="str">
        <f t="shared" si="0"/>
        <v>Совместитель</v>
      </c>
      <c r="E68" s="4">
        <f>Январь!E68+Февраль!E68+Март!E68</f>
        <v>0</v>
      </c>
      <c r="F68" s="1">
        <f>Январь!F68+Февраль!F68+Март!F68</f>
        <v>0</v>
      </c>
      <c r="G68" s="1">
        <f>Январь!G68+Февраль!G68+Март!G68</f>
        <v>0</v>
      </c>
      <c r="H68" s="1">
        <f>Январь!H68+Февраль!H68+Март!H68</f>
        <v>0</v>
      </c>
      <c r="I68" s="1">
        <f>Январь!I68+Февраль!I68+Март!I68</f>
        <v>0</v>
      </c>
      <c r="J68" s="1">
        <f>Январь!J68+Февраль!J68+Март!J68</f>
        <v>0</v>
      </c>
      <c r="K68" s="1">
        <f>Январь!K68+Февраль!K68+Март!K68</f>
        <v>0</v>
      </c>
      <c r="L68" s="1">
        <f>Январь!L68+Февраль!L68+Март!L68</f>
        <v>0</v>
      </c>
      <c r="M68" s="1">
        <f>Январь!M68+Февраль!M68+Март!M68</f>
        <v>0</v>
      </c>
      <c r="N68" s="1">
        <f>Январь!N68+Февраль!N68+Март!N68</f>
        <v>0</v>
      </c>
      <c r="O68" s="1">
        <f>Январь!O68+Февраль!O68+Март!O68</f>
        <v>0</v>
      </c>
      <c r="P68" s="1">
        <f>Январь!P68+Февраль!P68+Март!P68</f>
        <v>0</v>
      </c>
      <c r="Q68" s="1">
        <f>Январь!Q68+Февраль!Q68+Март!Q68</f>
        <v>0</v>
      </c>
      <c r="R68" s="1">
        <f>Январь!R68+Февраль!R68+Март!R68</f>
        <v>0</v>
      </c>
      <c r="S68" s="1">
        <f>Январь!S68+Февраль!S68+Март!S68</f>
        <v>0</v>
      </c>
      <c r="T68" s="1">
        <f>Январь!T68+Февраль!T68+Март!T68</f>
        <v>0</v>
      </c>
      <c r="U68" s="1">
        <f>Январь!U68+Февраль!U68+Март!U68</f>
        <v>0</v>
      </c>
      <c r="V68" s="1">
        <f>Январь!V68+Февраль!V68+Март!V68</f>
        <v>0</v>
      </c>
      <c r="W68" s="1">
        <f>Январь!W68+Февраль!W68+Март!W68</f>
        <v>0</v>
      </c>
      <c r="X68" s="1"/>
      <c r="Y68" s="1"/>
      <c r="Z68" s="1"/>
      <c r="AA68" s="1"/>
      <c r="AB68" s="1"/>
      <c r="AC68" s="1"/>
      <c r="AD68" s="1"/>
      <c r="AE68" s="1"/>
      <c r="AF68" s="1"/>
      <c r="AG68" s="1"/>
      <c r="AH68" s="1"/>
      <c r="AI68" s="1">
        <f>Январь!AH68+Февраль!AH68+Март!AH68</f>
        <v>0</v>
      </c>
      <c r="AJ68" s="7">
        <f>AJ6+AJ8+AJ10+AJ12+AJ14+AJ16+AJ18+AJ20+AJ22+AJ24+AJ26+AJ28+AJ30+AJ32+AJ34+AJ36+AJ38+AJ40+AJ42+AJ44+AJ46+AJ48+AJ50+AJ52+AJ54+AJ56+AJ58+AJ60+AJ62+AJ64+AJ66</f>
        <v>0</v>
      </c>
      <c r="AK68" s="8">
        <f>Январь!AJ68+Февраль!AJ68+Март!AJ68</f>
        <v>0</v>
      </c>
      <c r="AL68" s="180"/>
      <c r="AM68" s="51">
        <f>AN3*AM4</f>
        <v>0</v>
      </c>
      <c r="AQ68" t="e">
        <f ca="1">MATCH($AO4,INDIRECT(CONCATENATE("'[Табели учета рабочего времени 2019.xlsx]",$AM$1,"'!$E$21:$E$2000")),0)</f>
        <v>#REF!</v>
      </c>
      <c r="AR68" s="52" t="e">
        <f ca="1">INDIRECT(CONCATENATE("'[Табели учета рабочего времени 2019.xlsx]",$AM$1,"'!$AO$",TEXT(20+AQ68+2,0)))</f>
        <v>#REF!</v>
      </c>
    </row>
  </sheetData>
  <mergeCells count="68">
    <mergeCell ref="A7:A8"/>
    <mergeCell ref="AL7:AL8"/>
    <mergeCell ref="A2:A4"/>
    <mergeCell ref="E2:AJ2"/>
    <mergeCell ref="AK2:AL4"/>
    <mergeCell ref="A5:A6"/>
    <mergeCell ref="AL5:AL6"/>
    <mergeCell ref="C2:D2"/>
    <mergeCell ref="A9:A10"/>
    <mergeCell ref="AL9:AL10"/>
    <mergeCell ref="A11:A12"/>
    <mergeCell ref="AL11:AL12"/>
    <mergeCell ref="A13:A14"/>
    <mergeCell ref="AL13:AL14"/>
    <mergeCell ref="A15:A16"/>
    <mergeCell ref="AL15:AL16"/>
    <mergeCell ref="A17:A18"/>
    <mergeCell ref="AL17:AL18"/>
    <mergeCell ref="A19:A20"/>
    <mergeCell ref="AL19:AL20"/>
    <mergeCell ref="A21:A22"/>
    <mergeCell ref="AL21:AL22"/>
    <mergeCell ref="A23:A24"/>
    <mergeCell ref="AL23:AL24"/>
    <mergeCell ref="A25:A26"/>
    <mergeCell ref="AL25:AL26"/>
    <mergeCell ref="A27:A28"/>
    <mergeCell ref="AL27:AL28"/>
    <mergeCell ref="A29:A30"/>
    <mergeCell ref="AL29:AL30"/>
    <mergeCell ref="A31:A32"/>
    <mergeCell ref="AL31:AL32"/>
    <mergeCell ref="A33:A34"/>
    <mergeCell ref="AL33:AL34"/>
    <mergeCell ref="A35:A36"/>
    <mergeCell ref="AL35:AL36"/>
    <mergeCell ref="A37:A38"/>
    <mergeCell ref="AL37:AL38"/>
    <mergeCell ref="A39:A40"/>
    <mergeCell ref="AL39:AL40"/>
    <mergeCell ref="A41:A42"/>
    <mergeCell ref="AL41:AL42"/>
    <mergeCell ref="A43:A44"/>
    <mergeCell ref="AL43:AL44"/>
    <mergeCell ref="A45:A46"/>
    <mergeCell ref="AL45:AL46"/>
    <mergeCell ref="A47:A48"/>
    <mergeCell ref="AL47:AL48"/>
    <mergeCell ref="A49:A50"/>
    <mergeCell ref="AL49:AL50"/>
    <mergeCell ref="A51:A52"/>
    <mergeCell ref="AL51:AL52"/>
    <mergeCell ref="A53:A54"/>
    <mergeCell ref="AL53:AL54"/>
    <mergeCell ref="A55:A56"/>
    <mergeCell ref="AL55:AL56"/>
    <mergeCell ref="A57:A58"/>
    <mergeCell ref="AL57:AL58"/>
    <mergeCell ref="A59:A60"/>
    <mergeCell ref="AL59:AL60"/>
    <mergeCell ref="A61:A62"/>
    <mergeCell ref="AL61:AL62"/>
    <mergeCell ref="A63:A64"/>
    <mergeCell ref="AL63:AL64"/>
    <mergeCell ref="A65:A66"/>
    <mergeCell ref="AL65:AL66"/>
    <mergeCell ref="A67:A68"/>
    <mergeCell ref="AL67:AL68"/>
  </mergeCells>
  <conditionalFormatting sqref="AK6">
    <cfRule type="cellIs" dxfId="253" priority="18" operator="greaterThan">
      <formula>12</formula>
    </cfRule>
  </conditionalFormatting>
  <conditionalFormatting sqref="AK5">
    <cfRule type="cellIs" dxfId="252" priority="16" operator="greaterThan">
      <formula>24</formula>
    </cfRule>
  </conditionalFormatting>
  <conditionalFormatting sqref="AL5">
    <cfRule type="cellIs" dxfId="251" priority="14" operator="greaterThan">
      <formula>36</formula>
    </cfRule>
  </conditionalFormatting>
  <conditionalFormatting sqref="AK8 AK10 AK12 AK14 AK16 AK18 AK20 AK22 AK24 AK26 AK28 AK30 AK32 AK34 AK36 AK38 AK40 AK42 AK44 AK46 AK48 AK50 AK52 AK54 AK56 AK58 AK60 AK62 AK64 AK66">
    <cfRule type="cellIs" dxfId="250" priority="7" operator="greaterThan">
      <formula>12</formula>
    </cfRule>
  </conditionalFormatting>
  <conditionalFormatting sqref="AK7 AK9 AK11 AK13 AK15 AK17 AK19 AK21 AK23 AK25 AK27 AK29 AK31 AK33 AK35 AK37 AK39 AK41 AK43 AK45 AK47 AK49 AK51 AK53 AK55 AK57 AK59 AK61 AK63 AK65">
    <cfRule type="cellIs" dxfId="249" priority="6" operator="greaterThan">
      <formula>24</formula>
    </cfRule>
  </conditionalFormatting>
  <conditionalFormatting sqref="AL7 AL9 AL11 AL13 AL15 AL17 AL19 AL21 AL23 AL25 AL27 AL29 AL31 AL33 AL35 AL37 AL39 AL41 AL43 AL45 AL47 AL49 AL51 AL53 AL55 AL57 AL59 AL61 AL63 AL65">
    <cfRule type="cellIs" dxfId="248" priority="5" operator="greaterThan">
      <formula>36</formula>
    </cfRule>
  </conditionalFormatting>
  <conditionalFormatting sqref="AR67">
    <cfRule type="cellIs" dxfId="247" priority="3" operator="lessThan">
      <formula>$AK$67</formula>
    </cfRule>
  </conditionalFormatting>
  <conditionalFormatting sqref="AR68">
    <cfRule type="cellIs" dxfId="246" priority="1" operator="lessThan">
      <formula>$AK$67</formula>
    </cfRule>
  </conditionalFormatting>
  <dataValidations count="4">
    <dataValidation type="whole" errorStyle="information" allowBlank="1" showInputMessage="1" showErrorMessage="1" errorTitle="Ошибка" sqref="AK5 AK7 AK9 AK11 AK13 AK15 AK17 AK19 AK21 AK23 AK25 AK27 AK29 AK31 AK33 AK35 AK37 AK39 AK41 AK43 AK45 AK47 AK49 AK51 AK53 AK55 AK57 AK59 AK61 AK63 AK65" xr:uid="{00000000-0002-0000-0300-000000000000}">
      <formula1>0</formula1>
      <formula2>8</formula2>
    </dataValidation>
    <dataValidation type="whole" errorStyle="warning" allowBlank="1" showInputMessage="1" showErrorMessage="1" errorTitle="Ошибка" sqref="E6:AK6 E8:AK8 E10:AK10 E12:AK12 E14:AK14 E16:AK16 E18:AK18 E20:AK20 E22:AK22 E24:AK24 E26:AK26 E28:AK28 E30:AK30 E32:AK32 E34:AK34 E36:AK36 E38:AK38 E40:AK40 E42:AK42 E44:AK44 E46:AK46 E48:AK48 E50:AK50 E52:AK52 E54:AK54 E56:AK56 E58:AK58 E60:AK60 E62:AK62 E64:AK64 E66:AK66" xr:uid="{00000000-0002-0000-0300-000001000000}">
      <formula1>0</formula1>
      <formula2>4</formula2>
    </dataValidation>
    <dataValidation type="whole" allowBlank="1" showInputMessage="1" showErrorMessage="1" sqref="E5:AJ5 E7:AJ7 E9:AJ9 E11:AJ11 E13:AJ13 E15:AJ15 E17:AJ17 E19:AJ19 E21:AJ21 E23:AJ23 E25:AJ25 E27:AJ27 E29:AJ29 E31:AJ31 E33:AJ33 E35:AJ35 E37:AJ37 E39:AJ39 E41:AJ41 E43:AJ43 E45:AJ45 E47:AJ47 E49:AJ49 E51:AJ51 E53:AJ53 E55:AJ55 E57:AJ57 E59:AJ59 E61:AJ61 E63:AJ63 E65:AJ65" xr:uid="{00000000-0002-0000-0300-000002000000}">
      <formula1>0</formula1>
      <formula2>8</formula2>
    </dataValidation>
    <dataValidation type="whole" errorStyle="warning" allowBlank="1" showInputMessage="1" showErrorMessage="1" errorTitle="Ошибка" sqref="AL5 AL7:AL66" xr:uid="{00000000-0002-0000-0300-000003000000}">
      <formula1>0</formula1>
      <formula2>12</formula2>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 customWidth="1"/>
    <col min="5" max="5" width="10.42578125" customWidth="1"/>
    <col min="6" max="6" width="10" bestFit="1" customWidth="1"/>
    <col min="7" max="7" width="10.140625" bestFit="1" customWidth="1"/>
    <col min="8" max="11" width="10.140625" customWidth="1" outlineLevel="1"/>
    <col min="12" max="13" width="8.7109375" customWidth="1" outlineLevel="1"/>
    <col min="14" max="14" width="10.140625" customWidth="1" outlineLevel="1"/>
    <col min="15"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 квартал'!A1</f>
        <v>Поддубский Александр Анатольевич</v>
      </c>
      <c r="AL1" s="51" t="str">
        <f ca="1">INDEX({"Январь","Февраль","Март","I квартал","Апрель","Май","Июнь","II квартал","Июль","Август","Сентябрь","III квартал","Октябрь","Ноябрь","Декабрь","IV квартал"},_xlfn.SHEET())</f>
        <v>Апрель</v>
      </c>
    </row>
    <row r="2" spans="1:40" x14ac:dyDescent="0.25">
      <c r="A2" s="157" t="str">
        <f>'I квартал'!A2</f>
        <v>Дата</v>
      </c>
      <c r="B2" s="33" t="str">
        <f>'I квартал'!B2</f>
        <v>Подразделение</v>
      </c>
      <c r="C2" s="186" t="str">
        <f>'I квартал'!C2</f>
        <v>Должность</v>
      </c>
      <c r="D2" s="173"/>
      <c r="E2" s="160" t="str">
        <f>'I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 квартал'!AK2</f>
        <v>Всего</v>
      </c>
      <c r="AK2" s="164"/>
      <c r="AL2" s="51" t="s">
        <v>6</v>
      </c>
      <c r="AM2" s="51" t="s">
        <v>7</v>
      </c>
      <c r="AN2" t="s">
        <v>8</v>
      </c>
    </row>
    <row r="3" spans="1:40" x14ac:dyDescent="0.25">
      <c r="A3" s="158"/>
      <c r="B3" s="32" t="str">
        <f>'I квартал'!B3</f>
        <v>Департамент 17</v>
      </c>
      <c r="C3" s="39" t="str">
        <f>'I квартал'!C3</f>
        <v>Ведущий инженер</v>
      </c>
      <c r="D3" s="56" t="str">
        <f>'I квартал'!D3</f>
        <v>Штат</v>
      </c>
      <c r="E3" s="13" t="str">
        <f>'I квартал'!E3</f>
        <v>Общие</v>
      </c>
      <c r="F3" s="122" t="str">
        <f>'I квартал'!F3</f>
        <v xml:space="preserve">   Заказ-наряд 70/17 от 10.01.2022 г., Медиадиод МД-20, 6 шт.</v>
      </c>
      <c r="G3" s="122" t="str">
        <f>'I квартал'!G3</f>
        <v xml:space="preserve">   Заках-наряд 69/17 от 10.01.2022, Медиадиод МСД-20, 1 шт.</v>
      </c>
      <c r="H3" s="122" t="str">
        <f>'I квартал'!H3</f>
        <v xml:space="preserve">   НМА FOC 17 деп-т с 20.10.2021 г.</v>
      </c>
      <c r="I3" s="122" t="str">
        <f>'I квартал'!I3</f>
        <v xml:space="preserve">   НМА ВЕ-1000 17 деп от 10.11.2021 г.</v>
      </c>
      <c r="J3" s="122" t="str">
        <f>'I квартал'!J3</f>
        <v xml:space="preserve">   НМА СРU-ВТ 17 деп-т с 30.06.2021 г.</v>
      </c>
      <c r="K3" s="122">
        <f>'I квартал'!K3</f>
        <v>0</v>
      </c>
      <c r="L3" s="122">
        <f>'I квартал'!L3</f>
        <v>0</v>
      </c>
      <c r="M3" s="122">
        <f>'I квартал'!M3</f>
        <v>0</v>
      </c>
      <c r="N3" s="122">
        <f>'I квартал'!N3</f>
        <v>0</v>
      </c>
      <c r="O3" s="119">
        <f>'I квартал'!O3</f>
        <v>0</v>
      </c>
      <c r="P3" s="119">
        <f>'I квартал'!P3</f>
        <v>0</v>
      </c>
      <c r="Q3" s="119">
        <f>'I квартал'!Q3</f>
        <v>0</v>
      </c>
      <c r="R3" s="119">
        <f>'I квартал'!R3</f>
        <v>0</v>
      </c>
      <c r="S3" s="119">
        <f>'I квартал'!S3</f>
        <v>0</v>
      </c>
      <c r="T3" s="119">
        <f>'I квартал'!T3</f>
        <v>0</v>
      </c>
      <c r="U3" s="119">
        <f>'I квартал'!U3</f>
        <v>0</v>
      </c>
      <c r="V3" s="119">
        <f>'I квартал'!V3</f>
        <v>0</v>
      </c>
      <c r="W3" s="119">
        <f>'I квартал'!W3</f>
        <v>0</v>
      </c>
      <c r="X3" s="119">
        <f>'I квартал'!X3</f>
        <v>0</v>
      </c>
      <c r="Y3" s="119">
        <f>'I квартал'!Y3</f>
        <v>0</v>
      </c>
      <c r="Z3" s="119">
        <f>'I квартал'!Z3</f>
        <v>0</v>
      </c>
      <c r="AA3" s="119">
        <f>'I квартал'!AA3</f>
        <v>0</v>
      </c>
      <c r="AB3" s="119">
        <f>'I квартал'!AB3</f>
        <v>0</v>
      </c>
      <c r="AC3" s="119">
        <f>'I квартал'!AC3</f>
        <v>0</v>
      </c>
      <c r="AD3" s="119">
        <f>'I квартал'!AD3</f>
        <v>0</v>
      </c>
      <c r="AE3" s="119">
        <f>'I квартал'!AE3</f>
        <v>0</v>
      </c>
      <c r="AF3" s="119">
        <f>'I квартал'!AF3</f>
        <v>0</v>
      </c>
      <c r="AG3" s="119">
        <f>'I квартал'!AG3</f>
        <v>0</v>
      </c>
      <c r="AH3" s="119">
        <f>'I квартал'!AH3</f>
        <v>0</v>
      </c>
      <c r="AI3" s="14"/>
      <c r="AJ3" s="165"/>
      <c r="AK3" s="166"/>
      <c r="AL3" s="51">
        <v>1</v>
      </c>
      <c r="AM3" s="70">
        <v>168</v>
      </c>
      <c r="AN3">
        <f>Январь!AN3</f>
        <v>0</v>
      </c>
    </row>
    <row r="4" spans="1:40" ht="15.75" customHeight="1" thickBot="1" x14ac:dyDescent="0.3">
      <c r="A4" s="159"/>
      <c r="B4" s="34">
        <f>'I квартал'!B4</f>
        <v>0</v>
      </c>
      <c r="C4" s="40">
        <f>'I квартал'!C4</f>
        <v>0</v>
      </c>
      <c r="D4" s="30" t="str">
        <f>'I квартал'!D4</f>
        <v>Совместитель</v>
      </c>
      <c r="E4" s="5">
        <f>'I квартал'!E4</f>
        <v>0</v>
      </c>
      <c r="F4" s="2">
        <f>'I квартал'!F4</f>
        <v>0</v>
      </c>
      <c r="G4" s="2"/>
      <c r="H4" s="2"/>
      <c r="I4" s="2"/>
      <c r="J4" s="2"/>
      <c r="K4" s="2"/>
      <c r="L4" s="2"/>
      <c r="M4" s="2"/>
      <c r="N4" s="2"/>
      <c r="O4" s="2">
        <f>'I квартал'!O4</f>
        <v>0</v>
      </c>
      <c r="P4" s="2">
        <f>'I квартал'!P4</f>
        <v>0</v>
      </c>
      <c r="Q4" s="2">
        <f>'I квартал'!Q4</f>
        <v>0</v>
      </c>
      <c r="R4" s="2">
        <f>'I квартал'!R4</f>
        <v>0</v>
      </c>
      <c r="S4" s="2">
        <f>'I квартал'!S4</f>
        <v>0</v>
      </c>
      <c r="T4" s="2">
        <f>'I квартал'!T4</f>
        <v>0</v>
      </c>
      <c r="U4" s="2">
        <f>'I квартал'!U4</f>
        <v>0</v>
      </c>
      <c r="V4" s="2">
        <f>'I квартал'!V4</f>
        <v>0</v>
      </c>
      <c r="W4" s="2">
        <f>'I квартал'!W4</f>
        <v>0</v>
      </c>
      <c r="X4" s="2"/>
      <c r="Y4" s="2"/>
      <c r="Z4" s="2"/>
      <c r="AA4" s="2"/>
      <c r="AB4" s="2"/>
      <c r="AC4" s="2"/>
      <c r="AD4" s="2"/>
      <c r="AE4" s="2"/>
      <c r="AF4" s="2"/>
      <c r="AG4" s="2"/>
      <c r="AH4" s="2">
        <f>'I квартал'!AI4</f>
        <v>0</v>
      </c>
      <c r="AI4" s="6">
        <f>'I квартал'!AJ4</f>
        <v>0</v>
      </c>
      <c r="AJ4" s="167"/>
      <c r="AK4" s="168"/>
      <c r="AL4" s="51">
        <v>0</v>
      </c>
    </row>
    <row r="5" spans="1:40" ht="15.75" customHeight="1" thickTop="1" x14ac:dyDescent="0.25">
      <c r="A5" s="183">
        <v>1</v>
      </c>
      <c r="B5" s="45"/>
      <c r="C5" s="46"/>
      <c r="D5" s="60">
        <f>Март!D65</f>
        <v>0</v>
      </c>
      <c r="E5" s="48"/>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64"/>
      <c r="AJ5" s="124">
        <f t="shared" ref="AJ5:AJ36" si="0">SUM(E5:AI5)</f>
        <v>0</v>
      </c>
      <c r="AK5" s="184">
        <f>AJ5+AJ6</f>
        <v>0</v>
      </c>
    </row>
    <row r="6" spans="1:40" x14ac:dyDescent="0.25">
      <c r="A6" s="159"/>
      <c r="B6" s="54"/>
      <c r="C6" s="55"/>
      <c r="D6" s="56">
        <f>Март!D66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58"/>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66"/>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64"/>
      <c r="AJ13" s="120">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64"/>
      <c r="AJ15" s="120">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64"/>
      <c r="AJ17" s="120">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64"/>
      <c r="AJ19" s="120">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64"/>
      <c r="AJ27" s="120">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64"/>
      <c r="AJ29" s="120">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64"/>
      <c r="AJ31" s="120">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66"/>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64"/>
      <c r="AJ41" s="120">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64"/>
      <c r="AJ43" s="120">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64"/>
      <c r="AJ45" s="120">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64"/>
      <c r="AJ47" s="120">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64"/>
      <c r="AJ55" s="120">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64"/>
      <c r="AJ57" s="120">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64"/>
      <c r="AJ59" s="120">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21</v>
      </c>
      <c r="D69" s="25" t="s">
        <v>11</v>
      </c>
    </row>
    <row r="70" spans="1:43" outlineLevel="1" x14ac:dyDescent="0.25">
      <c r="C70" s="151" t="s">
        <v>21</v>
      </c>
      <c r="D70" s="25" t="s">
        <v>19</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45" priority="35" operator="greaterThan">
      <formula>4</formula>
    </cfRule>
  </conditionalFormatting>
  <conditionalFormatting sqref="AJ5">
    <cfRule type="cellIs" dxfId="244" priority="33" operator="greaterThan">
      <formula>8</formula>
    </cfRule>
  </conditionalFormatting>
  <conditionalFormatting sqref="AK5">
    <cfRule type="cellIs" dxfId="243" priority="31" operator="greaterThan">
      <formula>12</formula>
    </cfRule>
  </conditionalFormatting>
  <conditionalFormatting sqref="AJ8 AJ10 AJ12 AJ14 AJ16 AJ18 AJ20 AJ22 AJ24 AJ26 AJ28 AJ30 AJ32 AJ34 AJ36 AJ38 AJ40 AJ42 AJ44 AJ46 AJ48 AJ50 AJ52 AJ54 AJ56 AJ58 AJ60 AJ62 AJ64 AJ66">
    <cfRule type="cellIs" dxfId="242" priority="29" operator="greaterThan">
      <formula>4</formula>
    </cfRule>
  </conditionalFormatting>
  <conditionalFormatting sqref="AJ7 AJ9 AJ11 AJ13 AJ15 AJ17 AJ19 AJ21 AJ23 AJ25 AJ27 AJ29 AJ31 AJ33 AJ35 AJ37 AJ39 AJ41 AJ43 AJ45 AJ47 AJ49 AJ51 AJ53 AJ55 AJ57 AJ59 AJ61 AJ63 AJ65">
    <cfRule type="cellIs" dxfId="241" priority="27" operator="greaterThan">
      <formula>8</formula>
    </cfRule>
  </conditionalFormatting>
  <conditionalFormatting sqref="AK7 AK9 AK11 AK13 AK15 AK17 AK19 AK21 AK23 AK25 AK27 AK29 AK31 AK33 AK35 AK37 AK39 AK41 AK43 AK45 AK47 AK49 AK51 AK53 AK55 AK57 AK59 AK61 AK63 AK65">
    <cfRule type="cellIs" dxfId="240" priority="25" operator="greaterThan">
      <formula>12</formula>
    </cfRule>
  </conditionalFormatting>
  <conditionalFormatting sqref="F67">
    <cfRule type="cellIs" dxfId="239" priority="21" operator="equal">
      <formula>0</formula>
    </cfRule>
    <cfRule type="cellIs" dxfId="238" priority="22" operator="equal">
      <formula>F69</formula>
    </cfRule>
    <cfRule type="cellIs" dxfId="237" priority="23" operator="between">
      <formula>F69</formula>
      <formula>0</formula>
    </cfRule>
    <cfRule type="cellIs" dxfId="236" priority="24" operator="greaterThan">
      <formula>F69</formula>
    </cfRule>
  </conditionalFormatting>
  <conditionalFormatting sqref="F68">
    <cfRule type="cellIs" dxfId="235" priority="17" operator="equal">
      <formula>0</formula>
    </cfRule>
    <cfRule type="cellIs" dxfId="234" priority="18" operator="equal">
      <formula>F70</formula>
    </cfRule>
    <cfRule type="cellIs" dxfId="233" priority="19" operator="between">
      <formula>F70</formula>
      <formula>0</formula>
    </cfRule>
    <cfRule type="cellIs" dxfId="232" priority="20" operator="greaterThan">
      <formula>F70</formula>
    </cfRule>
  </conditionalFormatting>
  <conditionalFormatting sqref="G67:AI67">
    <cfRule type="cellIs" dxfId="231" priority="13" operator="equal">
      <formula>0</formula>
    </cfRule>
    <cfRule type="cellIs" dxfId="230" priority="14" operator="equal">
      <formula>G69</formula>
    </cfRule>
    <cfRule type="cellIs" dxfId="229" priority="15" operator="between">
      <formula>G69</formula>
      <formula>0</formula>
    </cfRule>
    <cfRule type="cellIs" dxfId="228" priority="16" operator="greaterThan">
      <formula>G69</formula>
    </cfRule>
  </conditionalFormatting>
  <conditionalFormatting sqref="G68:AI68">
    <cfRule type="cellIs" dxfId="227" priority="9" operator="equal">
      <formula>0</formula>
    </cfRule>
    <cfRule type="cellIs" dxfId="226" priority="10" operator="equal">
      <formula>G70</formula>
    </cfRule>
    <cfRule type="cellIs" dxfId="225" priority="11" operator="between">
      <formula>G70</formula>
      <formula>0</formula>
    </cfRule>
    <cfRule type="cellIs" dxfId="224" priority="12" operator="greaterThan">
      <formula>G70</formula>
    </cfRule>
  </conditionalFormatting>
  <conditionalFormatting sqref="AQ67">
    <cfRule type="cellIs" dxfId="223" priority="3" operator="lessThan">
      <formula>$AJ$67</formula>
    </cfRule>
  </conditionalFormatting>
  <conditionalFormatting sqref="AQ68">
    <cfRule type="cellIs" dxfId="22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400-000000000000}">
      <formula1>0</formula1>
      <formula2>8</formula2>
    </dataValidation>
    <dataValidation type="whole" errorStyle="warning" allowBlank="1" showInputMessage="1" showErrorMessage="1" errorTitle="Ошибка" sqref="AI64:AJ64 AI10:AJ10 AI6:AJ6 AI66:AJ66 AI8:AJ8 AI12:AJ12 AI14:AJ14 AI16:AJ16 AI18:AJ18 AI20:AJ20 AI22:AJ22 AI24:AJ24 AI26:AJ26 AI28:AJ28 AI30:AJ30 AI32:AJ32 AI34:AJ34 AI36:AJ36 AI38:AJ38 AI40:AJ40 AI42:AJ42 AI44:AJ44 AI46:AJ46 AI48:AJ48 AI50:AJ50 AI52:AJ52 AI54:AJ54 AI56:AJ56 AI58:AJ58 AI60:AJ60 AI62:AJ62" xr:uid="{00000000-0002-0000-0400-000001000000}">
      <formula1>0</formula1>
      <formula2>4</formula2>
    </dataValidation>
    <dataValidation type="whole" allowBlank="1" showInputMessage="1" showErrorMessage="1" sqref="AI7 AI9 AI65 AI11 AI15 AI17 AI19 AI21 AI23 AI25 AI27 AI33 AI31 AI13 AI35 AI37 AI39 AI41 AI43 AI45 AI47 AI49 AI51 AI53 AI55 AI57 AI59 AI61 AI63 AI29 AI5" xr:uid="{00000000-0002-0000-0400-000002000000}">
      <formula1>0</formula1>
      <formula2>8</formula2>
    </dataValidation>
    <dataValidation type="whole" errorStyle="warning" allowBlank="1" showInputMessage="1" showErrorMessage="1" errorTitle="Ошибка" sqref="AK5 AK7:AK66" xr:uid="{00000000-0002-0000-0400-000003000000}">
      <formula1>0</formula1>
      <formula2>12</formula2>
    </dataValidation>
    <dataValidation type="whole" allowBlank="1" showInputMessage="1" showErrorMessage="1" sqref="F68:AI68" xr:uid="{00000000-0002-0000-0400-000004000000}">
      <formula1>0</formula1>
      <formula2>F70</formula2>
    </dataValidation>
    <dataValidation type="whole" errorStyle="warning" allowBlank="1" showInputMessage="1" showErrorMessage="1" errorTitle="Ошибка" error="Ошибка" sqref="F67:AI67" xr:uid="{00000000-0002-0000-0400-000005000000}">
      <formula1>0</formula1>
      <formula2>F69</formula2>
    </dataValidation>
    <dataValidation type="decimal" allowBlank="1" showInputMessage="1" showErrorMessage="1" sqref="E5:AH66" xr:uid="{00000000-0002-0000-0400-000006000000}">
      <formula1>0</formula1>
      <formula2>8</formula2>
    </dataValidation>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8" style="151" customWidth="1"/>
    <col min="4" max="4" width="12.7109375" customWidth="1"/>
    <col min="5" max="5" width="10.42578125" customWidth="1"/>
    <col min="6" max="6" width="10" bestFit="1" customWidth="1"/>
    <col min="7" max="7" width="10.140625" bestFit="1" customWidth="1"/>
    <col min="8" max="12" width="10.140625" customWidth="1" outlineLevel="1"/>
    <col min="13"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Апрель!A1</f>
        <v>Поддубский Александр Анатольевич</v>
      </c>
      <c r="AL1" s="51" t="str">
        <f ca="1">INDEX({"Январь","Февраль","Март","I квартал","Апрель","Май","Июнь","II квартал","Июль","Август","Сентябрь","III квартал","Октябрь","Ноябрь","Декабрь","IV квартал"},_xlfn.SHEET())</f>
        <v>Май</v>
      </c>
    </row>
    <row r="2" spans="1:40" x14ac:dyDescent="0.25">
      <c r="A2" s="157" t="str">
        <f>Апрель!A2</f>
        <v>Дата</v>
      </c>
      <c r="B2" s="33" t="str">
        <f>Апрель!B2</f>
        <v>Подразделение</v>
      </c>
      <c r="C2" s="186" t="str">
        <f>Апрель!C2</f>
        <v>Должность</v>
      </c>
      <c r="D2" s="173"/>
      <c r="E2" s="160" t="str">
        <f>Апрель!E2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Апрель!AJ2</f>
        <v>Всего</v>
      </c>
      <c r="AK2" s="164"/>
      <c r="AL2" s="51" t="s">
        <v>6</v>
      </c>
      <c r="AM2" s="51" t="s">
        <v>7</v>
      </c>
      <c r="AN2" t="s">
        <v>8</v>
      </c>
    </row>
    <row r="3" spans="1:40" x14ac:dyDescent="0.25">
      <c r="A3" s="158"/>
      <c r="B3" s="32" t="str">
        <f>Апрель!B3</f>
        <v>Департамент 17</v>
      </c>
      <c r="C3" s="20" t="str">
        <f>Апрель!C3</f>
        <v>Ведущий инженер</v>
      </c>
      <c r="D3" s="56" t="str">
        <f>Апрель!D3</f>
        <v>Штат</v>
      </c>
      <c r="E3" s="13" t="str">
        <f>Апрель!E3</f>
        <v>Общие</v>
      </c>
      <c r="F3" s="119" t="str">
        <f>Апрель!F3</f>
        <v xml:space="preserve">   Заказ-наряд 70/17 от 10.01.2022 г., Медиадиод МД-20, 6 шт.</v>
      </c>
      <c r="G3" s="119" t="str">
        <f>Апрель!G3</f>
        <v xml:space="preserve">   Заках-наряд 69/17 от 10.01.2022, Медиадиод МСД-20, 1 шт.</v>
      </c>
      <c r="H3" s="119" t="str">
        <f>Апрель!H3</f>
        <v xml:space="preserve">   НМА FOC 17 деп-т с 20.10.2021 г.</v>
      </c>
      <c r="I3" s="119" t="str">
        <f>Апрель!I3</f>
        <v xml:space="preserve">   НМА ВЕ-1000 17 деп от 10.11.2021 г.</v>
      </c>
      <c r="J3" s="119" t="str">
        <f>Апрель!J3</f>
        <v xml:space="preserve">   НМА СРU-ВТ 17 деп-т с 30.06.2021 г.</v>
      </c>
      <c r="K3" s="119">
        <f>Апрель!K3</f>
        <v>0</v>
      </c>
      <c r="L3" s="119">
        <f>Апрель!L3</f>
        <v>0</v>
      </c>
      <c r="M3" s="119">
        <f>Апрель!M3</f>
        <v>0</v>
      </c>
      <c r="N3" s="119">
        <f>Апрель!N3</f>
        <v>0</v>
      </c>
      <c r="O3" s="119">
        <f>Апрель!O3</f>
        <v>0</v>
      </c>
      <c r="P3" s="119">
        <f>Апрель!P3</f>
        <v>0</v>
      </c>
      <c r="Q3" s="119">
        <f>Апрель!Q3</f>
        <v>0</v>
      </c>
      <c r="R3" s="119">
        <f>Апрель!R3</f>
        <v>0</v>
      </c>
      <c r="S3" s="119">
        <f>Апрель!S3</f>
        <v>0</v>
      </c>
      <c r="T3" s="119">
        <f>Апрель!T3</f>
        <v>0</v>
      </c>
      <c r="U3" s="119">
        <f>Апрель!U3</f>
        <v>0</v>
      </c>
      <c r="V3" s="119">
        <f>Апрель!V3</f>
        <v>0</v>
      </c>
      <c r="W3" s="119">
        <f>Апрель!W3</f>
        <v>0</v>
      </c>
      <c r="X3" s="119">
        <f>Апрель!X3</f>
        <v>0</v>
      </c>
      <c r="Y3" s="119">
        <f>Апрель!Y3</f>
        <v>0</v>
      </c>
      <c r="Z3" s="119">
        <f>Апрель!Z3</f>
        <v>0</v>
      </c>
      <c r="AA3" s="119">
        <f>Апрель!AA3</f>
        <v>0</v>
      </c>
      <c r="AB3" s="119">
        <f>Апрель!AB3</f>
        <v>0</v>
      </c>
      <c r="AC3" s="119">
        <f>Апрель!AC3</f>
        <v>0</v>
      </c>
      <c r="AD3" s="119">
        <f>Апрель!AD3</f>
        <v>0</v>
      </c>
      <c r="AE3" s="119">
        <f>Апрель!AE3</f>
        <v>0</v>
      </c>
      <c r="AF3" s="119">
        <f>Апрель!AF3</f>
        <v>0</v>
      </c>
      <c r="AG3" s="119">
        <f>Апрель!AG3</f>
        <v>0</v>
      </c>
      <c r="AH3" s="134">
        <f>Апрель!AH3</f>
        <v>0</v>
      </c>
      <c r="AI3" s="14">
        <f>Апрель!AI3</f>
        <v>0</v>
      </c>
      <c r="AJ3" s="165"/>
      <c r="AK3" s="166"/>
      <c r="AL3" s="51">
        <v>1</v>
      </c>
      <c r="AM3" s="70">
        <v>144</v>
      </c>
      <c r="AN3">
        <f>Январь!AN3</f>
        <v>0</v>
      </c>
    </row>
    <row r="4" spans="1:40" ht="15.75" customHeight="1" thickBot="1" x14ac:dyDescent="0.3">
      <c r="A4" s="159"/>
      <c r="B4" s="34">
        <f>Апрель!B4</f>
        <v>0</v>
      </c>
      <c r="C4" s="21">
        <f>Апрель!C4</f>
        <v>0</v>
      </c>
      <c r="D4" s="30" t="str">
        <f>Апрель!D4</f>
        <v>Совместитель</v>
      </c>
      <c r="E4" s="5">
        <f>Апрель!E4</f>
        <v>0</v>
      </c>
      <c r="F4" s="2">
        <f>Апрель!F4</f>
        <v>0</v>
      </c>
      <c r="G4" s="2">
        <f>Апрель!G4</f>
        <v>0</v>
      </c>
      <c r="H4" s="2">
        <f>Апрель!H4</f>
        <v>0</v>
      </c>
      <c r="I4" s="2">
        <f>Апрель!I4</f>
        <v>0</v>
      </c>
      <c r="J4" s="2">
        <f>Апрель!J4</f>
        <v>0</v>
      </c>
      <c r="K4" s="2">
        <f>Апрель!K4</f>
        <v>0</v>
      </c>
      <c r="L4" s="2">
        <f>Апрель!L4</f>
        <v>0</v>
      </c>
      <c r="M4" s="2">
        <f>Апрель!M4</f>
        <v>0</v>
      </c>
      <c r="N4" s="2">
        <f>Апрель!N4</f>
        <v>0</v>
      </c>
      <c r="O4" s="2">
        <f>Апрель!O4</f>
        <v>0</v>
      </c>
      <c r="P4" s="2">
        <f>Апрель!P4</f>
        <v>0</v>
      </c>
      <c r="Q4" s="2">
        <f>Апрель!Q4</f>
        <v>0</v>
      </c>
      <c r="R4" s="2">
        <f>Апрель!R4</f>
        <v>0</v>
      </c>
      <c r="S4" s="2">
        <f>Апрель!S4</f>
        <v>0</v>
      </c>
      <c r="T4" s="2">
        <f>Апрель!T4</f>
        <v>0</v>
      </c>
      <c r="U4" s="2">
        <f>Апрель!U4</f>
        <v>0</v>
      </c>
      <c r="V4" s="2">
        <f>Апрель!V4</f>
        <v>0</v>
      </c>
      <c r="W4" s="2">
        <f>Апрель!W4</f>
        <v>0</v>
      </c>
      <c r="X4" s="2"/>
      <c r="Y4" s="2"/>
      <c r="Z4" s="2"/>
      <c r="AA4" s="2"/>
      <c r="AB4" s="2"/>
      <c r="AC4" s="2"/>
      <c r="AD4" s="2"/>
      <c r="AE4" s="2"/>
      <c r="AF4" s="2"/>
      <c r="AG4" s="2"/>
      <c r="AH4" s="2">
        <f>Апрель!AH4</f>
        <v>0</v>
      </c>
      <c r="AI4" s="6">
        <f>Апрель!AI4</f>
        <v>0</v>
      </c>
      <c r="AJ4" s="167"/>
      <c r="AK4" s="168"/>
      <c r="AL4" s="51">
        <v>0</v>
      </c>
    </row>
    <row r="5" spans="1:40" ht="15.75" customHeight="1" thickTop="1" x14ac:dyDescent="0.25">
      <c r="A5" s="169">
        <v>1</v>
      </c>
      <c r="B5" s="113"/>
      <c r="C5" s="76"/>
      <c r="D5" s="114">
        <f>Апрель!D65</f>
        <v>0</v>
      </c>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93">
        <f>Апрель!D66</f>
        <v>0</v>
      </c>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5">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7">
        <v>16</v>
      </c>
      <c r="B35" s="54"/>
      <c r="C35" s="5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5">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7">
        <v>23</v>
      </c>
      <c r="B49" s="54"/>
      <c r="C49" s="5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5">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7">
        <v>30</v>
      </c>
      <c r="B63" s="54"/>
      <c r="C63" s="55"/>
      <c r="D63" s="56">
        <f t="shared" si="3"/>
        <v>0</v>
      </c>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Z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144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21</v>
      </c>
      <c r="D69" s="25" t="s">
        <v>11</v>
      </c>
      <c r="E69" s="53"/>
    </row>
    <row r="70" spans="1:43" outlineLevel="1" x14ac:dyDescent="0.25">
      <c r="C70" s="151" t="s">
        <v>21</v>
      </c>
      <c r="D70" s="25" t="s">
        <v>19</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21" priority="31" operator="greaterThan">
      <formula>4</formula>
    </cfRule>
  </conditionalFormatting>
  <conditionalFormatting sqref="AJ5">
    <cfRule type="cellIs" dxfId="220" priority="29" operator="greaterThan">
      <formula>8</formula>
    </cfRule>
  </conditionalFormatting>
  <conditionalFormatting sqref="AK5">
    <cfRule type="cellIs" dxfId="219" priority="27" operator="greaterThan">
      <formula>12</formula>
    </cfRule>
  </conditionalFormatting>
  <conditionalFormatting sqref="AJ8 AJ10 AJ12 AJ14 AJ16 AJ18 AJ20 AJ22 AJ24 AJ26 AJ28 AJ30 AJ32 AJ34 AJ36 AJ38 AJ40 AJ42 AJ44 AJ46 AJ48 AJ50 AJ52 AJ54 AJ56 AJ58 AJ60 AJ62 AJ64 AJ66">
    <cfRule type="cellIs" dxfId="218" priority="25" operator="greaterThan">
      <formula>4</formula>
    </cfRule>
  </conditionalFormatting>
  <conditionalFormatting sqref="AJ7 AJ9 AJ11 AJ13 AJ15 AJ17 AJ19 AJ21 AJ23 AJ25 AJ27 AJ29 AJ31 AJ33 AJ35 AJ37 AJ39 AJ41 AJ43 AJ45 AJ47 AJ49 AJ51 AJ53 AJ55 AJ57 AJ59 AJ61 AJ63 AJ65">
    <cfRule type="cellIs" dxfId="217" priority="23" operator="greaterThan">
      <formula>8</formula>
    </cfRule>
  </conditionalFormatting>
  <conditionalFormatting sqref="AK7 AK9 AK11 AK13 AK15 AK17 AK19 AK21 AK23 AK25 AK27 AK29 AK31 AK33 AK35 AK37 AK39 AK41 AK43 AK45 AK47 AK49 AK51 AK53 AK55 AK57 AK59 AK61 AK63 AK65">
    <cfRule type="cellIs" dxfId="216" priority="21" operator="greaterThan">
      <formula>12</formula>
    </cfRule>
  </conditionalFormatting>
  <conditionalFormatting sqref="F67">
    <cfRule type="cellIs" dxfId="215" priority="17" operator="equal">
      <formula>0</formula>
    </cfRule>
    <cfRule type="cellIs" dxfId="214" priority="18" operator="equal">
      <formula>F69</formula>
    </cfRule>
    <cfRule type="cellIs" dxfId="213" priority="19" operator="between">
      <formula>F69</formula>
      <formula>0</formula>
    </cfRule>
    <cfRule type="cellIs" dxfId="212" priority="20" operator="greaterThan">
      <formula>F69</formula>
    </cfRule>
  </conditionalFormatting>
  <conditionalFormatting sqref="F68">
    <cfRule type="cellIs" dxfId="211" priority="13" operator="equal">
      <formula>0</formula>
    </cfRule>
    <cfRule type="cellIs" dxfId="210" priority="14" operator="equal">
      <formula>F70</formula>
    </cfRule>
    <cfRule type="cellIs" dxfId="209" priority="15" operator="between">
      <formula>F70</formula>
      <formula>0</formula>
    </cfRule>
    <cfRule type="cellIs" dxfId="208" priority="16" operator="greaterThan">
      <formula>F70</formula>
    </cfRule>
  </conditionalFormatting>
  <conditionalFormatting sqref="G67:AI67">
    <cfRule type="cellIs" dxfId="207" priority="9" operator="equal">
      <formula>0</formula>
    </cfRule>
    <cfRule type="cellIs" dxfId="206" priority="10" operator="equal">
      <formula>G69</formula>
    </cfRule>
    <cfRule type="cellIs" dxfId="205" priority="11" operator="between">
      <formula>G69</formula>
      <formula>0</formula>
    </cfRule>
    <cfRule type="cellIs" dxfId="204" priority="12" operator="greaterThan">
      <formula>G69</formula>
    </cfRule>
  </conditionalFormatting>
  <conditionalFormatting sqref="G68:AI68">
    <cfRule type="cellIs" dxfId="203" priority="5" operator="equal">
      <formula>0</formula>
    </cfRule>
    <cfRule type="cellIs" dxfId="202" priority="6" operator="equal">
      <formula>G70</formula>
    </cfRule>
    <cfRule type="cellIs" dxfId="201" priority="7" operator="between">
      <formula>G70</formula>
      <formula>0</formula>
    </cfRule>
    <cfRule type="cellIs" dxfId="200" priority="8" operator="greaterThan">
      <formula>G70</formula>
    </cfRule>
  </conditionalFormatting>
  <conditionalFormatting sqref="AQ67">
    <cfRule type="cellIs" dxfId="199" priority="3" operator="lessThan">
      <formula>$AJ$67</formula>
    </cfRule>
  </conditionalFormatting>
  <conditionalFormatting sqref="AQ68">
    <cfRule type="cellIs" dxfId="198" priority="1" operator="lessThan">
      <formula>$AJ$67</formula>
    </cfRule>
  </conditionalFormatting>
  <dataValidations count="7">
    <dataValidation type="whole" errorStyle="warning" allowBlank="1" showInputMessage="1" showErrorMessage="1" errorTitle="Ошибка" sqref="AK5 AK7:AK66" xr:uid="{00000000-0002-0000-0500-000000000000}">
      <formula1>0</formula1>
      <formula2>12</formula2>
    </dataValidation>
    <dataValidation type="whole" allowBlank="1" showInputMessage="1" showErrorMessage="1" sqref="AI7 AI9 AI11 AI13 AI15 AI17 AI19 AI21 AI23 AI25 AI27 AI29 AI31 AI33 AI35 AI43 AI41 AI37 AI65 AI45 AI47 AI49 AI51 AI53 AI55 AI57 AI39 AI61 AI63 AI59 AI5" xr:uid="{00000000-0002-0000-05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5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500-000003000000}">
      <formula1>0</formula1>
      <formula2>8</formula2>
    </dataValidation>
    <dataValidation type="whole" allowBlank="1" showInputMessage="1" showErrorMessage="1" sqref="F68:AI68" xr:uid="{00000000-0002-0000-0500-000004000000}">
      <formula1>0</formula1>
      <formula2>F70</formula2>
    </dataValidation>
    <dataValidation type="whole" errorStyle="warning" allowBlank="1" showInputMessage="1" showErrorMessage="1" errorTitle="Ошибка" error="Ошибка" sqref="F67:AI67" xr:uid="{00000000-0002-0000-0500-000005000000}">
      <formula1>0</formula1>
      <formula2>F69</formula2>
    </dataValidation>
    <dataValidation type="decimal" allowBlank="1" showInputMessage="1" showErrorMessage="1" sqref="E5:AH66" xr:uid="{00000000-0002-0000-0500-000006000000}">
      <formula1>0</formula1>
      <formula2>8</formula2>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Q70"/>
  <sheetViews>
    <sheetView showZeros="0" topLeftCell="A2" zoomScale="70" zoomScaleNormal="70" workbookViewId="0">
      <selection activeCell="E5" sqref="E5:AH66"/>
    </sheetView>
  </sheetViews>
  <sheetFormatPr defaultRowHeight="15" outlineLevelRow="1" outlineLevelCol="1" x14ac:dyDescent="0.25"/>
  <cols>
    <col min="1" max="1" width="6.42578125" customWidth="1"/>
    <col min="2" max="2" width="16.28515625" style="151" customWidth="1"/>
    <col min="3" max="3" width="17.42578125" style="151" customWidth="1"/>
    <col min="4" max="4" width="13" customWidth="1"/>
    <col min="5" max="5" width="10.42578125" customWidth="1"/>
    <col min="6" max="6" width="11" customWidth="1"/>
    <col min="8" max="12" width="8.7109375" customWidth="1" outlineLevel="1"/>
    <col min="13" max="13" width="10.7109375" customWidth="1" outlineLevel="1"/>
    <col min="14"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Май!A1</f>
        <v>Поддубский Александр Анатольевич</v>
      </c>
      <c r="AL1" s="51" t="str">
        <f ca="1">INDEX({"Январь","Февраль","Март","I квартал","Апрель","Май","Июнь","II квартал","Июль","Август","Сентябрь","III квартал","Октябрь","Ноябрь","Декабрь","IV квартал"},_xlfn.SHEET())</f>
        <v>Июнь</v>
      </c>
    </row>
    <row r="2" spans="1:40" x14ac:dyDescent="0.25">
      <c r="A2" s="157" t="str">
        <f>Май!A2</f>
        <v>Дата</v>
      </c>
      <c r="B2" s="33" t="str">
        <f>Май!B2</f>
        <v>Подразделение</v>
      </c>
      <c r="C2" s="186" t="str">
        <f>Май!C2</f>
        <v>Должность</v>
      </c>
      <c r="D2" s="173"/>
      <c r="E2" s="160" t="str">
        <f>Май!E2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Май!AJ2</f>
        <v>Всего</v>
      </c>
      <c r="AK2" s="164"/>
      <c r="AL2" s="51" t="s">
        <v>6</v>
      </c>
      <c r="AM2" s="51" t="s">
        <v>7</v>
      </c>
      <c r="AN2" t="s">
        <v>8</v>
      </c>
    </row>
    <row r="3" spans="1:40" x14ac:dyDescent="0.25">
      <c r="A3" s="158"/>
      <c r="B3" s="32" t="str">
        <f>Май!B3</f>
        <v>Департамент 17</v>
      </c>
      <c r="C3" s="20" t="str">
        <f>Май!C3</f>
        <v>Ведущий инженер</v>
      </c>
      <c r="D3" s="56" t="str">
        <f>Май!D3</f>
        <v>Штат</v>
      </c>
      <c r="E3" s="13" t="str">
        <f>Май!E3</f>
        <v>Общие</v>
      </c>
      <c r="F3" s="119" t="str">
        <f>Май!F3</f>
        <v xml:space="preserve">   Заказ-наряд 70/17 от 10.01.2022 г., Медиадиод МД-20, 6 шт.</v>
      </c>
      <c r="G3" s="119" t="str">
        <f>Май!G3</f>
        <v xml:space="preserve">   Заках-наряд 69/17 от 10.01.2022, Медиадиод МСД-20, 1 шт.</v>
      </c>
      <c r="H3" s="119" t="str">
        <f>Май!H3</f>
        <v xml:space="preserve">   НМА FOC 17 деп-т с 20.10.2021 г.</v>
      </c>
      <c r="I3" s="119" t="str">
        <f>Май!I3</f>
        <v xml:space="preserve">   НМА ВЕ-1000 17 деп от 10.11.2021 г.</v>
      </c>
      <c r="J3" s="119" t="str">
        <f>Май!J3</f>
        <v xml:space="preserve">   НМА СРU-ВТ 17 деп-т с 30.06.2021 г.</v>
      </c>
      <c r="K3" s="119">
        <f>Май!K3</f>
        <v>0</v>
      </c>
      <c r="L3" s="119">
        <f>Май!L3</f>
        <v>0</v>
      </c>
      <c r="M3" s="119">
        <f>Май!M3</f>
        <v>0</v>
      </c>
      <c r="N3" s="119">
        <f>Май!N3</f>
        <v>0</v>
      </c>
      <c r="O3" s="119">
        <f>Май!O3</f>
        <v>0</v>
      </c>
      <c r="P3" s="119">
        <f>Май!P3</f>
        <v>0</v>
      </c>
      <c r="Q3" s="134">
        <f>Май!Q3</f>
        <v>0</v>
      </c>
      <c r="R3" s="134">
        <f>Май!R3</f>
        <v>0</v>
      </c>
      <c r="S3" s="134">
        <f>Май!S3</f>
        <v>0</v>
      </c>
      <c r="T3" s="134">
        <f>Май!T3</f>
        <v>0</v>
      </c>
      <c r="U3" s="134">
        <f>Май!U3</f>
        <v>0</v>
      </c>
      <c r="V3" s="134">
        <f>Май!V3</f>
        <v>0</v>
      </c>
      <c r="W3" s="134">
        <f>Май!W3</f>
        <v>0</v>
      </c>
      <c r="X3" s="134"/>
      <c r="Y3" s="134"/>
      <c r="Z3" s="134"/>
      <c r="AA3" s="134"/>
      <c r="AB3" s="134"/>
      <c r="AC3" s="134"/>
      <c r="AD3" s="134"/>
      <c r="AE3" s="134"/>
      <c r="AF3" s="134"/>
      <c r="AG3" s="134"/>
      <c r="AH3" s="134">
        <f>Май!AH3</f>
        <v>0</v>
      </c>
      <c r="AI3" s="14">
        <f>Май!AI3</f>
        <v>0</v>
      </c>
      <c r="AJ3" s="165"/>
      <c r="AK3" s="166"/>
      <c r="AL3" s="51">
        <v>1</v>
      </c>
      <c r="AM3" s="70">
        <v>168</v>
      </c>
      <c r="AN3">
        <f>Январь!AN3</f>
        <v>0</v>
      </c>
    </row>
    <row r="4" spans="1:40" ht="15.75" customHeight="1" thickBot="1" x14ac:dyDescent="0.3">
      <c r="A4" s="159"/>
      <c r="B4" s="34">
        <f>Май!B4</f>
        <v>0</v>
      </c>
      <c r="C4" s="21">
        <f>Май!C4</f>
        <v>0</v>
      </c>
      <c r="D4" s="30" t="str">
        <f>Май!D4</f>
        <v>Совместитель</v>
      </c>
      <c r="E4" s="5">
        <f>Май!E4</f>
        <v>0</v>
      </c>
      <c r="F4" s="2">
        <f>Май!F4</f>
        <v>0</v>
      </c>
      <c r="G4" s="2">
        <f>Май!G4</f>
        <v>0</v>
      </c>
      <c r="H4" s="2">
        <f>Май!H4</f>
        <v>0</v>
      </c>
      <c r="I4" s="2">
        <f>Май!I4</f>
        <v>0</v>
      </c>
      <c r="J4" s="2">
        <f>Май!J4</f>
        <v>0</v>
      </c>
      <c r="K4" s="2">
        <f>Май!K4</f>
        <v>0</v>
      </c>
      <c r="L4" s="2">
        <f>Май!L4</f>
        <v>0</v>
      </c>
      <c r="M4" s="2">
        <f>Май!M4</f>
        <v>0</v>
      </c>
      <c r="N4" s="2">
        <f>Май!N4</f>
        <v>0</v>
      </c>
      <c r="O4" s="2">
        <f>Май!O4</f>
        <v>0</v>
      </c>
      <c r="P4" s="2">
        <f>Май!P4</f>
        <v>0</v>
      </c>
      <c r="Q4" s="2">
        <f>Май!Q4</f>
        <v>0</v>
      </c>
      <c r="R4" s="2">
        <f>Май!R4</f>
        <v>0</v>
      </c>
      <c r="S4" s="2">
        <f>Май!S4</f>
        <v>0</v>
      </c>
      <c r="T4" s="2">
        <f>Май!T4</f>
        <v>0</v>
      </c>
      <c r="U4" s="2">
        <f>Май!U4</f>
        <v>0</v>
      </c>
      <c r="V4" s="2">
        <f>Май!V4</f>
        <v>0</v>
      </c>
      <c r="W4" s="2">
        <f>Май!W4</f>
        <v>0</v>
      </c>
      <c r="X4" s="2"/>
      <c r="Y4" s="2"/>
      <c r="Z4" s="2"/>
      <c r="AA4" s="2"/>
      <c r="AB4" s="2"/>
      <c r="AC4" s="2"/>
      <c r="AD4" s="2"/>
      <c r="AE4" s="2"/>
      <c r="AF4" s="2"/>
      <c r="AG4" s="2"/>
      <c r="AH4" s="2">
        <f>Май!AH4</f>
        <v>0</v>
      </c>
      <c r="AI4" s="6">
        <f>Май!AI4</f>
        <v>0</v>
      </c>
      <c r="AJ4" s="167"/>
      <c r="AK4" s="168"/>
      <c r="AL4" s="51">
        <v>0</v>
      </c>
    </row>
    <row r="5" spans="1:40" ht="15.75" customHeight="1" thickTop="1" x14ac:dyDescent="0.25">
      <c r="A5" s="183">
        <v>1</v>
      </c>
      <c r="B5" s="45"/>
      <c r="C5" s="46"/>
      <c r="D5" s="60">
        <f>Май!D65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Май!D66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7">
        <v>6</v>
      </c>
      <c r="B15" s="54"/>
      <c r="C15" s="55"/>
      <c r="D15" s="56">
        <f t="shared" si="1"/>
        <v>0</v>
      </c>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7"/>
      <c r="AJ26" s="89">
        <f t="shared" si="0"/>
        <v>0</v>
      </c>
      <c r="AK26" s="171"/>
    </row>
    <row r="27" spans="1:37" x14ac:dyDescent="0.25">
      <c r="A27" s="175">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7"/>
      <c r="AJ40" s="89">
        <f t="shared" si="2"/>
        <v>0</v>
      </c>
      <c r="AK40" s="171"/>
    </row>
    <row r="41" spans="1:37" x14ac:dyDescent="0.25">
      <c r="A41" s="175">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7">
        <v>20</v>
      </c>
      <c r="B43" s="54"/>
      <c r="C43" s="55"/>
      <c r="D43" s="56">
        <f t="shared" si="3"/>
        <v>0</v>
      </c>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7"/>
      <c r="AJ54" s="89">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7">
        <v>27</v>
      </c>
      <c r="B57" s="54"/>
      <c r="C57" s="55"/>
      <c r="D57" s="56">
        <f t="shared" si="3"/>
        <v>0</v>
      </c>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21</v>
      </c>
      <c r="D69" s="25" t="s">
        <v>11</v>
      </c>
    </row>
    <row r="70" spans="1:43" outlineLevel="1" x14ac:dyDescent="0.25">
      <c r="C70" s="151" t="s">
        <v>21</v>
      </c>
      <c r="D70" s="25" t="s">
        <v>19</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97" priority="31" operator="greaterThan">
      <formula>4</formula>
    </cfRule>
  </conditionalFormatting>
  <conditionalFormatting sqref="AJ5">
    <cfRule type="cellIs" dxfId="196" priority="29" operator="greaterThan">
      <formula>8</formula>
    </cfRule>
  </conditionalFormatting>
  <conditionalFormatting sqref="AK5">
    <cfRule type="cellIs" dxfId="195" priority="27" operator="greaterThan">
      <formula>12</formula>
    </cfRule>
  </conditionalFormatting>
  <conditionalFormatting sqref="AJ8 AJ10 AJ12 AJ14 AJ16 AJ18 AJ20 AJ22 AJ24 AJ26 AJ28 AJ30 AJ32 AJ34 AJ36 AJ38 AJ40 AJ42 AJ44 AJ46 AJ48 AJ50 AJ52 AJ54 AJ56 AJ58 AJ60 AJ62 AJ64 AJ66">
    <cfRule type="cellIs" dxfId="194" priority="25" operator="greaterThan">
      <formula>4</formula>
    </cfRule>
  </conditionalFormatting>
  <conditionalFormatting sqref="AJ7 AJ9 AJ11 AJ13 AJ15 AJ17 AJ19 AJ21 AJ23 AJ25 AJ27 AJ29 AJ31 AJ33 AJ35 AJ37 AJ39 AJ41 AJ43 AJ45 AJ47 AJ49 AJ51 AJ53 AJ55 AJ57 AJ59 AJ61 AJ63 AJ65">
    <cfRule type="cellIs" dxfId="193" priority="23" operator="greaterThan">
      <formula>8</formula>
    </cfRule>
  </conditionalFormatting>
  <conditionalFormatting sqref="AK7 AK9 AK11 AK13 AK15 AK17 AK19 AK21 AK23 AK25 AK27 AK29 AK31 AK33 AK35 AK37 AK39 AK41 AK43 AK45 AK47 AK49 AK51 AK53 AK55 AK57 AK59 AK61 AK63 AK65">
    <cfRule type="cellIs" dxfId="192" priority="21" operator="greaterThan">
      <formula>12</formula>
    </cfRule>
  </conditionalFormatting>
  <conditionalFormatting sqref="F67">
    <cfRule type="cellIs" dxfId="191" priority="17" operator="equal">
      <formula>0</formula>
    </cfRule>
    <cfRule type="cellIs" dxfId="190" priority="18" operator="equal">
      <formula>F69</formula>
    </cfRule>
    <cfRule type="cellIs" dxfId="189" priority="19" operator="between">
      <formula>F69</formula>
      <formula>0</formula>
    </cfRule>
    <cfRule type="cellIs" dxfId="188" priority="20" operator="greaterThan">
      <formula>F69</formula>
    </cfRule>
  </conditionalFormatting>
  <conditionalFormatting sqref="F68">
    <cfRule type="cellIs" dxfId="187" priority="13" operator="equal">
      <formula>0</formula>
    </cfRule>
    <cfRule type="cellIs" dxfId="186" priority="14" operator="equal">
      <formula>F70</formula>
    </cfRule>
    <cfRule type="cellIs" dxfId="185" priority="15" operator="between">
      <formula>F70</formula>
      <formula>0</formula>
    </cfRule>
    <cfRule type="cellIs" dxfId="184" priority="16" operator="greaterThan">
      <formula>F70</formula>
    </cfRule>
  </conditionalFormatting>
  <conditionalFormatting sqref="G67:AI67">
    <cfRule type="cellIs" dxfId="183" priority="9" operator="equal">
      <formula>0</formula>
    </cfRule>
    <cfRule type="cellIs" dxfId="182" priority="10" operator="equal">
      <formula>G69</formula>
    </cfRule>
    <cfRule type="cellIs" dxfId="181" priority="11" operator="between">
      <formula>G69</formula>
      <formula>0</formula>
    </cfRule>
    <cfRule type="cellIs" dxfId="180" priority="12" operator="greaterThan">
      <formula>G69</formula>
    </cfRule>
  </conditionalFormatting>
  <conditionalFormatting sqref="G68:AI68">
    <cfRule type="cellIs" dxfId="179" priority="5" operator="equal">
      <formula>0</formula>
    </cfRule>
    <cfRule type="cellIs" dxfId="178" priority="6" operator="equal">
      <formula>G70</formula>
    </cfRule>
    <cfRule type="cellIs" dxfId="177" priority="7" operator="between">
      <formula>G70</formula>
      <formula>0</formula>
    </cfRule>
    <cfRule type="cellIs" dxfId="176" priority="8" operator="greaterThan">
      <formula>G70</formula>
    </cfRule>
  </conditionalFormatting>
  <conditionalFormatting sqref="AQ67">
    <cfRule type="cellIs" dxfId="175" priority="3" operator="lessThan">
      <formula>$AJ$67</formula>
    </cfRule>
  </conditionalFormatting>
  <conditionalFormatting sqref="AQ68">
    <cfRule type="cellIs" dxfId="17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6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600-000001000000}">
      <formula1>0</formula1>
      <formula2>4</formula2>
    </dataValidation>
    <dataValidation type="whole" allowBlank="1" showInputMessage="1" showErrorMessage="1" sqref="AI7 AI9 AI11 AI13 AI15 AI17 AI19 AI21 AI23 AI25 AI27 AI29 AI31 AI33 AI35 AI37 AI39 AI41 AI43 AI45 AI47 AI49 AI51 AI53 AI55 AI57 AI59 AI61 AI63 AI65 AI5" xr:uid="{00000000-0002-0000-0600-000002000000}">
      <formula1>0</formula1>
      <formula2>8</formula2>
    </dataValidation>
    <dataValidation type="whole" errorStyle="warning" allowBlank="1" showInputMessage="1" showErrorMessage="1" errorTitle="Ошибка" sqref="AK5 AK7:AK66" xr:uid="{00000000-0002-0000-0600-000003000000}">
      <formula1>0</formula1>
      <formula2>12</formula2>
    </dataValidation>
    <dataValidation type="whole" allowBlank="1" showInputMessage="1" showErrorMessage="1" sqref="F68:AI68" xr:uid="{00000000-0002-0000-0600-000004000000}">
      <formula1>0</formula1>
      <formula2>F70</formula2>
    </dataValidation>
    <dataValidation type="whole" errorStyle="warning" allowBlank="1" showInputMessage="1" showErrorMessage="1" errorTitle="Ошибка" error="Ошибка" sqref="F67:AI67" xr:uid="{00000000-0002-0000-0600-000005000000}">
      <formula1>0</formula1>
      <formula2>F69</formula2>
    </dataValidation>
    <dataValidation type="decimal" allowBlank="1" showInputMessage="1" showErrorMessage="1" sqref="E5:AH66" xr:uid="{00000000-0002-0000-0600-000006000000}">
      <formula1>0</formula1>
      <formula2>8</formula2>
    </dataValidation>
  </dataValidation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outlinePr summaryBelow="0"/>
  </sheetPr>
  <dimension ref="A1:AG68"/>
  <sheetViews>
    <sheetView showZeros="0" topLeftCell="D1" zoomScale="70" zoomScaleNormal="70" workbookViewId="0">
      <selection activeCell="F3" sqref="F3:U3"/>
    </sheetView>
  </sheetViews>
  <sheetFormatPr defaultRowHeight="15" outlineLevelRow="1" outlineLevelCol="1" x14ac:dyDescent="0.25"/>
  <cols>
    <col min="1" max="1" width="8.42578125" customWidth="1"/>
    <col min="2" max="2" width="17.42578125" customWidth="1"/>
    <col min="3" max="3" width="16.85546875" customWidth="1"/>
    <col min="4" max="4" width="13.425781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Июнь!A1</f>
        <v>Поддубский Александр Анатольевич</v>
      </c>
      <c r="AB1" s="51" t="str">
        <f ca="1">INDEX({"Январь","Февраль","Март","I квартал","Апрель","Май","Июнь","II квартал","Июль","Август","Сентябрь","III квартал","Октябрь","Ноябрь","Декабрь","IV квартал"},_xlfn.SHEET())</f>
        <v>II квартал</v>
      </c>
    </row>
    <row r="2" spans="1:30" x14ac:dyDescent="0.25">
      <c r="A2" s="157" t="str">
        <f>Июнь!A2</f>
        <v>Дата</v>
      </c>
      <c r="B2" s="33" t="str">
        <f>Июнь!B2</f>
        <v>Подразделение</v>
      </c>
      <c r="C2" s="186" t="str">
        <f>Июнь!C2</f>
        <v>Должность</v>
      </c>
      <c r="D2" s="173"/>
      <c r="E2" s="160" t="str">
        <f>Июнь!E2</f>
        <v>Заказ</v>
      </c>
      <c r="F2" s="161"/>
      <c r="G2" s="161"/>
      <c r="H2" s="161"/>
      <c r="I2" s="161"/>
      <c r="J2" s="161"/>
      <c r="K2" s="161"/>
      <c r="L2" s="161"/>
      <c r="M2" s="161"/>
      <c r="N2" s="161"/>
      <c r="O2" s="161"/>
      <c r="P2" s="161"/>
      <c r="Q2" s="161"/>
      <c r="R2" s="161"/>
      <c r="S2" s="161"/>
      <c r="T2" s="161"/>
      <c r="U2" s="161"/>
      <c r="V2" s="161"/>
      <c r="W2" s="161"/>
      <c r="X2" s="161"/>
      <c r="Y2" s="162"/>
      <c r="Z2" s="163" t="str">
        <f>Июнь!AJ2</f>
        <v>Всего</v>
      </c>
      <c r="AA2" s="164"/>
      <c r="AB2" s="51" t="s">
        <v>6</v>
      </c>
      <c r="AC2" s="51" t="s">
        <v>23</v>
      </c>
      <c r="AD2" t="s">
        <v>8</v>
      </c>
    </row>
    <row r="3" spans="1:30" x14ac:dyDescent="0.25">
      <c r="A3" s="158"/>
      <c r="B3" s="31" t="str">
        <f>Июнь!B3</f>
        <v>Департамент 17</v>
      </c>
      <c r="C3" s="20" t="str">
        <f>Июнь!C3</f>
        <v>Ведущий инженер</v>
      </c>
      <c r="D3" s="56" t="str">
        <f>Июнь!D3</f>
        <v>Штат</v>
      </c>
      <c r="E3" s="13" t="str">
        <f>Июнь!E3</f>
        <v>Общие</v>
      </c>
      <c r="F3" s="119" t="str">
        <f>Июнь!F3</f>
        <v xml:space="preserve">   Заказ-наряд 70/17 от 10.01.2022 г., Медиадиод МД-20, 6 шт.</v>
      </c>
      <c r="G3" s="119" t="str">
        <f>Июнь!G3</f>
        <v xml:space="preserve">   Заках-наряд 69/17 от 10.01.2022, Медиадиод МСД-20, 1 шт.</v>
      </c>
      <c r="H3" s="119" t="str">
        <f>Июнь!H3</f>
        <v xml:space="preserve">   НМА FOC 17 деп-т с 20.10.2021 г.</v>
      </c>
      <c r="I3" s="119" t="str">
        <f>Июнь!I3</f>
        <v xml:space="preserve">   НМА ВЕ-1000 17 деп от 10.11.2021 г.</v>
      </c>
      <c r="J3" s="119" t="str">
        <f>Июнь!J3</f>
        <v xml:space="preserve">   НМА СРU-ВТ 17 деп-т с 30.06.2021 г.</v>
      </c>
      <c r="K3" s="119">
        <f>Июнь!K3</f>
        <v>0</v>
      </c>
      <c r="L3" s="119">
        <f>Июнь!L3</f>
        <v>0</v>
      </c>
      <c r="M3" s="119">
        <f>Июнь!M3</f>
        <v>0</v>
      </c>
      <c r="N3" s="119">
        <f>Июнь!N3</f>
        <v>0</v>
      </c>
      <c r="O3" s="119">
        <f>Июнь!O3</f>
        <v>0</v>
      </c>
      <c r="P3" s="119">
        <f>Июнь!P3</f>
        <v>0</v>
      </c>
      <c r="Q3" s="119">
        <f>Июнь!Q3</f>
        <v>0</v>
      </c>
      <c r="R3" s="119">
        <f>Июнь!R3</f>
        <v>0</v>
      </c>
      <c r="S3" s="119">
        <f>Июнь!S3</f>
        <v>0</v>
      </c>
      <c r="T3" s="119">
        <f>Июнь!T3</f>
        <v>0</v>
      </c>
      <c r="U3" s="119">
        <f>Июнь!U3</f>
        <v>0</v>
      </c>
      <c r="V3" s="134">
        <f>Июнь!V3</f>
        <v>0</v>
      </c>
      <c r="W3" s="134">
        <f>Июнь!W3</f>
        <v>0</v>
      </c>
      <c r="X3" s="134">
        <f>Июнь!AH3</f>
        <v>0</v>
      </c>
      <c r="Y3" s="14">
        <f>Июнь!AI3</f>
        <v>0</v>
      </c>
      <c r="Z3" s="165"/>
      <c r="AA3" s="166"/>
      <c r="AB3" s="51">
        <v>1</v>
      </c>
      <c r="AC3" s="70">
        <f>Апрель!AM3+Май!AM3+Июнь!AM3</f>
        <v>480</v>
      </c>
      <c r="AD3">
        <f>Январь!AN3</f>
        <v>0</v>
      </c>
    </row>
    <row r="4" spans="1:30" ht="15.75" customHeight="1" collapsed="1" thickBot="1" x14ac:dyDescent="0.3">
      <c r="A4" s="159"/>
      <c r="B4" s="37">
        <f>Июнь!B4</f>
        <v>0</v>
      </c>
      <c r="C4" s="21">
        <f>Июнь!C4</f>
        <v>0</v>
      </c>
      <c r="D4" s="30" t="str">
        <f>Июнь!D4</f>
        <v>Совместитель</v>
      </c>
      <c r="E4" s="5">
        <f>Июнь!E4</f>
        <v>0</v>
      </c>
      <c r="F4" s="125">
        <f>Июнь!F4</f>
        <v>0</v>
      </c>
      <c r="G4" s="125">
        <f>Июнь!G4</f>
        <v>0</v>
      </c>
      <c r="H4" s="125">
        <f>Июнь!H4</f>
        <v>0</v>
      </c>
      <c r="I4" s="125">
        <f>Июнь!I4</f>
        <v>0</v>
      </c>
      <c r="J4" s="125">
        <f>Июнь!J4</f>
        <v>0</v>
      </c>
      <c r="K4" s="125">
        <f>Июнь!K4</f>
        <v>0</v>
      </c>
      <c r="L4" s="125">
        <f>Июнь!L4</f>
        <v>0</v>
      </c>
      <c r="M4" s="125">
        <f>Июнь!M4</f>
        <v>0</v>
      </c>
      <c r="N4" s="125">
        <f>Июнь!N4</f>
        <v>0</v>
      </c>
      <c r="O4" s="125">
        <f>Июнь!O4</f>
        <v>0</v>
      </c>
      <c r="P4" s="125">
        <f>Июнь!P4</f>
        <v>0</v>
      </c>
      <c r="Q4" s="125">
        <f>Июнь!Q4</f>
        <v>0</v>
      </c>
      <c r="R4" s="125">
        <f>Июнь!R4</f>
        <v>0</v>
      </c>
      <c r="S4" s="125">
        <f>Июнь!S4</f>
        <v>0</v>
      </c>
      <c r="T4" s="125">
        <f>Июнь!T4</f>
        <v>0</v>
      </c>
      <c r="U4" s="125">
        <f>Июнь!U4</f>
        <v>0</v>
      </c>
      <c r="V4" s="2">
        <f>Июнь!V4</f>
        <v>0</v>
      </c>
      <c r="W4" s="2">
        <f>Июнь!W4</f>
        <v>0</v>
      </c>
      <c r="X4" s="2">
        <f>Июнь!AH4</f>
        <v>0</v>
      </c>
      <c r="Y4" s="6">
        <f>Июнь!AI4</f>
        <v>0</v>
      </c>
      <c r="Z4" s="167"/>
      <c r="AA4" s="168"/>
      <c r="AB4" s="51">
        <v>0</v>
      </c>
    </row>
    <row r="5" spans="1:30" ht="15.75" hidden="1" customHeight="1" outlineLevel="1" thickTop="1" x14ac:dyDescent="0.25">
      <c r="A5" s="190"/>
      <c r="B5" s="155"/>
      <c r="C5" s="156"/>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134"/>
      <c r="C6" s="13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55"/>
      <c r="C7" s="156"/>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134"/>
      <c r="C8" s="13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134"/>
      <c r="C9" s="13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134"/>
      <c r="C10" s="13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134"/>
      <c r="C11" s="13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134"/>
      <c r="C12" s="13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134"/>
      <c r="C13" s="13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134"/>
      <c r="C14" s="13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134"/>
      <c r="C15" s="13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134"/>
      <c r="C16" s="13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134"/>
      <c r="C17" s="13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134"/>
      <c r="C18" s="13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134"/>
      <c r="C19" s="13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134"/>
      <c r="C20" s="13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134"/>
      <c r="C21" s="13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134"/>
      <c r="C22" s="13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134"/>
      <c r="C23" s="13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134"/>
      <c r="C24" s="13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134"/>
      <c r="C25" s="13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134"/>
      <c r="C26" s="13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134"/>
      <c r="C27" s="13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134"/>
      <c r="C28" s="13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134"/>
      <c r="C29" s="13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134"/>
      <c r="C30" s="13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134"/>
      <c r="C31" s="13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134"/>
      <c r="C32" s="13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134"/>
      <c r="C33" s="13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134"/>
      <c r="C34" s="13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134"/>
      <c r="C35" s="13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134"/>
      <c r="C36" s="13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134"/>
      <c r="C37" s="13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134"/>
      <c r="C38" s="13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134"/>
      <c r="C39" s="13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134"/>
      <c r="C40" s="13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134"/>
      <c r="C41" s="13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134"/>
      <c r="C42" s="13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134"/>
      <c r="C43" s="13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134"/>
      <c r="C44" s="13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134"/>
      <c r="C45" s="13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134"/>
      <c r="C46" s="13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134"/>
      <c r="C47" s="13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134"/>
      <c r="C48" s="13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134"/>
      <c r="C49" s="13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134"/>
      <c r="C50" s="13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134"/>
      <c r="C51" s="13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134"/>
      <c r="C52" s="13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134"/>
      <c r="C53" s="13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134"/>
      <c r="C54" s="13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134"/>
      <c r="C55" s="13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134"/>
      <c r="C56" s="13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134"/>
      <c r="C57" s="13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134"/>
      <c r="C58" s="13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134"/>
      <c r="C59" s="13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134"/>
      <c r="C60" s="13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134"/>
      <c r="C61" s="13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134"/>
      <c r="C62" s="13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134"/>
      <c r="C63" s="13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134"/>
      <c r="C64" s="13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134"/>
      <c r="C65" s="13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38"/>
      <c r="C66" s="1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24</v>
      </c>
      <c r="B67" s="43" t="str">
        <f t="shared" ref="B67:D68" si="0">B3</f>
        <v>Департамент 17</v>
      </c>
      <c r="C67" s="41" t="str">
        <f t="shared" si="0"/>
        <v>Ведущий инженер</v>
      </c>
      <c r="D67" s="9" t="str">
        <f t="shared" si="0"/>
        <v>Штат</v>
      </c>
      <c r="E67" s="10">
        <f>Апрель!E67+Май!E67+Июнь!E67</f>
        <v>0</v>
      </c>
      <c r="F67" s="11">
        <f>Апрель!F67+Май!F67+Июнь!F67</f>
        <v>0</v>
      </c>
      <c r="G67" s="11">
        <f>Апрель!G67+Май!G67+Июнь!G67</f>
        <v>0</v>
      </c>
      <c r="H67" s="11">
        <f>Апрель!H67+Май!H67+Июнь!H67</f>
        <v>0</v>
      </c>
      <c r="I67" s="11">
        <f>Апрель!I67+Май!I67+Июнь!I67</f>
        <v>0</v>
      </c>
      <c r="J67" s="11">
        <f>Апрель!J67+Май!J67+Июнь!J67</f>
        <v>0</v>
      </c>
      <c r="K67" s="11">
        <f>Апрель!K67+Май!K67+Июнь!K67</f>
        <v>0</v>
      </c>
      <c r="L67" s="11">
        <f>Апрель!L67+Май!L67+Июнь!L67</f>
        <v>0</v>
      </c>
      <c r="M67" s="11">
        <f>Апрель!M67+Май!M67+Июнь!M67</f>
        <v>0</v>
      </c>
      <c r="N67" s="11">
        <f>Апрель!N67+Май!N67+Июнь!N67</f>
        <v>0</v>
      </c>
      <c r="O67" s="11">
        <f>Апрель!O67+Май!O67+Июнь!O67</f>
        <v>0</v>
      </c>
      <c r="P67" s="11">
        <f>Апрель!P67+Май!P67+Июнь!P67</f>
        <v>0</v>
      </c>
      <c r="Q67" s="11">
        <f>Апрель!Q67+Май!Q67+Июнь!Q67</f>
        <v>0</v>
      </c>
      <c r="R67" s="11">
        <f>Апрель!R67+Май!R67+Июнь!R67</f>
        <v>0</v>
      </c>
      <c r="S67" s="11">
        <f>Апрель!S67+Май!S67+Июнь!S67</f>
        <v>0</v>
      </c>
      <c r="T67" s="11">
        <f>Апрель!T67+Май!T67+Июнь!T67</f>
        <v>0</v>
      </c>
      <c r="U67" s="11">
        <f>Апрель!U67+Май!U67+Июнь!U67</f>
        <v>0</v>
      </c>
      <c r="V67" s="11">
        <f>Апрель!V67+Май!V67+Июнь!V67</f>
        <v>0</v>
      </c>
      <c r="W67" s="11">
        <f>Апрель!W67+Май!W67+Июнь!W67</f>
        <v>0</v>
      </c>
      <c r="X67" s="11">
        <f>Апрель!AH67+Май!AH67+Июнь!AH67</f>
        <v>0</v>
      </c>
      <c r="Y67" s="12">
        <f>Апрель!AI67+Май!AI67+Июнь!AI67</f>
        <v>0</v>
      </c>
      <c r="Z67" s="74">
        <f>Апрель!AJ67+Май!AJ67+Июнь!AJ67</f>
        <v>0</v>
      </c>
      <c r="AA67" s="179">
        <f>Апрель!AK67+Май!AK67+Июнь!AK67</f>
        <v>0</v>
      </c>
      <c r="AB67" s="51">
        <f>AC3*AB3</f>
        <v>480</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44">
        <f t="shared" si="0"/>
        <v>0</v>
      </c>
      <c r="C68" s="42">
        <f t="shared" si="0"/>
        <v>0</v>
      </c>
      <c r="D68" s="3" t="str">
        <f t="shared" si="0"/>
        <v>Совместитель</v>
      </c>
      <c r="E68" s="4">
        <f>Апрель!E68+Май!E68+Июнь!E68</f>
        <v>0</v>
      </c>
      <c r="F68" s="1">
        <f>Апрель!F68+Май!F68+Июнь!F68</f>
        <v>0</v>
      </c>
      <c r="G68" s="1">
        <f>Апрель!G68+Май!G68+Июнь!G68</f>
        <v>0</v>
      </c>
      <c r="H68" s="1">
        <f>Апрель!H68+Май!H68+Июнь!H68</f>
        <v>0</v>
      </c>
      <c r="I68" s="1">
        <f>Апрель!I68+Май!I68+Июнь!I68</f>
        <v>0</v>
      </c>
      <c r="J68" s="1">
        <f>Апрель!J68+Май!J68+Июнь!J68</f>
        <v>0</v>
      </c>
      <c r="K68" s="1">
        <f>Апрель!K68+Май!K68+Июнь!K68</f>
        <v>0</v>
      </c>
      <c r="L68" s="1">
        <f>Апрель!L68+Май!L68+Июнь!L68</f>
        <v>0</v>
      </c>
      <c r="M68" s="1">
        <f>Апрель!M68+Май!M68+Июнь!M68</f>
        <v>0</v>
      </c>
      <c r="N68" s="1">
        <f>Апрель!N68+Май!N68+Июнь!N68</f>
        <v>0</v>
      </c>
      <c r="O68" s="1">
        <f>Апрель!O68+Май!O68+Июнь!O68</f>
        <v>0</v>
      </c>
      <c r="P68" s="1">
        <f>Апрель!P68+Май!P68+Июнь!P68</f>
        <v>0</v>
      </c>
      <c r="Q68" s="1">
        <f>Апрель!Q68+Май!Q68+Июнь!Q68</f>
        <v>0</v>
      </c>
      <c r="R68" s="1">
        <f>Апрель!R68+Май!R68+Июнь!R68</f>
        <v>0</v>
      </c>
      <c r="S68" s="1">
        <f>Апрель!S68+Май!S68+Июнь!S68</f>
        <v>0</v>
      </c>
      <c r="T68" s="1">
        <f>Апрель!T68+Май!T68+Июнь!T68</f>
        <v>0</v>
      </c>
      <c r="U68" s="1">
        <f>Апрель!U68+Май!U68+Июнь!U68</f>
        <v>0</v>
      </c>
      <c r="V68" s="1">
        <f>Апрель!V68+Май!V68+Июнь!V68</f>
        <v>0</v>
      </c>
      <c r="W68" s="1">
        <f>Апрель!W68+Май!W68+Июнь!W68</f>
        <v>0</v>
      </c>
      <c r="X68" s="1">
        <f>Апрель!AH68+Май!AH68+Июнь!AH68</f>
        <v>0</v>
      </c>
      <c r="Y68" s="7">
        <f>Апрель!AI68+Май!AI68+Июнь!AI68</f>
        <v>0</v>
      </c>
      <c r="Z68" s="8">
        <f>Апрель!AJ68+Май!AJ68+Июнь!AJ68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73" priority="10" operator="greaterThan">
      <formula>12</formula>
    </cfRule>
  </conditionalFormatting>
  <conditionalFormatting sqref="Z5">
    <cfRule type="cellIs" dxfId="172" priority="9" operator="greaterThan">
      <formula>24</formula>
    </cfRule>
  </conditionalFormatting>
  <conditionalFormatting sqref="AA5">
    <cfRule type="cellIs" dxfId="171" priority="8" operator="greaterThan">
      <formula>36</formula>
    </cfRule>
  </conditionalFormatting>
  <conditionalFormatting sqref="Z8 Z10 Z12 Z14 Z16 Z18 Z20 Z22 Z24 Z26 Z28 Z30 Z32 Z34 Z36 Z38 Z40 Z42 Z44 Z46 Z48 Z50 Z52 Z54 Z56 Z58 Z60 Z62 Z64 Z66">
    <cfRule type="cellIs" dxfId="170" priority="7" operator="greaterThan">
      <formula>12</formula>
    </cfRule>
  </conditionalFormatting>
  <conditionalFormatting sqref="Z7 Z9 Z11 Z13 Z15 Z17 Z19 Z21 Z23 Z25 Z27 Z29 Z31 Z33 Z35 Z37 Z39 Z41 Z43 Z45 Z47 Z49 Z51 Z53 Z55 Z57 Z59 Z61 Z63 Z65">
    <cfRule type="cellIs" dxfId="169" priority="6" operator="greaterThan">
      <formula>24</formula>
    </cfRule>
  </conditionalFormatting>
  <conditionalFormatting sqref="AA7 AA9 AA11 AA13 AA15 AA17 AA19 AA21 AA23 AA25 AA27 AA29 AA31 AA33 AA35 AA37 AA39 AA41 AA43 AA45 AA47 AA49 AA51 AA53 AA55 AA57 AA59 AA61 AA63 AA65">
    <cfRule type="cellIs" dxfId="168" priority="5" operator="greaterThan">
      <formula>36</formula>
    </cfRule>
  </conditionalFormatting>
  <conditionalFormatting sqref="AG67">
    <cfRule type="cellIs" dxfId="167" priority="3" operator="lessThan">
      <formula>$Z$67</formula>
    </cfRule>
  </conditionalFormatting>
  <conditionalFormatting sqref="AG68">
    <cfRule type="cellIs" dxfId="166" priority="1" operator="lessThan">
      <formula>$Z$67</formula>
    </cfRule>
  </conditionalFormatting>
  <dataValidations count="4">
    <dataValidation type="whole" errorStyle="warning" allowBlank="1" showInputMessage="1" showErrorMessage="1" errorTitle="Ошибка" sqref="AA5 AA7:AA66" xr:uid="{00000000-0002-0000-07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7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7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700-000003000000}">
      <formula1>0</formula1>
      <formula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85546875" style="151" customWidth="1"/>
    <col min="4" max="4" width="13.140625" customWidth="1"/>
    <col min="5" max="5" width="10.42578125" customWidth="1"/>
    <col min="6" max="6"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'II квартал'!A1</f>
        <v>Поддубский Александр Анатольевич</v>
      </c>
      <c r="AL1" s="51" t="str">
        <f ca="1">INDEX({"Январь","Февраль","Март","I квартал","Апрель","Май","Июнь","II квартал","Июль","Август","Сентябрь","III квартал","Октябрь","Ноябрь","Декабрь","IV квартал"},_xlfn.SHEET())</f>
        <v>Июль</v>
      </c>
    </row>
    <row r="2" spans="1:40" x14ac:dyDescent="0.25">
      <c r="A2" s="157" t="str">
        <f>'II квартал'!A2</f>
        <v>Дата</v>
      </c>
      <c r="B2" s="33" t="str">
        <f>'II квартал'!B2</f>
        <v>Подразделение</v>
      </c>
      <c r="C2" s="186" t="str">
        <f>'II квартал'!C2</f>
        <v>Должность</v>
      </c>
      <c r="D2" s="173"/>
      <c r="E2" s="160" t="str">
        <f>'II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'II квартал'!Z2</f>
        <v>Всего</v>
      </c>
      <c r="AK2" s="164"/>
      <c r="AL2" s="51" t="s">
        <v>6</v>
      </c>
      <c r="AM2" s="51" t="s">
        <v>7</v>
      </c>
      <c r="AN2" t="s">
        <v>8</v>
      </c>
    </row>
    <row r="3" spans="1:40" x14ac:dyDescent="0.25">
      <c r="A3" s="158"/>
      <c r="B3" s="32" t="str">
        <f>'II квартал'!B3</f>
        <v>Департамент 17</v>
      </c>
      <c r="C3" s="20" t="str">
        <f>'II квартал'!C3</f>
        <v>Ведущий инженер</v>
      </c>
      <c r="D3" s="56" t="str">
        <f>'II квартал'!D3</f>
        <v>Штат</v>
      </c>
      <c r="E3" s="13" t="str">
        <f>'II квартал'!E3</f>
        <v>Общие</v>
      </c>
      <c r="F3" s="119" t="str">
        <f>'II квартал'!F3</f>
        <v xml:space="preserve">   Заказ-наряд 70/17 от 10.01.2022 г., Медиадиод МД-20, 6 шт.</v>
      </c>
      <c r="G3" s="119" t="str">
        <f>'II квартал'!G3</f>
        <v xml:space="preserve">   Заках-наряд 69/17 от 10.01.2022, Медиадиод МСД-20, 1 шт.</v>
      </c>
      <c r="H3" s="119" t="str">
        <f>'II квартал'!H3</f>
        <v xml:space="preserve">   НМА FOC 17 деп-т с 20.10.2021 г.</v>
      </c>
      <c r="I3" s="119" t="str">
        <f>'II квартал'!I3</f>
        <v xml:space="preserve">   НМА ВЕ-1000 17 деп от 10.11.2021 г.</v>
      </c>
      <c r="J3" s="119" t="str">
        <f>'II квартал'!J3</f>
        <v xml:space="preserve">   НМА СРU-ВТ 17 деп-т с 30.06.2021 г.</v>
      </c>
      <c r="K3" s="119">
        <f>'II квартал'!K3</f>
        <v>0</v>
      </c>
      <c r="L3" s="119">
        <f>'II квартал'!L3</f>
        <v>0</v>
      </c>
      <c r="M3" s="119">
        <f>'II квартал'!M3</f>
        <v>0</v>
      </c>
      <c r="N3" s="119">
        <f>'II квартал'!N3</f>
        <v>0</v>
      </c>
      <c r="O3" s="119">
        <f>'II квартал'!O3</f>
        <v>0</v>
      </c>
      <c r="P3" s="119">
        <f>'II квартал'!P3</f>
        <v>0</v>
      </c>
      <c r="Q3" s="119">
        <f>'II квартал'!Q3</f>
        <v>0</v>
      </c>
      <c r="R3" s="119">
        <f>'II квартал'!R3</f>
        <v>0</v>
      </c>
      <c r="S3" s="119">
        <f>'II квартал'!S3</f>
        <v>0</v>
      </c>
      <c r="T3" s="119">
        <f>'II квартал'!T3</f>
        <v>0</v>
      </c>
      <c r="U3" s="119">
        <f>'II квартал'!U3</f>
        <v>0</v>
      </c>
      <c r="V3" s="119">
        <f>'II квартал'!V3</f>
        <v>0</v>
      </c>
      <c r="W3" s="134">
        <f>'II квартал'!W3</f>
        <v>0</v>
      </c>
      <c r="X3" s="134"/>
      <c r="Y3" s="134"/>
      <c r="Z3" s="134"/>
      <c r="AA3" s="134"/>
      <c r="AB3" s="134"/>
      <c r="AC3" s="134"/>
      <c r="AD3" s="134"/>
      <c r="AE3" s="134"/>
      <c r="AF3" s="134"/>
      <c r="AG3" s="134"/>
      <c r="AH3" s="134">
        <f>'II квартал'!X3</f>
        <v>0</v>
      </c>
      <c r="AI3" s="14">
        <f>'II квартал'!Y3</f>
        <v>0</v>
      </c>
      <c r="AJ3" s="165"/>
      <c r="AK3" s="166"/>
      <c r="AL3" s="51">
        <v>1</v>
      </c>
      <c r="AM3" s="70">
        <v>168</v>
      </c>
      <c r="AN3">
        <f>Январь!AN3</f>
        <v>0</v>
      </c>
    </row>
    <row r="4" spans="1:40" ht="15.75" customHeight="1" thickBot="1" x14ac:dyDescent="0.3">
      <c r="A4" s="159"/>
      <c r="B4" s="34">
        <f>'II квартал'!B4</f>
        <v>0</v>
      </c>
      <c r="C4" s="21">
        <f>'II квартал'!C4</f>
        <v>0</v>
      </c>
      <c r="D4" s="30" t="str">
        <f>'II квартал'!D4</f>
        <v>Совместитель</v>
      </c>
      <c r="E4" s="5">
        <f>'II квартал'!E4</f>
        <v>0</v>
      </c>
      <c r="F4" s="2">
        <f>'II квартал'!F4</f>
        <v>0</v>
      </c>
      <c r="G4" s="2">
        <f>'II квартал'!G4</f>
        <v>0</v>
      </c>
      <c r="H4" s="2">
        <f>'II квартал'!H4</f>
        <v>0</v>
      </c>
      <c r="I4" s="2">
        <f>'II квартал'!I4</f>
        <v>0</v>
      </c>
      <c r="J4" s="2">
        <f>'II квартал'!J4</f>
        <v>0</v>
      </c>
      <c r="K4" s="2">
        <f>'II квартал'!K4</f>
        <v>0</v>
      </c>
      <c r="L4" s="2">
        <f>'II квартал'!L4</f>
        <v>0</v>
      </c>
      <c r="M4" s="2">
        <f>'II квартал'!M4</f>
        <v>0</v>
      </c>
      <c r="N4" s="2">
        <f>'II квартал'!N4</f>
        <v>0</v>
      </c>
      <c r="O4" s="2">
        <f>'II квартал'!O4</f>
        <v>0</v>
      </c>
      <c r="P4" s="2">
        <f>'II квартал'!P4</f>
        <v>0</v>
      </c>
      <c r="Q4" s="2">
        <f>'II квартал'!Q4</f>
        <v>0</v>
      </c>
      <c r="R4" s="2">
        <f>'II квартал'!R4</f>
        <v>0</v>
      </c>
      <c r="S4" s="2">
        <f>'II квартал'!S4</f>
        <v>0</v>
      </c>
      <c r="T4" s="2">
        <f>'II квартал'!T4</f>
        <v>0</v>
      </c>
      <c r="U4" s="2">
        <f>'II квартал'!U4</f>
        <v>0</v>
      </c>
      <c r="V4" s="2">
        <f>'II квартал'!V4</f>
        <v>0</v>
      </c>
      <c r="W4" s="2">
        <f>'II квартал'!W4</f>
        <v>0</v>
      </c>
      <c r="X4" s="2"/>
      <c r="Y4" s="2"/>
      <c r="Z4" s="2"/>
      <c r="AA4" s="2"/>
      <c r="AB4" s="2"/>
      <c r="AC4" s="2"/>
      <c r="AD4" s="2"/>
      <c r="AE4" s="2"/>
      <c r="AF4" s="2"/>
      <c r="AG4" s="2"/>
      <c r="AH4" s="2">
        <f>'II квартал'!X4</f>
        <v>0</v>
      </c>
      <c r="AI4" s="6">
        <f>'II квартал'!Y4</f>
        <v>0</v>
      </c>
      <c r="AJ4" s="167"/>
      <c r="AK4" s="168"/>
      <c r="AL4" s="51">
        <v>0</v>
      </c>
    </row>
    <row r="5" spans="1:40" ht="15.75" customHeight="1" thickTop="1" x14ac:dyDescent="0.25">
      <c r="A5" s="183">
        <v>1</v>
      </c>
      <c r="B5" s="45"/>
      <c r="C5" s="46"/>
      <c r="D5" s="60">
        <f>Июнь!D65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Июнь!D66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5">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7"/>
      <c r="AJ65" s="89">
        <f t="shared" si="2"/>
        <v>0</v>
      </c>
      <c r="AK65" s="176">
        <f>AJ65+AJ66</f>
        <v>0</v>
      </c>
    </row>
    <row r="66" spans="1:4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1"/>
      <c r="AJ66" s="92">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AF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f t="shared" si="5"/>
        <v>0</v>
      </c>
      <c r="AB67" s="11">
        <f t="shared" si="5"/>
        <v>0</v>
      </c>
      <c r="AC67" s="11">
        <f t="shared" si="5"/>
        <v>0</v>
      </c>
      <c r="AD67" s="11">
        <f t="shared" si="5"/>
        <v>0</v>
      </c>
      <c r="AE67" s="11">
        <f t="shared" si="5"/>
        <v>0</v>
      </c>
      <c r="AF67" s="11">
        <f t="shared" si="5"/>
        <v>0</v>
      </c>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21</v>
      </c>
      <c r="D69" s="25" t="s">
        <v>11</v>
      </c>
      <c r="E69" s="53"/>
    </row>
    <row r="70" spans="1:43" outlineLevel="1" x14ac:dyDescent="0.25">
      <c r="C70" s="151" t="s">
        <v>21</v>
      </c>
      <c r="D70" s="25" t="s">
        <v>19</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65" priority="31" operator="greaterThan">
      <formula>4</formula>
    </cfRule>
  </conditionalFormatting>
  <conditionalFormatting sqref="AJ5">
    <cfRule type="cellIs" dxfId="164" priority="29" operator="greaterThan">
      <formula>8</formula>
    </cfRule>
  </conditionalFormatting>
  <conditionalFormatting sqref="AK5">
    <cfRule type="cellIs" dxfId="163" priority="27" operator="greaterThan">
      <formula>12</formula>
    </cfRule>
  </conditionalFormatting>
  <conditionalFormatting sqref="AJ8 AJ10 AJ12 AJ14 AJ16 AJ18 AJ20 AJ22 AJ24 AJ26 AJ28 AJ30 AJ32 AJ34 AJ36 AJ38 AJ40 AJ42 AJ44 AJ46 AJ48 AJ50 AJ52 AJ54 AJ56 AJ58 AJ60 AJ62 AJ64 AJ66">
    <cfRule type="cellIs" dxfId="162" priority="25" operator="greaterThan">
      <formula>4</formula>
    </cfRule>
  </conditionalFormatting>
  <conditionalFormatting sqref="AJ7 AJ9 AJ11 AJ13 AJ15 AJ17 AJ19 AJ21 AJ23 AJ25 AJ27 AJ29 AJ31 AJ33 AJ35 AJ37 AJ39 AJ41 AJ43 AJ45 AJ47 AJ49 AJ51 AJ53 AJ55 AJ57 AJ59 AJ61 AJ63 AJ65">
    <cfRule type="cellIs" dxfId="161" priority="23" operator="greaterThan">
      <formula>8</formula>
    </cfRule>
  </conditionalFormatting>
  <conditionalFormatting sqref="AK7 AK9 AK11 AK13 AK15 AK17 AK19 AK21 AK23 AK25 AK27 AK29 AK31 AK33 AK35 AK37 AK39 AK41 AK43 AK45 AK47 AK49 AK51 AK53 AK55 AK57 AK59 AK61 AK63 AK65">
    <cfRule type="cellIs" dxfId="160" priority="21" operator="greaterThan">
      <formula>12</formula>
    </cfRule>
  </conditionalFormatting>
  <conditionalFormatting sqref="F67">
    <cfRule type="cellIs" dxfId="159" priority="17" operator="equal">
      <formula>0</formula>
    </cfRule>
    <cfRule type="cellIs" dxfId="158" priority="18" operator="equal">
      <formula>F69</formula>
    </cfRule>
    <cfRule type="cellIs" dxfId="157" priority="19" operator="between">
      <formula>F69</formula>
      <formula>0</formula>
    </cfRule>
    <cfRule type="cellIs" dxfId="156" priority="20" operator="greaterThan">
      <formula>F69</formula>
    </cfRule>
  </conditionalFormatting>
  <conditionalFormatting sqref="F68">
    <cfRule type="cellIs" dxfId="155" priority="13" operator="equal">
      <formula>0</formula>
    </cfRule>
    <cfRule type="cellIs" dxfId="154" priority="14" operator="equal">
      <formula>F70</formula>
    </cfRule>
    <cfRule type="cellIs" dxfId="153" priority="15" operator="between">
      <formula>F70</formula>
      <formula>0</formula>
    </cfRule>
    <cfRule type="cellIs" dxfId="152" priority="16" operator="greaterThan">
      <formula>F70</formula>
    </cfRule>
  </conditionalFormatting>
  <conditionalFormatting sqref="G67:AI67">
    <cfRule type="cellIs" dxfId="151" priority="9" operator="equal">
      <formula>0</formula>
    </cfRule>
    <cfRule type="cellIs" dxfId="150" priority="10" operator="equal">
      <formula>G69</formula>
    </cfRule>
    <cfRule type="cellIs" dxfId="149" priority="11" operator="between">
      <formula>G69</formula>
      <formula>0</formula>
    </cfRule>
    <cfRule type="cellIs" dxfId="148" priority="12" operator="greaterThan">
      <formula>G69</formula>
    </cfRule>
  </conditionalFormatting>
  <conditionalFormatting sqref="G68:AI68">
    <cfRule type="cellIs" dxfId="147" priority="5" operator="equal">
      <formula>0</formula>
    </cfRule>
    <cfRule type="cellIs" dxfId="146" priority="6" operator="equal">
      <formula>G70</formula>
    </cfRule>
    <cfRule type="cellIs" dxfId="145" priority="7" operator="between">
      <formula>G70</formula>
      <formula>0</formula>
    </cfRule>
    <cfRule type="cellIs" dxfId="144" priority="8" operator="greaterThan">
      <formula>G70</formula>
    </cfRule>
  </conditionalFormatting>
  <conditionalFormatting sqref="AQ67">
    <cfRule type="cellIs" dxfId="143" priority="3" operator="lessThan">
      <formula>$AJ$67</formula>
    </cfRule>
  </conditionalFormatting>
  <conditionalFormatting sqref="AQ68">
    <cfRule type="cellIs" dxfId="14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8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800-000001000000}">
      <formula1>0</formula1>
      <formula2>4</formula2>
    </dataValidation>
    <dataValidation type="whole" allowBlank="1" showInputMessage="1" showErrorMessage="1" sqref="AI7 AI9 AI11 AI13 AI15 AI17 AI19 AI21 AI23 AI25 AI27 AI29 AI31 AI33 AI35 AI37 AI39 AI41 AI43 AI45 AI65 AI49 AI51 AI53 AI47 AI57 AI59 AI61 AI63 AI55 AI5" xr:uid="{00000000-0002-0000-0800-000002000000}">
      <formula1>0</formula1>
      <formula2>8</formula2>
    </dataValidation>
    <dataValidation type="whole" errorStyle="warning" allowBlank="1" showInputMessage="1" showErrorMessage="1" errorTitle="Ошибка" sqref="AK5 AK7:AK66" xr:uid="{00000000-0002-0000-0800-000003000000}">
      <formula1>0</formula1>
      <formula2>12</formula2>
    </dataValidation>
    <dataValidation type="whole" allowBlank="1" showInputMessage="1" showErrorMessage="1" sqref="F68:AI68" xr:uid="{00000000-0002-0000-0800-000004000000}">
      <formula1>0</formula1>
      <formula2>F70</formula2>
    </dataValidation>
    <dataValidation type="whole" errorStyle="warning" allowBlank="1" showInputMessage="1" showErrorMessage="1" errorTitle="Ошибка" error="Ошибка" sqref="F67:AI67" xr:uid="{00000000-0002-0000-0800-000005000000}">
      <formula1>0</formula1>
      <formula2>F69</formula2>
    </dataValidation>
    <dataValidation type="decimal" allowBlank="1" showInputMessage="1" showErrorMessage="1" sqref="E5:AH66" xr:uid="{00000000-0002-0000-0800-000006000000}">
      <formula1>0</formula1>
      <formula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Январь</vt:lpstr>
      <vt:lpstr>Февраль</vt:lpstr>
      <vt:lpstr>Март</vt:lpstr>
      <vt:lpstr>I квартал</vt:lpstr>
      <vt:lpstr>Апрель</vt:lpstr>
      <vt:lpstr>Май</vt:lpstr>
      <vt:lpstr>Июнь</vt:lpstr>
      <vt:lpstr>II квартал</vt:lpstr>
      <vt:lpstr>Июль</vt:lpstr>
      <vt:lpstr>Август</vt:lpstr>
      <vt:lpstr>Сентябрь</vt:lpstr>
      <vt:lpstr>III квартал</vt:lpstr>
      <vt:lpstr>Октябрь</vt:lpstr>
      <vt:lpstr>Ноябрь</vt:lpstr>
      <vt:lpstr>Декабрь</vt:lpstr>
      <vt:lpstr>IV квартал</vt:lpstr>
      <vt:lpstr>Всего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Трубачев Александр Павлович</dc:creator>
  <cp:lastModifiedBy>ddas</cp:lastModifiedBy>
  <dcterms:created xsi:type="dcterms:W3CDTF">2018-07-23T15:04:09Z</dcterms:created>
  <dcterms:modified xsi:type="dcterms:W3CDTF">2022-03-02T13:18:17Z</dcterms:modified>
</cp:coreProperties>
</file>