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ktn5110_psu_edu/Documents/"/>
    </mc:Choice>
  </mc:AlternateContent>
  <xr:revisionPtr revIDLastSave="0" documentId="8_{C96076D2-26A7-40A3-9408-B01A1BE9A96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1" i="1" l="1" a="1"/>
  <c r="A41" i="1" s="1"/>
  <c r="G30" i="1"/>
  <c r="G29" i="1"/>
  <c r="G28" i="1"/>
  <c r="H21" i="1"/>
  <c r="H22" i="1" s="1"/>
  <c r="H23" i="1" s="1"/>
  <c r="H24" i="1" s="1"/>
  <c r="H25" i="1" s="1"/>
  <c r="H26" i="1" s="1"/>
  <c r="H27" i="1" s="1"/>
  <c r="H28" i="1" s="1"/>
  <c r="H29" i="1" s="1"/>
  <c r="H30" i="1" s="1"/>
  <c r="G19" i="1"/>
  <c r="G18" i="1"/>
  <c r="H10" i="1"/>
  <c r="H11" i="1" s="1"/>
  <c r="H12" i="1" s="1"/>
  <c r="H13" i="1" s="1"/>
  <c r="H14" i="1" s="1"/>
  <c r="H15" i="1" s="1"/>
  <c r="H16" i="1" s="1"/>
  <c r="H17" i="1" s="1"/>
  <c r="H18" i="1" s="1"/>
  <c r="H19" i="1" s="1"/>
  <c r="H5" i="1"/>
  <c r="H6" i="1" s="1"/>
  <c r="H7" i="1" s="1"/>
  <c r="H8" i="1" s="1"/>
  <c r="G3" i="1"/>
  <c r="E32" i="1" a="1"/>
  <c r="E32" i="1" l="1"/>
  <c r="G32" i="1" a="1"/>
  <c r="G32" i="1" l="1"/>
  <c r="G42" i="1" a="1"/>
  <c r="G42" i="1" s="1"/>
  <c r="G43" i="1" s="1" a="1"/>
  <c r="G43" i="1" s="1"/>
  <c r="D32" i="1" a="1"/>
  <c r="D32" i="1" l="1"/>
  <c r="F1" i="1" a="1"/>
  <c r="F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<sst xmlns="http://schemas.openxmlformats.org/spreadsheetml/2006/main" count="109" uniqueCount="108">
  <si>
    <t>EXAM1 : STAT 401</t>
  </si>
  <si>
    <t>EXAM2 : STAT 401</t>
  </si>
  <si>
    <t>FINAL EXAM: STAT 401</t>
  </si>
  <si>
    <t>Lab Activity 01</t>
  </si>
  <si>
    <t>Lab Activity 02</t>
  </si>
  <si>
    <t>ffffff</t>
  </si>
  <si>
    <t>000000</t>
  </si>
  <si>
    <t>e7e6e6</t>
  </si>
  <si>
    <t>44546a</t>
  </si>
  <si>
    <t>4472c4</t>
  </si>
  <si>
    <t>ed7d31</t>
  </si>
  <si>
    <t>a5a5a5</t>
  </si>
  <si>
    <t>ffc000</t>
  </si>
  <si>
    <t>5b9bd5</t>
  </si>
  <si>
    <t>70ad47</t>
  </si>
  <si>
    <t>Lab Activity 03</t>
  </si>
  <si>
    <t>Default Background</t>
  </si>
  <si>
    <t>f2f2f2</t>
  </si>
  <si>
    <t>808080</t>
  </si>
  <si>
    <t>d0cece</t>
  </si>
  <si>
    <t>d6dce4</t>
  </si>
  <si>
    <t>d9e1f2</t>
  </si>
  <si>
    <t>fce4d6</t>
  </si>
  <si>
    <t>ededed</t>
  </si>
  <si>
    <t>fff2cc</t>
  </si>
  <si>
    <t>ddebf7</t>
  </si>
  <si>
    <t>e2efda</t>
  </si>
  <si>
    <t>Assignment Scores</t>
  </si>
  <si>
    <t>Lab Activity 04</t>
  </si>
  <si>
    <t>Assignment Points | Grade Scale</t>
  </si>
  <si>
    <t>d9d9d9</t>
  </si>
  <si>
    <t>595959</t>
  </si>
  <si>
    <t>aeaaaa</t>
  </si>
  <si>
    <t>acb9ca</t>
  </si>
  <si>
    <t>b4c6e7</t>
  </si>
  <si>
    <t>f8cbad</t>
  </si>
  <si>
    <t>dbdbdb</t>
  </si>
  <si>
    <t>ffe699</t>
  </si>
  <si>
    <t>bdd7ee</t>
  </si>
  <si>
    <t>c6e0b4</t>
  </si>
  <si>
    <t>Manual Scores  |  Numerical Grade Estimation</t>
  </si>
  <si>
    <t>Lab Activity 05</t>
  </si>
  <si>
    <t>Numerical Attainable Points</t>
  </si>
  <si>
    <t>bfbfbf</t>
  </si>
  <si>
    <t>404040</t>
  </si>
  <si>
    <t>757171</t>
  </si>
  <si>
    <t>8497b0</t>
  </si>
  <si>
    <t>8ea9db</t>
  </si>
  <si>
    <t>f4b084</t>
  </si>
  <si>
    <t>c9c9c9</t>
  </si>
  <si>
    <t>ffd966</t>
  </si>
  <si>
    <t>9bc2e6</t>
  </si>
  <si>
    <t>a9d08e</t>
  </si>
  <si>
    <t>Assignments  |  Category</t>
  </si>
  <si>
    <t>Quiz 01</t>
  </si>
  <si>
    <t>a6a6a6</t>
  </si>
  <si>
    <t>262626</t>
  </si>
  <si>
    <t>3a3838</t>
  </si>
  <si>
    <t>333f4f</t>
  </si>
  <si>
    <t>305496</t>
  </si>
  <si>
    <t>c65911</t>
  </si>
  <si>
    <t>7b7b7b</t>
  </si>
  <si>
    <t>bf8f00</t>
  </si>
  <si>
    <t>2f75b5</t>
  </si>
  <si>
    <t>548235</t>
  </si>
  <si>
    <t>Desired Letter Grade  |  Assignment Prediction Numbers</t>
  </si>
  <si>
    <t>Quiz 02</t>
  </si>
  <si>
    <t>0d0d0d</t>
  </si>
  <si>
    <t>161616</t>
  </si>
  <si>
    <t>222b35</t>
  </si>
  <si>
    <t>203764</t>
  </si>
  <si>
    <t>833c0c</t>
  </si>
  <si>
    <t>525252</t>
  </si>
  <si>
    <t>806000</t>
  </si>
  <si>
    <t>1f4e78</t>
  </si>
  <si>
    <t>375623</t>
  </si>
  <si>
    <t>Letter Grade Estimation</t>
  </si>
  <si>
    <t>Quiz 03</t>
  </si>
  <si>
    <t>ff0000</t>
  </si>
  <si>
    <t>Predictions Outside Limits</t>
  </si>
  <si>
    <t>Quiz 04</t>
  </si>
  <si>
    <t>Quiz 05</t>
  </si>
  <si>
    <t>Quiz 06</t>
  </si>
  <si>
    <t>Quiz 07</t>
  </si>
  <si>
    <t>Quiz 08</t>
  </si>
  <si>
    <t>Quiz 09</t>
  </si>
  <si>
    <t>Quiz 10</t>
  </si>
  <si>
    <t>Quiz 11</t>
  </si>
  <si>
    <t>Homework 01</t>
  </si>
  <si>
    <t>Homework 02</t>
  </si>
  <si>
    <t>Homework 03</t>
  </si>
  <si>
    <t>Homework 04</t>
  </si>
  <si>
    <t>Homework 05</t>
  </si>
  <si>
    <t>Homework 06</t>
  </si>
  <si>
    <t>Homework 07</t>
  </si>
  <si>
    <t>Homework 08</t>
  </si>
  <si>
    <t>Homework 09</t>
  </si>
  <si>
    <t>Homework 10</t>
  </si>
  <si>
    <t>Homework 11</t>
  </si>
  <si>
    <t>A</t>
  </si>
  <si>
    <t>A-</t>
  </si>
  <si>
    <t>B+</t>
  </si>
  <si>
    <t>B</t>
  </si>
  <si>
    <t>B-</t>
  </si>
  <si>
    <t>C+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</si>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</sst>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2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tos Narrow"/>
    </font>
    <font>
      <sz val="11"/>
      <color rgb="FFF2F2F2"/>
      <name val="Aptos Narrow"/>
      <family val="2"/>
      <scheme val="minor"/>
    </font>
    <font>
      <b/>
      <sz val="11"/>
      <color rgb="FFF2F2F2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rgb="FF305496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3A3838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/>
      <right style="thin">
        <color rgb="FF1F1F1F"/>
      </right>
      <top style="thin">
        <color rgb="FF1F1F1F"/>
      </top>
      <bottom style="thin">
        <color theme="0" tint="-0.249977111117893"/>
      </bottom>
      <diagonal/>
    </border>
    <border>
      <left/>
      <right style="thin">
        <color rgb="FF1F1F1F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rgb="FF1F1F1F"/>
      </right>
      <top style="thin">
        <color theme="0" tint="-0.249977111117893"/>
      </top>
      <bottom style="thin">
        <color rgb="FF1F1F1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1F1F1F"/>
      </top>
      <bottom style="thin">
        <color theme="0" tint="-0.249977111117893"/>
      </bottom>
      <diagonal/>
    </border>
    <border>
      <left style="medium">
        <color rgb="FF000000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0000"/>
      </left>
      <right/>
      <top style="thin">
        <color theme="0" tint="-0.249977111117893"/>
      </top>
      <bottom style="thin">
        <color rgb="FF1F1F1F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3" borderId="4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7" xfId="0" applyFont="1" applyFill="1" applyBorder="1"/>
    <xf numFmtId="0" fontId="3" fillId="2" borderId="9" xfId="0" applyFont="1" applyFill="1" applyBorder="1"/>
    <xf numFmtId="0" fontId="3" fillId="4" borderId="8" xfId="0" applyFont="1" applyFill="1" applyBorder="1"/>
    <xf numFmtId="0" fontId="3" fillId="4" borderId="0" xfId="0" applyFont="1" applyFill="1"/>
    <xf numFmtId="0" fontId="3" fillId="4" borderId="9" xfId="0" applyFont="1" applyFill="1" applyBorder="1"/>
    <xf numFmtId="0" fontId="3" fillId="2" borderId="10" xfId="0" applyFont="1" applyFill="1" applyBorder="1" applyAlignment="1">
      <alignment horizontal="left"/>
    </xf>
    <xf numFmtId="165" fontId="3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0" fontId="3" fillId="3" borderId="9" xfId="0" applyFont="1" applyFill="1" applyBorder="1"/>
    <xf numFmtId="0" fontId="3" fillId="2" borderId="11" xfId="0" applyFont="1" applyFill="1" applyBorder="1" applyAlignment="1">
      <alignment horizontal="left"/>
    </xf>
    <xf numFmtId="2" fontId="3" fillId="3" borderId="0" xfId="0" applyNumberFormat="1" applyFont="1" applyFill="1"/>
    <xf numFmtId="0" fontId="3" fillId="2" borderId="12" xfId="0" applyFont="1" applyFill="1" applyBorder="1" applyAlignment="1">
      <alignment horizontal="left"/>
    </xf>
    <xf numFmtId="0" fontId="5" fillId="4" borderId="8" xfId="0" applyFont="1" applyFill="1" applyBorder="1"/>
    <xf numFmtId="0" fontId="3" fillId="5" borderId="9" xfId="0" applyFont="1" applyFill="1" applyBorder="1"/>
    <xf numFmtId="0" fontId="3" fillId="4" borderId="13" xfId="0" applyFont="1" applyFill="1" applyBorder="1"/>
    <xf numFmtId="0" fontId="3" fillId="4" borderId="14" xfId="0" applyFont="1" applyFill="1" applyBorder="1"/>
    <xf numFmtId="164" fontId="2" fillId="6" borderId="6" xfId="0" applyNumberFormat="1" applyFont="1" applyFill="1" applyBorder="1" applyAlignment="1">
      <alignment vertical="center"/>
    </xf>
    <xf numFmtId="164" fontId="2" fillId="6" borderId="0" xfId="0" applyNumberFormat="1" applyFont="1" applyFill="1" applyAlignment="1">
      <alignment vertical="center"/>
    </xf>
    <xf numFmtId="0" fontId="7" fillId="7" borderId="15" xfId="0" applyFont="1" applyFill="1" applyBorder="1" applyAlignment="1">
      <alignment horizontal="center"/>
    </xf>
    <xf numFmtId="164" fontId="2" fillId="8" borderId="6" xfId="0" applyNumberFormat="1" applyFont="1" applyFill="1" applyBorder="1" applyAlignment="1">
      <alignment vertical="center"/>
    </xf>
    <xf numFmtId="164" fontId="3" fillId="8" borderId="0" xfId="0" applyNumberFormat="1" applyFont="1" applyFill="1"/>
    <xf numFmtId="2" fontId="3" fillId="9" borderId="0" xfId="0" applyNumberFormat="1" applyFont="1" applyFill="1"/>
    <xf numFmtId="0" fontId="8" fillId="0" borderId="0" xfId="0" applyFont="1"/>
    <xf numFmtId="49" fontId="3" fillId="12" borderId="18" xfId="0" applyNumberFormat="1" applyFont="1" applyFill="1" applyBorder="1" applyAlignment="1">
      <alignment horizontal="left"/>
    </xf>
    <xf numFmtId="49" fontId="9" fillId="13" borderId="19" xfId="0" applyNumberFormat="1" applyFont="1" applyFill="1" applyBorder="1" applyAlignment="1">
      <alignment horizontal="left"/>
    </xf>
    <xf numFmtId="49" fontId="3" fillId="14" borderId="19" xfId="0" applyNumberFormat="1" applyFont="1" applyFill="1" applyBorder="1" applyAlignment="1">
      <alignment horizontal="left"/>
    </xf>
    <xf numFmtId="49" fontId="9" fillId="15" borderId="19" xfId="0" applyNumberFormat="1" applyFont="1" applyFill="1" applyBorder="1" applyAlignment="1">
      <alignment horizontal="left"/>
    </xf>
    <xf numFmtId="49" fontId="9" fillId="16" borderId="19" xfId="0" applyNumberFormat="1" applyFont="1" applyFill="1" applyBorder="1" applyAlignment="1">
      <alignment horizontal="left"/>
    </xf>
    <xf numFmtId="49" fontId="9" fillId="17" borderId="19" xfId="0" applyNumberFormat="1" applyFont="1" applyFill="1" applyBorder="1" applyAlignment="1">
      <alignment horizontal="left"/>
    </xf>
    <xf numFmtId="49" fontId="3" fillId="18" borderId="19" xfId="0" applyNumberFormat="1" applyFont="1" applyFill="1" applyBorder="1" applyAlignment="1">
      <alignment horizontal="left"/>
    </xf>
    <xf numFmtId="49" fontId="3" fillId="19" borderId="19" xfId="0" applyNumberFormat="1" applyFont="1" applyFill="1" applyBorder="1" applyAlignment="1">
      <alignment horizontal="left"/>
    </xf>
    <xf numFmtId="49" fontId="9" fillId="20" borderId="19" xfId="0" applyNumberFormat="1" applyFont="1" applyFill="1" applyBorder="1" applyAlignment="1">
      <alignment horizontal="left"/>
    </xf>
    <xf numFmtId="49" fontId="9" fillId="21" borderId="20" xfId="0" applyNumberFormat="1" applyFont="1" applyFill="1" applyBorder="1" applyAlignment="1">
      <alignment horizontal="left"/>
    </xf>
    <xf numFmtId="49" fontId="3" fillId="3" borderId="21" xfId="0" applyNumberFormat="1" applyFont="1" applyFill="1" applyBorder="1" applyAlignment="1">
      <alignment horizontal="left"/>
    </xf>
    <xf numFmtId="49" fontId="9" fillId="22" borderId="17" xfId="0" applyNumberFormat="1" applyFont="1" applyFill="1" applyBorder="1" applyAlignment="1">
      <alignment horizontal="left"/>
    </xf>
    <xf numFmtId="49" fontId="3" fillId="23" borderId="17" xfId="0" applyNumberFormat="1" applyFont="1" applyFill="1" applyBorder="1" applyAlignment="1">
      <alignment horizontal="left"/>
    </xf>
    <xf numFmtId="49" fontId="3" fillId="24" borderId="17" xfId="0" applyNumberFormat="1" applyFont="1" applyFill="1" applyBorder="1" applyAlignment="1">
      <alignment horizontal="left"/>
    </xf>
    <xf numFmtId="49" fontId="3" fillId="8" borderId="17" xfId="0" applyNumberFormat="1" applyFont="1" applyFill="1" applyBorder="1" applyAlignment="1">
      <alignment horizontal="left"/>
    </xf>
    <xf numFmtId="49" fontId="3" fillId="25" borderId="17" xfId="0" applyNumberFormat="1" applyFont="1" applyFill="1" applyBorder="1" applyAlignment="1">
      <alignment horizontal="left"/>
    </xf>
    <xf numFmtId="49" fontId="3" fillId="26" borderId="17" xfId="0" applyNumberFormat="1" applyFont="1" applyFill="1" applyBorder="1" applyAlignment="1">
      <alignment horizontal="left"/>
    </xf>
    <xf numFmtId="49" fontId="3" fillId="27" borderId="17" xfId="0" applyNumberFormat="1" applyFont="1" applyFill="1" applyBorder="1" applyAlignment="1">
      <alignment horizontal="left"/>
    </xf>
    <xf numFmtId="49" fontId="3" fillId="28" borderId="17" xfId="0" applyNumberFormat="1" applyFont="1" applyFill="1" applyBorder="1" applyAlignment="1">
      <alignment horizontal="left"/>
    </xf>
    <xf numFmtId="49" fontId="3" fillId="29" borderId="22" xfId="0" applyNumberFormat="1" applyFont="1" applyFill="1" applyBorder="1" applyAlignment="1">
      <alignment horizontal="left"/>
    </xf>
    <xf numFmtId="49" fontId="3" fillId="10" borderId="21" xfId="0" applyNumberFormat="1" applyFont="1" applyFill="1" applyBorder="1" applyAlignment="1">
      <alignment horizontal="left"/>
    </xf>
    <xf numFmtId="49" fontId="9" fillId="30" borderId="17" xfId="0" applyNumberFormat="1" applyFont="1" applyFill="1" applyBorder="1" applyAlignment="1">
      <alignment horizontal="left"/>
    </xf>
    <xf numFmtId="49" fontId="3" fillId="31" borderId="17" xfId="0" applyNumberFormat="1" applyFont="1" applyFill="1" applyBorder="1" applyAlignment="1">
      <alignment horizontal="left"/>
    </xf>
    <xf numFmtId="49" fontId="3" fillId="32" borderId="17" xfId="0" applyNumberFormat="1" applyFont="1" applyFill="1" applyBorder="1" applyAlignment="1">
      <alignment horizontal="left"/>
    </xf>
    <xf numFmtId="49" fontId="3" fillId="9" borderId="17" xfId="0" applyNumberFormat="1" applyFont="1" applyFill="1" applyBorder="1" applyAlignment="1">
      <alignment horizontal="left"/>
    </xf>
    <xf numFmtId="49" fontId="3" fillId="33" borderId="17" xfId="0" applyNumberFormat="1" applyFont="1" applyFill="1" applyBorder="1" applyAlignment="1">
      <alignment horizontal="left"/>
    </xf>
    <xf numFmtId="49" fontId="3" fillId="34" borderId="17" xfId="0" applyNumberFormat="1" applyFont="1" applyFill="1" applyBorder="1" applyAlignment="1">
      <alignment horizontal="left"/>
    </xf>
    <xf numFmtId="49" fontId="3" fillId="35" borderId="17" xfId="0" applyNumberFormat="1" applyFont="1" applyFill="1" applyBorder="1" applyAlignment="1">
      <alignment horizontal="left"/>
    </xf>
    <xf numFmtId="49" fontId="3" fillId="36" borderId="17" xfId="0" applyNumberFormat="1" applyFont="1" applyFill="1" applyBorder="1" applyAlignment="1">
      <alignment horizontal="left"/>
    </xf>
    <xf numFmtId="49" fontId="3" fillId="37" borderId="22" xfId="0" applyNumberFormat="1" applyFont="1" applyFill="1" applyBorder="1" applyAlignment="1">
      <alignment horizontal="left"/>
    </xf>
    <xf numFmtId="49" fontId="3" fillId="38" borderId="21" xfId="0" applyNumberFormat="1" applyFont="1" applyFill="1" applyBorder="1" applyAlignment="1">
      <alignment horizontal="left"/>
    </xf>
    <xf numFmtId="49" fontId="9" fillId="39" borderId="17" xfId="0" applyNumberFormat="1" applyFont="1" applyFill="1" applyBorder="1" applyAlignment="1">
      <alignment horizontal="left"/>
    </xf>
    <xf numFmtId="49" fontId="9" fillId="40" borderId="17" xfId="0" applyNumberFormat="1" applyFont="1" applyFill="1" applyBorder="1" applyAlignment="1">
      <alignment horizontal="left"/>
    </xf>
    <xf numFmtId="49" fontId="3" fillId="41" borderId="17" xfId="0" applyNumberFormat="1" applyFont="1" applyFill="1" applyBorder="1" applyAlignment="1">
      <alignment horizontal="left"/>
    </xf>
    <xf numFmtId="49" fontId="3" fillId="6" borderId="17" xfId="0" applyNumberFormat="1" applyFont="1" applyFill="1" applyBorder="1" applyAlignment="1">
      <alignment horizontal="left"/>
    </xf>
    <xf numFmtId="49" fontId="3" fillId="42" borderId="17" xfId="0" applyNumberFormat="1" applyFont="1" applyFill="1" applyBorder="1" applyAlignment="1">
      <alignment horizontal="left"/>
    </xf>
    <xf numFmtId="49" fontId="3" fillId="43" borderId="17" xfId="0" applyNumberFormat="1" applyFont="1" applyFill="1" applyBorder="1" applyAlignment="1">
      <alignment horizontal="left"/>
    </xf>
    <xf numFmtId="49" fontId="3" fillId="44" borderId="17" xfId="0" applyNumberFormat="1" applyFont="1" applyFill="1" applyBorder="1" applyAlignment="1">
      <alignment horizontal="left"/>
    </xf>
    <xf numFmtId="49" fontId="3" fillId="45" borderId="17" xfId="0" applyNumberFormat="1" applyFont="1" applyFill="1" applyBorder="1" applyAlignment="1">
      <alignment horizontal="left"/>
    </xf>
    <xf numFmtId="49" fontId="3" fillId="46" borderId="22" xfId="0" applyNumberFormat="1" applyFont="1" applyFill="1" applyBorder="1" applyAlignment="1">
      <alignment horizontal="left"/>
    </xf>
    <xf numFmtId="49" fontId="3" fillId="47" borderId="21" xfId="0" applyNumberFormat="1" applyFont="1" applyFill="1" applyBorder="1" applyAlignment="1">
      <alignment horizontal="left"/>
    </xf>
    <xf numFmtId="49" fontId="9" fillId="48" borderId="17" xfId="0" applyNumberFormat="1" applyFont="1" applyFill="1" applyBorder="1" applyAlignment="1">
      <alignment horizontal="left"/>
    </xf>
    <xf numFmtId="49" fontId="9" fillId="49" borderId="17" xfId="0" applyNumberFormat="1" applyFont="1" applyFill="1" applyBorder="1" applyAlignment="1">
      <alignment horizontal="left"/>
    </xf>
    <xf numFmtId="49" fontId="9" fillId="50" borderId="17" xfId="0" applyNumberFormat="1" applyFont="1" applyFill="1" applyBorder="1" applyAlignment="1">
      <alignment horizontal="left"/>
    </xf>
    <xf numFmtId="49" fontId="9" fillId="11" borderId="17" xfId="0" applyNumberFormat="1" applyFont="1" applyFill="1" applyBorder="1" applyAlignment="1">
      <alignment horizontal="left"/>
    </xf>
    <xf numFmtId="49" fontId="9" fillId="51" borderId="17" xfId="0" applyNumberFormat="1" applyFont="1" applyFill="1" applyBorder="1" applyAlignment="1">
      <alignment horizontal="left"/>
    </xf>
    <xf numFmtId="49" fontId="9" fillId="52" borderId="17" xfId="0" applyNumberFormat="1" applyFont="1" applyFill="1" applyBorder="1" applyAlignment="1">
      <alignment horizontal="left"/>
    </xf>
    <xf numFmtId="49" fontId="9" fillId="53" borderId="17" xfId="0" applyNumberFormat="1" applyFont="1" applyFill="1" applyBorder="1" applyAlignment="1">
      <alignment horizontal="left"/>
    </xf>
    <xf numFmtId="49" fontId="9" fillId="54" borderId="17" xfId="0" applyNumberFormat="1" applyFont="1" applyFill="1" applyBorder="1" applyAlignment="1">
      <alignment horizontal="left"/>
    </xf>
    <xf numFmtId="49" fontId="9" fillId="55" borderId="22" xfId="0" applyNumberFormat="1" applyFont="1" applyFill="1" applyBorder="1" applyAlignment="1">
      <alignment horizontal="left"/>
    </xf>
    <xf numFmtId="49" fontId="9" fillId="22" borderId="23" xfId="0" applyNumberFormat="1" applyFont="1" applyFill="1" applyBorder="1" applyAlignment="1">
      <alignment horizontal="left"/>
    </xf>
    <xf numFmtId="49" fontId="9" fillId="56" borderId="24" xfId="0" applyNumberFormat="1" applyFont="1" applyFill="1" applyBorder="1" applyAlignment="1">
      <alignment horizontal="left"/>
    </xf>
    <xf numFmtId="49" fontId="9" fillId="57" borderId="24" xfId="0" applyNumberFormat="1" applyFont="1" applyFill="1" applyBorder="1" applyAlignment="1">
      <alignment horizontal="left"/>
    </xf>
    <xf numFmtId="49" fontId="9" fillId="58" borderId="24" xfId="0" applyNumberFormat="1" applyFont="1" applyFill="1" applyBorder="1" applyAlignment="1">
      <alignment horizontal="left"/>
    </xf>
    <xf numFmtId="49" fontId="9" fillId="7" borderId="24" xfId="0" applyNumberFormat="1" applyFont="1" applyFill="1" applyBorder="1" applyAlignment="1">
      <alignment horizontal="left"/>
    </xf>
    <xf numFmtId="49" fontId="9" fillId="59" borderId="24" xfId="0" applyNumberFormat="1" applyFont="1" applyFill="1" applyBorder="1" applyAlignment="1">
      <alignment horizontal="left"/>
    </xf>
    <xf numFmtId="49" fontId="9" fillId="60" borderId="24" xfId="0" applyNumberFormat="1" applyFont="1" applyFill="1" applyBorder="1" applyAlignment="1">
      <alignment horizontal="left"/>
    </xf>
    <xf numFmtId="49" fontId="9" fillId="61" borderId="24" xfId="0" applyNumberFormat="1" applyFont="1" applyFill="1" applyBorder="1" applyAlignment="1">
      <alignment horizontal="left"/>
    </xf>
    <xf numFmtId="49" fontId="9" fillId="62" borderId="24" xfId="0" applyNumberFormat="1" applyFont="1" applyFill="1" applyBorder="1" applyAlignment="1">
      <alignment horizontal="left"/>
    </xf>
    <xf numFmtId="49" fontId="9" fillId="63" borderId="25" xfId="0" applyNumberFormat="1" applyFont="1" applyFill="1" applyBorder="1" applyAlignment="1">
      <alignment horizontal="left"/>
    </xf>
    <xf numFmtId="0" fontId="10" fillId="0" borderId="0" xfId="0" applyFont="1"/>
    <xf numFmtId="0" fontId="11" fillId="0" borderId="0" xfId="0" applyFont="1"/>
    <xf numFmtId="0" fontId="9" fillId="64" borderId="0" xfId="0" applyFont="1" applyFill="1"/>
    <xf numFmtId="0" fontId="10" fillId="0" borderId="0" xfId="0" applyFont="1" applyAlignment="1">
      <alignment horizontal="right"/>
    </xf>
    <xf numFmtId="0" fontId="2" fillId="6" borderId="8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6" fillId="7" borderId="14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</cellXfs>
  <cellStyles count="1">
    <cellStyle name="Normal" xfId="0" builtinId="0"/>
  </cellStyles>
  <dxfs count="8">
    <dxf>
      <fill>
        <patternFill patternType="solid">
          <bgColor rgb="FFD9D9D9"/>
        </patternFill>
      </fill>
    </dxf>
    <dxf>
      <fill>
        <patternFill patternType="solid">
          <bgColor rgb="FFD9E1F2"/>
        </patternFill>
      </fill>
    </dxf>
    <dxf>
      <font>
        <b/>
        <i val="0"/>
      </font>
      <fill>
        <patternFill patternType="solid">
          <bgColor rgb="FFB4C6E7"/>
        </patternFill>
      </fill>
    </dxf>
    <dxf>
      <font>
        <b/>
        <i val="0"/>
        <color theme="0" tint="-4.9989318521683403E-2"/>
      </font>
      <fill>
        <patternFill patternType="solid">
          <bgColor rgb="FF305496"/>
        </patternFill>
      </fill>
    </dxf>
    <dxf>
      <font>
        <color rgb="FFFF0000"/>
      </font>
    </dxf>
    <dxf>
      <fill>
        <patternFill patternType="solid">
          <bgColor rgb="FF8EA9DB"/>
        </patternFill>
      </fill>
    </dxf>
    <dxf>
      <border>
        <left style="thin">
          <color rgb="FF000000"/>
        </left>
        <top style="dashed">
          <color theme="3" tint="0.749992370372631"/>
        </top>
        <bottom style="dashed">
          <color theme="3" tint="0.749992370372631"/>
        </bottom>
      </border>
    </dxf>
    <dxf>
      <font>
        <color rgb="FFFF0000"/>
      </font>
    </dxf>
  </dxfs>
  <tableStyles count="0" defaultTableStyle="TableStyleMedium2" defaultPivotStyle="PivotStyleMedium9"/>
  <colors>
    <mruColors>
      <color rgb="FFFCE4D6"/>
      <color rgb="FF305496"/>
      <color rgb="FFB4C6E7"/>
      <color rgb="FFD9E1F2"/>
      <color rgb="FF203764"/>
      <color rgb="FF8EA9DB"/>
      <color rgb="FF5D87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43"/>
  <sheetViews>
    <sheetView tabSelected="1" zoomScale="85" zoomScaleNormal="85" workbookViewId="0">
      <selection activeCell="R18" sqref="R18"/>
    </sheetView>
  </sheetViews>
  <sheetFormatPr defaultRowHeight="14.65"/>
  <sheetData>
    <row r="1" spans="1:24">
      <c r="A1" s="95" t="s">
        <v>0</v>
      </c>
      <c r="B1" s="96"/>
      <c r="C1" s="96"/>
      <c r="D1" s="96"/>
      <c r="E1" s="96"/>
      <c r="F1" s="22" t="str" cm="1">
        <f t="array" aca="1" ref="F1:F30" ca="1">_xlfn.LET(
     _xlpm.buttonToggle, F42,
     _xlpm.dataGradebookTable, INDIRECT(A41),
     _xlpm.rowLabels, IFERROR(_xlfn.TEXTBEFORE(INDEX(_xlpm.dataGradebookTable,,1), " "), ""),
     _xlpm.rowPoints, INDEX(_xlpm.dataGradebookTable,, COLUMNS(_xlpm.dataGradebookTable)),
     _xlpm.rowScores, INDEX(_xlpm.dataGradebookTable,, COLUMNS(_xlpm.dataGradebookTable) - 1),
     _xlpm.percentageLabel, D32:E41,
     _xlpm.percentageList, INDEX(_xlpm.percentageLabel,,1),
     _xlpm.labelList, INDEX(_xlpm.percentageLabel,,2),
     IF(_xlpm.buttonToggle,
        _xlfn.BYROW(_xlpm.dataGradebookTable,
             _xlfn.LAMBDA(_xlpm.row,
                  _xlfn.LET(
                       _xlpm.label, IFERROR(_xlfn.TEXTBEFORE(INDEX(_xlpm.row,1), " "), TRIM(INDEX(_xlpm.row,1))),
                       _xlpm.isTarget, _xlpm.rowLabels = _xlpm.label,
                       _xlpm.inputScores, IFERROR(_xlfn._xlws.FILTER(_xlpm.rowScores, NOT(_xlfn.ISFORMULA(_xlpm.rowScores)) * _xlpm.isTarget),0),
                       _xlpm.inputPoints, IFERROR(_xlfn._xlws.FILTER(_xlpm.rowPoints, NOT(_xlfn.ISFORMULA(_xlpm.rowScores)) * _xlpm.isTarget),0),
                       _xlpm.remainingPoints, _xlfn._xlws.FILTER(_xlpm.rowPoints, _xlfn.ISFORMULA(_xlpm.rowScores) * _xlpm.isTarget),
                       _xlpm.desiredPercentage, IFERROR(_xlfn.XLOOKUP(_xlpm.label, _xlpm.labelList, _xlpm.percentageList), 0),
                       _xlpm.currentScore, INDEX(_xlpm.row, COLUMNS(_xlpm.dataGradebookTable) - 1),
                       _xlpm.currentPoint, INDEX(_xlpm.row, COLUMNS(_xlpm.dataGradebookTable)),
                       _xlpm.calculation, IF(NOT(SUM(_xlpm.inputScores)),
                                 _xlpm.desiredPercentage * _xlpm.currentPoint,
                                 (_xlpm.desiredPercentage * SUM(_xlpm.inputPoints, _xlpm.remainingPoints) - SUM(_xlpm.inputScores)) / SUM(_xlpm.remainingPoints) * _xlpm.currentPoint
                                 ),
                       IF(_xlfn.ISFORMULA(_xlpm.currentScore) * (_xlpm.label &lt;&gt; ""), _xlpm.calculation, "")
                  )
             )),
        ""
     )
)</f>
        <v/>
      </c>
      <c r="G1" s="25">
        <v>96</v>
      </c>
      <c r="H1" s="5">
        <v>100</v>
      </c>
      <c r="I1" s="28"/>
    </row>
    <row r="2" spans="1:24">
      <c r="A2" s="97" t="s">
        <v>1</v>
      </c>
      <c r="B2" s="98"/>
      <c r="C2" s="98"/>
      <c r="D2" s="98"/>
      <c r="E2" s="98"/>
      <c r="F2" s="23" t="str">
        <f ca="1"/>
        <v/>
      </c>
      <c r="G2" s="26">
        <v>80</v>
      </c>
      <c r="H2" s="6">
        <v>100</v>
      </c>
      <c r="I2" s="28"/>
    </row>
    <row r="3" spans="1:24" ht="15">
      <c r="A3" s="97" t="s">
        <v>2</v>
      </c>
      <c r="B3" s="98"/>
      <c r="C3" s="98"/>
      <c r="D3" s="98"/>
      <c r="E3" s="98"/>
      <c r="F3" s="23">
        <f ca="1"/>
        <v>89.367272727272734</v>
      </c>
      <c r="G3" s="26">
        <f>I3</f>
        <v>80</v>
      </c>
      <c r="H3" s="6">
        <v>100</v>
      </c>
      <c r="I3" s="28">
        <v>80</v>
      </c>
    </row>
    <row r="4" spans="1:24" ht="15">
      <c r="A4" s="99" t="s">
        <v>3</v>
      </c>
      <c r="B4" s="100"/>
      <c r="C4" s="100"/>
      <c r="D4" s="100"/>
      <c r="E4" s="100"/>
      <c r="F4" s="23" t="str">
        <f ca="1"/>
        <v/>
      </c>
      <c r="G4" s="26">
        <v>47</v>
      </c>
      <c r="H4" s="6">
        <v>50</v>
      </c>
      <c r="I4" s="28"/>
    </row>
    <row r="5" spans="1:24" ht="15">
      <c r="A5" s="93" t="s">
        <v>4</v>
      </c>
      <c r="B5" s="94"/>
      <c r="C5" s="94"/>
      <c r="D5" s="94"/>
      <c r="E5" s="94"/>
      <c r="F5" s="23" t="str">
        <f ca="1"/>
        <v/>
      </c>
      <c r="G5" s="26">
        <v>16</v>
      </c>
      <c r="H5" s="6">
        <f>H4</f>
        <v>50</v>
      </c>
      <c r="I5" s="28"/>
      <c r="M5" s="92"/>
      <c r="N5" s="29" t="s">
        <v>5</v>
      </c>
      <c r="O5" s="30" t="s">
        <v>6</v>
      </c>
      <c r="P5" s="31" t="s">
        <v>7</v>
      </c>
      <c r="Q5" s="32" t="s">
        <v>8</v>
      </c>
      <c r="R5" s="33" t="s">
        <v>9</v>
      </c>
      <c r="S5" s="34" t="s">
        <v>10</v>
      </c>
      <c r="T5" s="35" t="s">
        <v>11</v>
      </c>
      <c r="U5" s="36" t="s">
        <v>12</v>
      </c>
      <c r="V5" s="37" t="s">
        <v>13</v>
      </c>
      <c r="W5" s="38" t="s">
        <v>14</v>
      </c>
    </row>
    <row r="6" spans="1:24" ht="15">
      <c r="A6" s="93" t="s">
        <v>15</v>
      </c>
      <c r="B6" s="94"/>
      <c r="C6" s="94"/>
      <c r="D6" s="94"/>
      <c r="E6" s="94"/>
      <c r="F6" s="23" t="str">
        <f ca="1"/>
        <v/>
      </c>
      <c r="G6" s="26">
        <v>44</v>
      </c>
      <c r="H6" s="6">
        <f>H5</f>
        <v>50</v>
      </c>
      <c r="I6" s="28"/>
      <c r="M6" s="92" t="s">
        <v>16</v>
      </c>
      <c r="N6" s="39" t="s">
        <v>17</v>
      </c>
      <c r="O6" s="40" t="s">
        <v>18</v>
      </c>
      <c r="P6" s="41" t="s">
        <v>19</v>
      </c>
      <c r="Q6" s="42" t="s">
        <v>20</v>
      </c>
      <c r="R6" s="43" t="s">
        <v>21</v>
      </c>
      <c r="S6" s="44" t="s">
        <v>22</v>
      </c>
      <c r="T6" s="45" t="s">
        <v>23</v>
      </c>
      <c r="U6" s="46" t="s">
        <v>24</v>
      </c>
      <c r="V6" s="47" t="s">
        <v>25</v>
      </c>
      <c r="W6" s="48" t="s">
        <v>26</v>
      </c>
      <c r="X6" s="89" t="s">
        <v>27</v>
      </c>
    </row>
    <row r="7" spans="1:24" ht="15">
      <c r="A7" s="93" t="s">
        <v>28</v>
      </c>
      <c r="B7" s="94"/>
      <c r="C7" s="94"/>
      <c r="D7" s="94"/>
      <c r="E7" s="94"/>
      <c r="F7" s="23" t="str">
        <f ca="1"/>
        <v/>
      </c>
      <c r="G7" s="26">
        <v>0</v>
      </c>
      <c r="H7" s="6">
        <f>H6</f>
        <v>50</v>
      </c>
      <c r="I7" s="28"/>
      <c r="M7" s="92" t="s">
        <v>29</v>
      </c>
      <c r="N7" s="49" t="s">
        <v>30</v>
      </c>
      <c r="O7" s="50" t="s">
        <v>31</v>
      </c>
      <c r="P7" s="51" t="s">
        <v>32</v>
      </c>
      <c r="Q7" s="52" t="s">
        <v>33</v>
      </c>
      <c r="R7" s="53" t="s">
        <v>34</v>
      </c>
      <c r="S7" s="54" t="s">
        <v>35</v>
      </c>
      <c r="T7" s="55" t="s">
        <v>36</v>
      </c>
      <c r="U7" s="56" t="s">
        <v>37</v>
      </c>
      <c r="V7" s="57" t="s">
        <v>38</v>
      </c>
      <c r="W7" s="58" t="s">
        <v>39</v>
      </c>
      <c r="X7" s="89" t="s">
        <v>40</v>
      </c>
    </row>
    <row r="8" spans="1:24" ht="15">
      <c r="A8" s="93" t="s">
        <v>41</v>
      </c>
      <c r="B8" s="94"/>
      <c r="C8" s="94"/>
      <c r="D8" s="94"/>
      <c r="E8" s="94"/>
      <c r="F8" s="23" t="str">
        <f ca="1"/>
        <v/>
      </c>
      <c r="G8" s="26">
        <v>49</v>
      </c>
      <c r="H8" s="6">
        <f>H7</f>
        <v>50</v>
      </c>
      <c r="I8" s="28"/>
      <c r="M8" s="92" t="s">
        <v>42</v>
      </c>
      <c r="N8" s="59" t="s">
        <v>43</v>
      </c>
      <c r="O8" s="60" t="s">
        <v>44</v>
      </c>
      <c r="P8" s="61" t="s">
        <v>45</v>
      </c>
      <c r="Q8" s="62" t="s">
        <v>46</v>
      </c>
      <c r="R8" s="63" t="s">
        <v>47</v>
      </c>
      <c r="S8" s="64" t="s">
        <v>48</v>
      </c>
      <c r="T8" s="65" t="s">
        <v>49</v>
      </c>
      <c r="U8" s="66" t="s">
        <v>50</v>
      </c>
      <c r="V8" s="67" t="s">
        <v>51</v>
      </c>
      <c r="W8" s="68" t="s">
        <v>52</v>
      </c>
      <c r="X8" s="89" t="s">
        <v>53</v>
      </c>
    </row>
    <row r="9" spans="1:24" ht="15">
      <c r="A9" s="93" t="s">
        <v>54</v>
      </c>
      <c r="B9" s="94"/>
      <c r="C9" s="94"/>
      <c r="D9" s="94"/>
      <c r="E9" s="94"/>
      <c r="F9" s="23" t="str">
        <f ca="1"/>
        <v/>
      </c>
      <c r="G9" s="26">
        <v>20</v>
      </c>
      <c r="H9" s="6">
        <v>20</v>
      </c>
      <c r="I9" s="28"/>
      <c r="M9" s="92"/>
      <c r="N9" s="69" t="s">
        <v>55</v>
      </c>
      <c r="O9" s="70" t="s">
        <v>56</v>
      </c>
      <c r="P9" s="71" t="s">
        <v>57</v>
      </c>
      <c r="Q9" s="72" t="s">
        <v>58</v>
      </c>
      <c r="R9" s="73" t="s">
        <v>59</v>
      </c>
      <c r="S9" s="74" t="s">
        <v>60</v>
      </c>
      <c r="T9" s="75" t="s">
        <v>61</v>
      </c>
      <c r="U9" s="76" t="s">
        <v>62</v>
      </c>
      <c r="V9" s="77" t="s">
        <v>63</v>
      </c>
      <c r="W9" s="78" t="s">
        <v>64</v>
      </c>
      <c r="X9" s="89" t="s">
        <v>65</v>
      </c>
    </row>
    <row r="10" spans="1:24" ht="15">
      <c r="A10" s="93" t="s">
        <v>66</v>
      </c>
      <c r="B10" s="94"/>
      <c r="C10" s="94"/>
      <c r="D10" s="94"/>
      <c r="E10" s="94"/>
      <c r="F10" s="23" t="str">
        <f ca="1"/>
        <v/>
      </c>
      <c r="G10" s="26">
        <v>15</v>
      </c>
      <c r="H10" s="6">
        <f>H9</f>
        <v>20</v>
      </c>
      <c r="I10" s="28"/>
      <c r="M10" s="92"/>
      <c r="N10" s="79">
        <v>808080</v>
      </c>
      <c r="O10" s="80" t="s">
        <v>67</v>
      </c>
      <c r="P10" s="81" t="s">
        <v>68</v>
      </c>
      <c r="Q10" s="82" t="s">
        <v>69</v>
      </c>
      <c r="R10" s="83" t="s">
        <v>70</v>
      </c>
      <c r="S10" s="84" t="s">
        <v>71</v>
      </c>
      <c r="T10" s="85" t="s">
        <v>72</v>
      </c>
      <c r="U10" s="86" t="s">
        <v>73</v>
      </c>
      <c r="V10" s="87" t="s">
        <v>74</v>
      </c>
      <c r="W10" s="88" t="s">
        <v>75</v>
      </c>
      <c r="X10" s="89" t="s">
        <v>76</v>
      </c>
    </row>
    <row r="11" spans="1:24" ht="15">
      <c r="A11" s="93" t="s">
        <v>77</v>
      </c>
      <c r="B11" s="94"/>
      <c r="C11" s="94"/>
      <c r="D11" s="94"/>
      <c r="E11" s="94"/>
      <c r="F11" s="23" t="str">
        <f ca="1"/>
        <v/>
      </c>
      <c r="G11" s="26">
        <v>20</v>
      </c>
      <c r="H11" s="6">
        <f t="shared" ref="H11:H19" si="0">H10</f>
        <v>20</v>
      </c>
      <c r="I11" s="28"/>
      <c r="W11" s="91" t="s">
        <v>78</v>
      </c>
      <c r="X11" s="89" t="s">
        <v>79</v>
      </c>
    </row>
    <row r="12" spans="1:24" ht="15">
      <c r="A12" s="93" t="s">
        <v>80</v>
      </c>
      <c r="B12" s="94"/>
      <c r="C12" s="94"/>
      <c r="D12" s="94"/>
      <c r="E12" s="94"/>
      <c r="F12" s="23" t="str">
        <f ca="1"/>
        <v/>
      </c>
      <c r="G12" s="26">
        <v>16</v>
      </c>
      <c r="H12" s="6">
        <f t="shared" si="0"/>
        <v>20</v>
      </c>
      <c r="I12" s="28"/>
    </row>
    <row r="13" spans="1:24" ht="15">
      <c r="A13" s="93" t="s">
        <v>81</v>
      </c>
      <c r="B13" s="94"/>
      <c r="C13" s="94"/>
      <c r="D13" s="94"/>
      <c r="E13" s="94"/>
      <c r="F13" s="23" t="str">
        <f ca="1"/>
        <v/>
      </c>
      <c r="G13" s="26">
        <v>16</v>
      </c>
      <c r="H13" s="6">
        <f t="shared" si="0"/>
        <v>20</v>
      </c>
      <c r="I13" s="28"/>
      <c r="V13" s="90"/>
    </row>
    <row r="14" spans="1:24">
      <c r="A14" s="93" t="s">
        <v>82</v>
      </c>
      <c r="B14" s="94"/>
      <c r="C14" s="94"/>
      <c r="D14" s="94"/>
      <c r="E14" s="94"/>
      <c r="F14" s="23" t="str">
        <f ca="1"/>
        <v/>
      </c>
      <c r="G14" s="26">
        <v>13</v>
      </c>
      <c r="H14" s="6">
        <f t="shared" si="0"/>
        <v>20</v>
      </c>
      <c r="I14" s="28"/>
    </row>
    <row r="15" spans="1:24">
      <c r="A15" s="93" t="s">
        <v>83</v>
      </c>
      <c r="B15" s="94"/>
      <c r="C15" s="94"/>
      <c r="D15" s="94"/>
      <c r="E15" s="94"/>
      <c r="F15" s="23" t="str">
        <f ca="1"/>
        <v/>
      </c>
      <c r="G15" s="26">
        <v>0</v>
      </c>
      <c r="H15" s="6">
        <f t="shared" si="0"/>
        <v>20</v>
      </c>
      <c r="I15" s="28"/>
    </row>
    <row r="16" spans="1:24">
      <c r="A16" s="93" t="s">
        <v>84</v>
      </c>
      <c r="B16" s="94"/>
      <c r="C16" s="94"/>
      <c r="D16" s="94"/>
      <c r="E16" s="94"/>
      <c r="F16" s="23" t="str">
        <f ca="1"/>
        <v/>
      </c>
      <c r="G16" s="26">
        <v>20</v>
      </c>
      <c r="H16" s="6">
        <f t="shared" si="0"/>
        <v>20</v>
      </c>
      <c r="I16" s="28"/>
    </row>
    <row r="17" spans="1:9">
      <c r="A17" s="93" t="s">
        <v>85</v>
      </c>
      <c r="B17" s="94"/>
      <c r="C17" s="94"/>
      <c r="D17" s="94"/>
      <c r="E17" s="94"/>
      <c r="F17" s="23" t="str">
        <f ca="1"/>
        <v/>
      </c>
      <c r="G17" s="26">
        <v>20</v>
      </c>
      <c r="H17" s="6">
        <f t="shared" si="0"/>
        <v>20</v>
      </c>
      <c r="I17" s="28"/>
    </row>
    <row r="18" spans="1:9">
      <c r="A18" s="93" t="s">
        <v>86</v>
      </c>
      <c r="B18" s="94"/>
      <c r="C18" s="94"/>
      <c r="D18" s="94"/>
      <c r="E18" s="94"/>
      <c r="F18" s="23">
        <f ca="1"/>
        <v>35.760000000000105</v>
      </c>
      <c r="G18" s="26">
        <f t="shared" ref="G18:G19" si="1">I18</f>
        <v>10</v>
      </c>
      <c r="H18" s="6">
        <f t="shared" si="0"/>
        <v>20</v>
      </c>
      <c r="I18" s="28">
        <v>10</v>
      </c>
    </row>
    <row r="19" spans="1:9">
      <c r="A19" s="93" t="s">
        <v>87</v>
      </c>
      <c r="B19" s="94"/>
      <c r="C19" s="94"/>
      <c r="D19" s="94"/>
      <c r="E19" s="94"/>
      <c r="F19" s="23">
        <f ca="1"/>
        <v>35.760000000000105</v>
      </c>
      <c r="G19" s="26">
        <f t="shared" si="1"/>
        <v>10</v>
      </c>
      <c r="H19" s="6">
        <f t="shared" si="0"/>
        <v>20</v>
      </c>
      <c r="I19" s="28">
        <v>10</v>
      </c>
    </row>
    <row r="20" spans="1:9">
      <c r="A20" s="93" t="s">
        <v>88</v>
      </c>
      <c r="B20" s="94"/>
      <c r="C20" s="94"/>
      <c r="D20" s="94"/>
      <c r="E20" s="94"/>
      <c r="F20" s="23" t="str">
        <f ca="1"/>
        <v/>
      </c>
      <c r="G20" s="26">
        <v>92</v>
      </c>
      <c r="H20" s="6">
        <v>100</v>
      </c>
      <c r="I20" s="28"/>
    </row>
    <row r="21" spans="1:9">
      <c r="A21" s="93" t="s">
        <v>89</v>
      </c>
      <c r="B21" s="94"/>
      <c r="C21" s="94"/>
      <c r="D21" s="94"/>
      <c r="E21" s="94"/>
      <c r="F21" s="23" t="str">
        <f ca="1"/>
        <v/>
      </c>
      <c r="G21" s="26">
        <v>94</v>
      </c>
      <c r="H21" s="6">
        <f>H20</f>
        <v>100</v>
      </c>
      <c r="I21" s="28"/>
    </row>
    <row r="22" spans="1:9">
      <c r="A22" s="93" t="s">
        <v>90</v>
      </c>
      <c r="B22" s="94"/>
      <c r="C22" s="94"/>
      <c r="D22" s="94"/>
      <c r="E22" s="94"/>
      <c r="F22" s="23" t="str">
        <f ca="1"/>
        <v/>
      </c>
      <c r="G22" s="26">
        <v>80</v>
      </c>
      <c r="H22" s="6">
        <f t="shared" ref="H22:H30" si="2">H21</f>
        <v>100</v>
      </c>
      <c r="I22" s="28"/>
    </row>
    <row r="23" spans="1:9">
      <c r="A23" s="93" t="s">
        <v>91</v>
      </c>
      <c r="B23" s="94"/>
      <c r="C23" s="94"/>
      <c r="D23" s="94"/>
      <c r="E23" s="94"/>
      <c r="F23" s="23" t="str">
        <f ca="1"/>
        <v/>
      </c>
      <c r="G23" s="26">
        <v>100</v>
      </c>
      <c r="H23" s="6">
        <f t="shared" si="2"/>
        <v>100</v>
      </c>
      <c r="I23" s="28"/>
    </row>
    <row r="24" spans="1:9">
      <c r="A24" s="93" t="s">
        <v>92</v>
      </c>
      <c r="B24" s="94"/>
      <c r="C24" s="94"/>
      <c r="D24" s="94"/>
      <c r="E24" s="94"/>
      <c r="F24" s="23" t="str">
        <f ca="1"/>
        <v/>
      </c>
      <c r="G24" s="26">
        <v>0</v>
      </c>
      <c r="H24" s="6">
        <f t="shared" si="2"/>
        <v>100</v>
      </c>
      <c r="I24" s="28"/>
    </row>
    <row r="25" spans="1:9">
      <c r="A25" s="93" t="s">
        <v>93</v>
      </c>
      <c r="B25" s="94"/>
      <c r="C25" s="94"/>
      <c r="D25" s="94"/>
      <c r="E25" s="94"/>
      <c r="F25" s="23" t="str">
        <f ca="1"/>
        <v/>
      </c>
      <c r="G25" s="26">
        <v>0</v>
      </c>
      <c r="H25" s="6">
        <f t="shared" si="2"/>
        <v>100</v>
      </c>
      <c r="I25" s="28"/>
    </row>
    <row r="26" spans="1:9">
      <c r="A26" s="93" t="s">
        <v>94</v>
      </c>
      <c r="B26" s="94"/>
      <c r="C26" s="94"/>
      <c r="D26" s="94"/>
      <c r="E26" s="94"/>
      <c r="F26" s="23" t="str">
        <f ca="1"/>
        <v/>
      </c>
      <c r="G26" s="26">
        <v>100</v>
      </c>
      <c r="H26" s="6">
        <f t="shared" si="2"/>
        <v>100</v>
      </c>
      <c r="I26" s="28"/>
    </row>
    <row r="27" spans="1:9">
      <c r="A27" s="93" t="s">
        <v>95</v>
      </c>
      <c r="B27" s="94"/>
      <c r="C27" s="94"/>
      <c r="D27" s="94"/>
      <c r="E27" s="94"/>
      <c r="F27" s="23" t="str">
        <f ca="1"/>
        <v/>
      </c>
      <c r="G27" s="26">
        <v>100</v>
      </c>
      <c r="H27" s="6">
        <f t="shared" si="2"/>
        <v>100</v>
      </c>
      <c r="I27" s="28"/>
    </row>
    <row r="28" spans="1:9">
      <c r="A28" s="93" t="s">
        <v>96</v>
      </c>
      <c r="B28" s="94"/>
      <c r="C28" s="94"/>
      <c r="D28" s="94"/>
      <c r="E28" s="94"/>
      <c r="F28" s="23">
        <f ca="1"/>
        <v>87.244444444444298</v>
      </c>
      <c r="G28" s="26">
        <f>I28</f>
        <v>30</v>
      </c>
      <c r="H28" s="6">
        <f t="shared" si="2"/>
        <v>100</v>
      </c>
      <c r="I28" s="28">
        <v>30</v>
      </c>
    </row>
    <row r="29" spans="1:9">
      <c r="A29" s="93" t="s">
        <v>97</v>
      </c>
      <c r="B29" s="94"/>
      <c r="C29" s="94"/>
      <c r="D29" s="94"/>
      <c r="E29" s="94"/>
      <c r="F29" s="23">
        <f ca="1"/>
        <v>87.244444444444298</v>
      </c>
      <c r="G29" s="26">
        <f>I29</f>
        <v>30</v>
      </c>
      <c r="H29" s="6">
        <f t="shared" si="2"/>
        <v>100</v>
      </c>
      <c r="I29" s="28">
        <v>30</v>
      </c>
    </row>
    <row r="30" spans="1:9">
      <c r="A30" s="93" t="s">
        <v>98</v>
      </c>
      <c r="B30" s="94"/>
      <c r="C30" s="94"/>
      <c r="D30" s="94"/>
      <c r="E30" s="94"/>
      <c r="F30" s="23">
        <f ca="1"/>
        <v>87.244444444444298</v>
      </c>
      <c r="G30" s="26">
        <f>I30</f>
        <v>30</v>
      </c>
      <c r="H30" s="6">
        <f t="shared" si="2"/>
        <v>100</v>
      </c>
      <c r="I30" s="28">
        <v>30</v>
      </c>
    </row>
    <row r="31" spans="1:9">
      <c r="A31" s="7"/>
      <c r="B31" s="8"/>
      <c r="C31" s="8"/>
      <c r="D31" s="8"/>
      <c r="E31" s="8"/>
      <c r="F31" s="8"/>
      <c r="G31" s="8"/>
      <c r="H31" s="9"/>
      <c r="I31" s="28"/>
    </row>
    <row r="32" spans="1:9">
      <c r="A32" s="10" t="s">
        <v>99</v>
      </c>
      <c r="B32" s="1">
        <v>93</v>
      </c>
      <c r="C32" s="8"/>
      <c r="D32" s="11" cm="1">
        <f t="array" aca="1" ref="D32:D41" ca="1">_xlfn.LET(
     _xlpm.buttonGrade, F42:F43,
          _xlpm.one,INDEX(_xlpm.buttonGrade, 1, 1),
          _xlpm.letterGrade, INDIRECT(ADDRESS(ROW(_xlpm.one), COLUMN(_xlpm.one), 4)),
          _xlpm.buttonPressed, INDIRECT(ADDRESS(ROW(INDEX(_xlpm.buttonGrade, 2, 1)), COLUMN(_xlpm.one), 4)),
     _xlpm.scoreAvg, G32:H41,
          _xlpm.score, INDEX(_xlpm.scoreAvg, 0, 1),
          _xlpm.points, INDEX(_xlpm.scoreAvg, 0, 2),
     _xlpm.gradeScale, A32:B40,
     IFERROR(
          IF(_xlpm.letterGrade,
               (VLOOKUP(_xlpm.buttonPressed, _xlpm.gradeScale, 2, FALSE) - (SUM(_xlpm.score) - _xlpm.score)) / _xlpm.points,
               ""
               ),
          ""
          )
     )</f>
        <v>1.0770909090909093</v>
      </c>
      <c r="E32" s="12" t="str" cm="1">
        <f t="array" aca="1" ref="E32:E37" ca="1">_xlfn.LET(
     _xlpm.dataGradebookTable, INDIRECT(A41),
          _xlpm.assignments, INDEX(_xlpm.dataGradebookTable, 0, 1),
          _xlpm.trimAssignments, _xlfn._xlws.FILTER(_xlpm.assignments, _xlpm.assignments &lt;&gt; ""),
          _xlpm.labels, IFERROR(_xlfn.TEXTBEFORE(_xlpm.trimAssignments, " "), _xlpm.trimAssignments),
     _xlfn.UNIQUE(_xlfn._xlws.FILTER(_xlpm.labels, _xlpm.labels &lt;&gt; ""))
     )</f>
        <v>EXAM1</v>
      </c>
      <c r="F32" s="12"/>
      <c r="G32" s="13" cm="1">
        <f t="array" aca="1" ref="G32:G41" ca="1">_xlfn.LET(
     _xlpm.gradeBreakdownTable, E32:H41,
          _xlpm.labelList, INDEX(_xlpm.gradeBreakdownTable, 0, 1),
          _xlpm.weight, INDEX(_xlpm.gradeBreakdownTable, 0, COLUMNS(_xlpm.gradeBreakdownTable)),
     _xlpm.dataGradebookTable, INDIRECT(A41),
          _xlpm.score, INDEX(_xlpm.dataGradebookTable, 0, COLUMNS(_xlpm.dataGradebookTable) - 1),
          _xlpm.points, INDEX(_xlpm.dataGradebookTable, 0, COLUMNS(_xlpm.dataGradebookTable)),
          _xlpm.labels, IFERROR(
                    _xlfn.TEXTBEFORE(INDEX(_xlpm.dataGradebookTable, 0, 1)," "),
                    INDEX(_xlpm.dataGradebookTable, 0, 1)
                    ),
     _xlfn.BYROW(_xlpm.labelList,
          _xlfn.LAMBDA(_xlpm.label,
               IF(_xlpm.label &lt;&gt; "",
                    _xlfn.LET(
                         _xlpm.idx, ROW(_xlpm.label) - ROW(INDEX(_xlpm.labelList, 1, 1)) + 1,
                         _xlpm.labelScores, _xlfn._xlws.FILTER(_xlpm.score, _xlpm.labels = _xlpm.label),
                         _xlpm.labelPoints, _xlfn._xlws.FILTER(_xlpm.points, _xlpm.labels = _xlpm.label),
                         IF(SUM(_xlpm.labelPoints) = 0,
                              "",
                              SUM(_xlpm.labelScores) / SUM(_xlpm.labelPoints) * INDEX(_xlpm.weight, _xlpm.idx)
                              )
                         ),
                    ""
                    )
               )
          )
     )</f>
        <v>19.2</v>
      </c>
      <c r="H32" s="14">
        <v>20</v>
      </c>
      <c r="I32" s="28"/>
    </row>
    <row r="33" spans="1:9">
      <c r="A33" s="15" t="s">
        <v>100</v>
      </c>
      <c r="B33" s="2">
        <v>90</v>
      </c>
      <c r="C33" s="8"/>
      <c r="D33" s="11">
        <f ca="1"/>
        <v>0.91709090909090918</v>
      </c>
      <c r="E33" s="12" t="str">
        <f ca="1"/>
        <v>EXAM2</v>
      </c>
      <c r="F33" s="12"/>
      <c r="G33" s="13">
        <f ca="1"/>
        <v>16</v>
      </c>
      <c r="H33" s="14">
        <v>20</v>
      </c>
      <c r="I33" s="28"/>
    </row>
    <row r="34" spans="1:9">
      <c r="A34" s="15" t="s">
        <v>101</v>
      </c>
      <c r="B34" s="2">
        <v>87</v>
      </c>
      <c r="C34" s="8"/>
      <c r="D34" s="11">
        <f ca="1"/>
        <v>0.8936727272727274</v>
      </c>
      <c r="E34" s="12" t="str">
        <f ca="1"/>
        <v>FINAL</v>
      </c>
      <c r="F34" s="12"/>
      <c r="G34" s="13">
        <f ca="1"/>
        <v>20</v>
      </c>
      <c r="H34" s="14">
        <v>25</v>
      </c>
      <c r="I34" s="28"/>
    </row>
    <row r="35" spans="1:9">
      <c r="A35" s="15" t="s">
        <v>102</v>
      </c>
      <c r="B35" s="2">
        <v>83</v>
      </c>
      <c r="C35" s="8"/>
      <c r="D35" s="11">
        <f ca="1"/>
        <v>0.85818181818181782</v>
      </c>
      <c r="E35" s="12" t="str">
        <f ca="1"/>
        <v>Lab</v>
      </c>
      <c r="F35" s="12"/>
      <c r="G35" s="13">
        <f ca="1"/>
        <v>6.24</v>
      </c>
      <c r="H35" s="14">
        <v>10</v>
      </c>
      <c r="I35" s="28"/>
    </row>
    <row r="36" spans="1:9">
      <c r="A36" s="15" t="s">
        <v>103</v>
      </c>
      <c r="B36" s="2">
        <v>80</v>
      </c>
      <c r="C36" s="8"/>
      <c r="D36" s="11">
        <f ca="1"/>
        <v>0.96145454545454645</v>
      </c>
      <c r="E36" s="12" t="str">
        <f ca="1"/>
        <v>Quiz</v>
      </c>
      <c r="F36" s="12"/>
      <c r="G36" s="13">
        <f ca="1"/>
        <v>7.2727272727272734</v>
      </c>
      <c r="H36" s="14">
        <v>10</v>
      </c>
      <c r="I36" s="28"/>
    </row>
    <row r="37" spans="1:9">
      <c r="A37" s="15" t="s">
        <v>104</v>
      </c>
      <c r="B37" s="2">
        <v>77</v>
      </c>
      <c r="C37" s="8"/>
      <c r="D37" s="11">
        <f ca="1"/>
        <v>0.75248484848484809</v>
      </c>
      <c r="E37" s="12" t="str">
        <f ca="1"/>
        <v>Homework</v>
      </c>
      <c r="F37" s="12"/>
      <c r="G37" s="13">
        <f ca="1"/>
        <v>8.9454545454545453</v>
      </c>
      <c r="H37" s="14">
        <v>15</v>
      </c>
      <c r="I37" s="28"/>
    </row>
    <row r="38" spans="1:9">
      <c r="A38" s="15" t="s">
        <v>105</v>
      </c>
      <c r="B38" s="2">
        <v>70</v>
      </c>
      <c r="C38" s="8"/>
      <c r="D38" s="12" t="str">
        <f ca="1"/>
        <v/>
      </c>
      <c r="E38" s="12"/>
      <c r="F38" s="12"/>
      <c r="G38" s="16" t="str">
        <f ca="1"/>
        <v/>
      </c>
      <c r="H38" s="14"/>
      <c r="I38" s="28"/>
    </row>
    <row r="39" spans="1:9">
      <c r="A39" s="15" t="s">
        <v>106</v>
      </c>
      <c r="B39" s="2">
        <v>60</v>
      </c>
      <c r="C39" s="8"/>
      <c r="D39" s="12" t="str">
        <f ca="1"/>
        <v/>
      </c>
      <c r="E39" s="12"/>
      <c r="F39" s="12"/>
      <c r="G39" s="16" t="str">
        <f ca="1"/>
        <v/>
      </c>
      <c r="H39" s="14"/>
      <c r="I39" s="28"/>
    </row>
    <row r="40" spans="1:9">
      <c r="A40" s="17" t="s">
        <v>107</v>
      </c>
      <c r="B40" s="3">
        <v>0</v>
      </c>
      <c r="C40" s="8"/>
      <c r="D40" s="8" t="str">
        <f ca="1"/>
        <v/>
      </c>
      <c r="E40" s="12"/>
      <c r="F40" s="12"/>
      <c r="G40" s="8" t="str">
        <f ca="1"/>
        <v/>
      </c>
      <c r="H40" s="14"/>
      <c r="I40" s="28"/>
    </row>
    <row r="41" spans="1:9">
      <c r="A41" s="18" t="str" cm="1">
        <f t="array" ref="A41">_xlfn.LET(
     _xlpm.gradebookTable,A1:H30,
          _xlpm.leftopPosition, ADDRESS(ROW(INDEX(_xlpm.gradebookTable,1,1)), COLUMN(INDEX(_xlpm.gradebookTable,1,1)), 4),
          _xlpm.rightbottomPosition, ADDRESS(ROW(INDEX(_xlpm.gradebookTable,ROWS(_xlpm.gradebookTable),1)), COLUMN(INDEX(_xlpm.gradebookTable,1,COLUMNS(_xlpm.gradebookTable))), 4),
     _xlpm.leftopPosition &amp; ":" &amp; _xlpm.rightbottomPosition
     )</f>
        <v>A1:H30</v>
      </c>
      <c r="B41" s="12"/>
      <c r="C41" s="8"/>
      <c r="D41" s="8" t="str">
        <f ca="1"/>
        <v/>
      </c>
      <c r="E41" s="8"/>
      <c r="F41" s="8"/>
      <c r="G41" s="8" t="str">
        <f ca="1"/>
        <v/>
      </c>
      <c r="H41" s="14"/>
      <c r="I41" s="28"/>
    </row>
    <row r="42" spans="1:9">
      <c r="A42" s="7"/>
      <c r="B42" s="8"/>
      <c r="C42" s="8"/>
      <c r="D42" s="8"/>
      <c r="E42" s="8"/>
      <c r="F42" s="4" t="b">
        <v>1</v>
      </c>
      <c r="G42" s="27" cm="1">
        <f t="array" aca="1" ref="G42:H42" ca="1">_xlfn.BYCOL(G32:H41, _xlfn.LAMBDA(_xlpm.col, SUM(_xlpm.col)))</f>
        <v>77.658181818181816</v>
      </c>
      <c r="H42" s="19">
        <f ca="1"/>
        <v>100</v>
      </c>
      <c r="I42" s="28"/>
    </row>
    <row r="43" spans="1:9">
      <c r="A43" s="20"/>
      <c r="B43" s="21"/>
      <c r="C43" s="21"/>
      <c r="D43" s="21"/>
      <c r="E43" s="21"/>
      <c r="F43" s="24" t="s">
        <v>103</v>
      </c>
      <c r="G43" s="101" t="str" cm="1">
        <f t="array" aca="1" ref="G43" ca="1">_xlfn.LET(
     _xlpm.avgFinalScore, G42,
     _xlpm.gradeSCale, A32:B40,
     _xlpm.letterGrade, INDEX(_xlpm.gradeSCale,0,1),
     _xlpm.gradingRubric, INDEX(_xlpm.gradeSCale,0,2),
     _xlfn.XLOOKUP(_xlpm.avgFinalScore, _xlpm.gradingRubric, _xlpm.letterGrade, 0, -1)
     )</f>
        <v>C+</v>
      </c>
      <c r="H43" s="102"/>
      <c r="I43" s="28"/>
    </row>
  </sheetData>
  <mergeCells count="31">
    <mergeCell ref="G43:H43"/>
    <mergeCell ref="A25:E25"/>
    <mergeCell ref="A26:E26"/>
    <mergeCell ref="A27:E27"/>
    <mergeCell ref="A28:E28"/>
    <mergeCell ref="A29:E29"/>
    <mergeCell ref="A30:E30"/>
    <mergeCell ref="A24:E24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12:E12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</mergeCells>
  <conditionalFormatting sqref="D32:D41">
    <cfRule type="expression" dxfId="7" priority="34">
      <formula>OR($D32&gt;1,$D32&lt;0)</formula>
    </cfRule>
  </conditionalFormatting>
  <conditionalFormatting sqref="D32:E41">
    <cfRule type="expression" dxfId="6" priority="40">
      <formula>D32&lt;&gt;""</formula>
    </cfRule>
  </conditionalFormatting>
  <conditionalFormatting sqref="E32:F40">
    <cfRule type="expression" dxfId="5" priority="36">
      <formula>ISTEXT($E32)</formula>
    </cfRule>
  </conditionalFormatting>
  <conditionalFormatting sqref="F1:F30">
    <cfRule type="expression" dxfId="4" priority="33">
      <formula>OR(AND(ISNUMBER($F1),($F1&gt;$H1)),$F1&lt;0)</formula>
    </cfRule>
  </conditionalFormatting>
  <conditionalFormatting sqref="F43">
    <cfRule type="expression" dxfId="3" priority="39">
      <formula>$F$42</formula>
    </cfRule>
  </conditionalFormatting>
  <conditionalFormatting sqref="G1:G30">
    <cfRule type="expression" dxfId="2" priority="35">
      <formula>NOT(_xlfn.ISFORMULA($G1))</formula>
    </cfRule>
  </conditionalFormatting>
  <conditionalFormatting sqref="G32:G39">
    <cfRule type="expression" dxfId="1" priority="37">
      <formula>ISNUMBER($G32)</formula>
    </cfRule>
  </conditionalFormatting>
  <conditionalFormatting sqref="H32:H41">
    <cfRule type="expression" dxfId="0" priority="38">
      <formula>ISNUMBER($H32)</formula>
    </cfRule>
  </conditionalFormatting>
  <dataValidations count="1">
    <dataValidation type="list" allowBlank="1" showInputMessage="1" showErrorMessage="1" sqref="F43" xr:uid="{5F0752F0-A70D-488C-9391-EE7F48652C40}">
      <formula1>A32:A40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2025-05-08T19:25:25Z</dcterms:created>
  <dcterms:modified xsi:type="dcterms:W3CDTF">2025-05-08T20:58:41Z</dcterms:modified>
  <cp:category/>
  <cp:contentStatus/>
</cp:coreProperties>
</file>