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rtificialgen.sharepoint.com/sites/DMS/Shared Documents/Norn Team Documents/2024 Sharable Materials/"/>
    </mc:Choice>
  </mc:AlternateContent>
  <xr:revisionPtr revIDLastSave="154" documentId="8_{F99293A6-5422-40A7-9BF4-7ACE869D7CFA}" xr6:coauthVersionLast="47" xr6:coauthVersionMax="47" xr10:uidLastSave="{D937EFDE-97DA-4AF3-BACB-DB2517EDE7B0}"/>
  <bookViews>
    <workbookView xWindow="1275" yWindow="3180" windowWidth="38700" windowHeight="15225" firstSheet="1" activeTab="7" xr2:uid="{3B5FD181-9EE7-4CB5-8437-296321140073}"/>
  </bookViews>
  <sheets>
    <sheet name="Norn" sheetId="3" r:id="rId1"/>
    <sheet name="DeepSeek" sheetId="4" r:id="rId2"/>
    <sheet name="Anthropic" sheetId="1" r:id="rId3"/>
    <sheet name="Scale" sheetId="5" r:id="rId4"/>
    <sheet name="Perplexity" sheetId="14" r:id="rId5"/>
    <sheet name="SSI" sheetId="15" r:id="rId6"/>
    <sheet name="OpenAIStartup" sheetId="16" r:id="rId7"/>
    <sheet name="7x Comparison" sheetId="6" r:id="rId8"/>
    <sheet name="OpenAI" sheetId="8" r:id="rId9"/>
    <sheet name="IBM" sheetId="10" r:id="rId10"/>
    <sheet name="Deepmind" sheetId="9" r:id="rId11"/>
    <sheet name="Norn2" sheetId="12" r:id="rId12"/>
    <sheet name="4x Competitor Comparison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6" l="1"/>
  <c r="B31" i="6"/>
  <c r="H21" i="6"/>
  <c r="C18" i="6"/>
  <c r="D18" i="6"/>
  <c r="E18" i="6"/>
  <c r="F18" i="6"/>
  <c r="G18" i="6"/>
  <c r="B18" i="6"/>
  <c r="G10" i="6"/>
  <c r="G3" i="6"/>
  <c r="G4" i="6"/>
  <c r="G5" i="6"/>
  <c r="G6" i="6"/>
  <c r="G7" i="6"/>
  <c r="G8" i="6"/>
  <c r="G9" i="6"/>
  <c r="G2" i="6"/>
  <c r="G14" i="6" s="1"/>
  <c r="B8" i="8"/>
  <c r="B9" i="8"/>
  <c r="B10" i="8"/>
  <c r="C10" i="11" s="1"/>
  <c r="B3" i="8"/>
  <c r="B4" i="8"/>
  <c r="B5" i="8"/>
  <c r="B6" i="8"/>
  <c r="B2" i="8"/>
  <c r="C2" i="11" s="1"/>
  <c r="F2" i="6"/>
  <c r="E2" i="6"/>
  <c r="C2" i="6"/>
  <c r="E3" i="11"/>
  <c r="E4" i="11"/>
  <c r="E5" i="11"/>
  <c r="E6" i="11"/>
  <c r="E7" i="11"/>
  <c r="E8" i="11"/>
  <c r="E9" i="11"/>
  <c r="E10" i="11"/>
  <c r="E2" i="11"/>
  <c r="D3" i="11"/>
  <c r="D4" i="11"/>
  <c r="D5" i="11"/>
  <c r="D6" i="11"/>
  <c r="D7" i="11"/>
  <c r="D8" i="11"/>
  <c r="D9" i="11"/>
  <c r="D10" i="11"/>
  <c r="D2" i="11"/>
  <c r="C3" i="11"/>
  <c r="C4" i="11"/>
  <c r="C5" i="11"/>
  <c r="C6" i="11"/>
  <c r="C7" i="11"/>
  <c r="C8" i="11"/>
  <c r="C9" i="11"/>
  <c r="B3" i="11"/>
  <c r="B4" i="11"/>
  <c r="B5" i="11"/>
  <c r="B6" i="11"/>
  <c r="B7" i="11"/>
  <c r="B8" i="11"/>
  <c r="B9" i="11"/>
  <c r="B10" i="11"/>
  <c r="B2" i="11"/>
  <c r="B3" i="6"/>
  <c r="B4" i="6"/>
  <c r="B5" i="6"/>
  <c r="B6" i="6"/>
  <c r="B7" i="6"/>
  <c r="B8" i="6"/>
  <c r="B9" i="6"/>
  <c r="B10" i="6"/>
  <c r="B2" i="6"/>
  <c r="D10" i="16"/>
  <c r="D9" i="16"/>
  <c r="D8" i="16"/>
  <c r="D7" i="16"/>
  <c r="D6" i="16"/>
  <c r="D5" i="16"/>
  <c r="D4" i="16"/>
  <c r="D3" i="16"/>
  <c r="D2" i="16"/>
  <c r="F3" i="6"/>
  <c r="F4" i="6"/>
  <c r="F5" i="6"/>
  <c r="F6" i="6"/>
  <c r="F7" i="6"/>
  <c r="F8" i="6"/>
  <c r="F9" i="6"/>
  <c r="F10" i="6"/>
  <c r="E3" i="6"/>
  <c r="E4" i="6"/>
  <c r="E5" i="6"/>
  <c r="E6" i="6"/>
  <c r="E7" i="6"/>
  <c r="E8" i="6"/>
  <c r="E9" i="6"/>
  <c r="E10" i="6"/>
  <c r="D3" i="6"/>
  <c r="D4" i="6"/>
  <c r="D5" i="6"/>
  <c r="D6" i="6"/>
  <c r="D7" i="6"/>
  <c r="D8" i="6"/>
  <c r="D9" i="6"/>
  <c r="D10" i="6"/>
  <c r="D2" i="6"/>
  <c r="C3" i="6"/>
  <c r="C4" i="6"/>
  <c r="C5" i="6"/>
  <c r="C6" i="6"/>
  <c r="C7" i="6"/>
  <c r="C8" i="6"/>
  <c r="C9" i="6"/>
  <c r="C10" i="6"/>
  <c r="D10" i="15"/>
  <c r="D9" i="15"/>
  <c r="D8" i="15"/>
  <c r="D7" i="15"/>
  <c r="D6" i="15"/>
  <c r="D5" i="15"/>
  <c r="D4" i="15"/>
  <c r="D3" i="15"/>
  <c r="D2" i="15"/>
  <c r="D10" i="14"/>
  <c r="D9" i="14"/>
  <c r="D8" i="14"/>
  <c r="D7" i="14"/>
  <c r="D6" i="14"/>
  <c r="D5" i="14"/>
  <c r="D4" i="14"/>
  <c r="D3" i="14"/>
  <c r="D2" i="14"/>
  <c r="H3" i="6"/>
  <c r="H4" i="6"/>
  <c r="H5" i="6"/>
  <c r="H6" i="6"/>
  <c r="H7" i="6"/>
  <c r="H8" i="6"/>
  <c r="H9" i="6"/>
  <c r="H10" i="6"/>
  <c r="H2" i="6"/>
  <c r="D10" i="12"/>
  <c r="D9" i="12"/>
  <c r="D8" i="12"/>
  <c r="D7" i="12"/>
  <c r="D6" i="12"/>
  <c r="D5" i="12"/>
  <c r="D4" i="12"/>
  <c r="D3" i="12"/>
  <c r="D2" i="12"/>
  <c r="D10" i="10"/>
  <c r="D9" i="10"/>
  <c r="D8" i="10"/>
  <c r="D7" i="10"/>
  <c r="D6" i="10"/>
  <c r="D5" i="10"/>
  <c r="D4" i="10"/>
  <c r="D3" i="10"/>
  <c r="D2" i="10"/>
  <c r="D10" i="9"/>
  <c r="D9" i="9"/>
  <c r="D8" i="9"/>
  <c r="D7" i="9"/>
  <c r="D6" i="9"/>
  <c r="D5" i="9"/>
  <c r="D4" i="9"/>
  <c r="D3" i="9"/>
  <c r="D2" i="9"/>
  <c r="D10" i="8"/>
  <c r="D9" i="8"/>
  <c r="D8" i="8"/>
  <c r="D7" i="8"/>
  <c r="D6" i="8"/>
  <c r="D5" i="8"/>
  <c r="D4" i="8"/>
  <c r="D3" i="8"/>
  <c r="D2" i="8"/>
  <c r="D10" i="5"/>
  <c r="D9" i="5"/>
  <c r="D8" i="5"/>
  <c r="D7" i="5"/>
  <c r="D6" i="5"/>
  <c r="D5" i="5"/>
  <c r="D4" i="5"/>
  <c r="D3" i="5"/>
  <c r="D2" i="5"/>
  <c r="D10" i="4"/>
  <c r="D9" i="4"/>
  <c r="D8" i="4"/>
  <c r="D7" i="4"/>
  <c r="D6" i="4"/>
  <c r="D5" i="4"/>
  <c r="D4" i="4"/>
  <c r="D3" i="4"/>
  <c r="D2" i="4"/>
  <c r="D10" i="3"/>
  <c r="D9" i="3"/>
  <c r="D8" i="3"/>
  <c r="D7" i="3"/>
  <c r="D6" i="3"/>
  <c r="D5" i="3"/>
  <c r="D4" i="3"/>
  <c r="D3" i="3"/>
  <c r="D2" i="3"/>
  <c r="D2" i="1"/>
  <c r="D3" i="1"/>
  <c r="D4" i="1"/>
  <c r="D5" i="1"/>
  <c r="D7" i="1"/>
  <c r="D8" i="1"/>
  <c r="D9" i="1"/>
  <c r="D10" i="1"/>
  <c r="D6" i="1"/>
  <c r="G23" i="6" l="1"/>
  <c r="B14" i="6"/>
  <c r="B23" i="6" s="1"/>
  <c r="D14" i="6"/>
  <c r="D23" i="6" s="1"/>
  <c r="F14" i="6"/>
  <c r="F23" i="6" s="1"/>
  <c r="E14" i="6"/>
  <c r="E23" i="6" s="1"/>
  <c r="C14" i="6"/>
  <c r="H14" i="6"/>
  <c r="G16" i="6" s="1"/>
  <c r="B16" i="6" l="1"/>
  <c r="H23" i="6"/>
  <c r="B24" i="6" s="1"/>
  <c r="H27" i="6"/>
  <c r="B28" i="6" s="1"/>
  <c r="C16" i="6"/>
  <c r="H16" i="6"/>
  <c r="G17" i="6" s="1"/>
  <c r="E16" i="6"/>
  <c r="F16" i="6"/>
  <c r="F17" i="6" s="1"/>
  <c r="D16" i="6"/>
  <c r="C23" i="6"/>
  <c r="G19" i="6" s="1"/>
  <c r="D17" i="6"/>
  <c r="E17" i="6" l="1"/>
  <c r="G24" i="6"/>
  <c r="G28" i="6"/>
  <c r="H19" i="6"/>
  <c r="D28" i="6"/>
  <c r="F28" i="6"/>
  <c r="E28" i="6"/>
  <c r="B17" i="6"/>
  <c r="D19" i="6"/>
  <c r="F19" i="6"/>
  <c r="C19" i="6"/>
  <c r="B19" i="6"/>
  <c r="E19" i="6"/>
  <c r="C28" i="6"/>
  <c r="C24" i="6"/>
  <c r="E24" i="6"/>
  <c r="F24" i="6"/>
  <c r="D24" i="6"/>
  <c r="C17" i="6"/>
  <c r="H20" i="6" l="1"/>
  <c r="H29" i="6" s="1"/>
</calcChain>
</file>

<file path=xl/sharedStrings.xml><?xml version="1.0" encoding="utf-8"?>
<sst xmlns="http://schemas.openxmlformats.org/spreadsheetml/2006/main" count="215" uniqueCount="45">
  <si>
    <t>Task</t>
  </si>
  <si>
    <t>Completion %</t>
  </si>
  <si>
    <t>Helper 1</t>
  </si>
  <si>
    <t>Helper 2</t>
  </si>
  <si>
    <t>Slider bead chart</t>
  </si>
  <si>
    <t>Established Methods</t>
  </si>
  <si>
    <t>Profitability</t>
  </si>
  <si>
    <t>Progress Since Last Raise</t>
  </si>
  <si>
    <t>Milestones Achieved</t>
  </si>
  <si>
    <t>Cost-to-Duplicate</t>
  </si>
  <si>
    <t>Value Proposition</t>
  </si>
  <si>
    <t>Potential Impact</t>
  </si>
  <si>
    <t>Efficacy</t>
  </si>
  <si>
    <t>Norn</t>
  </si>
  <si>
    <t>Anthropic</t>
  </si>
  <si>
    <t>Average Score</t>
  </si>
  <si>
    <t>Relative Norn Value Estimate</t>
  </si>
  <si>
    <t>Composite Norn Value Estimate</t>
  </si>
  <si>
    <t>-</t>
  </si>
  <si>
    <t>Total Raised to-date</t>
  </si>
  <si>
    <t>Cost Per Score %</t>
  </si>
  <si>
    <t xml:space="preserve">Cost of Services </t>
  </si>
  <si>
    <t>Deepmind</t>
  </si>
  <si>
    <t>OpenAI</t>
  </si>
  <si>
    <t>IBM</t>
  </si>
  <si>
    <t>Hype</t>
  </si>
  <si>
    <t>Norn's Relative Cost-Efficiency Advantage</t>
  </si>
  <si>
    <t>Startup's Actual Relative Value</t>
  </si>
  <si>
    <t>Current Valuation</t>
  </si>
  <si>
    <t>Known Prevelance of Fraud</t>
  </si>
  <si>
    <t>Effect of Fraud on Valuations</t>
  </si>
  <si>
    <t>Effect of Fraud on Funds Raised</t>
  </si>
  <si>
    <t>Scenario 1: Revised Cost-Efficiency Ratio</t>
  </si>
  <si>
    <t>Scenario 1: Revised Cost-Efficiency</t>
  </si>
  <si>
    <t>Scenario 1: Revised Valuation</t>
  </si>
  <si>
    <t>Scenario 1: Raise $25m</t>
  </si>
  <si>
    <t>Metric</t>
  </si>
  <si>
    <t>Relative Score (Highest)</t>
  </si>
  <si>
    <t>DeepSeek</t>
  </si>
  <si>
    <t>Perplexity</t>
  </si>
  <si>
    <t>Scale AI</t>
  </si>
  <si>
    <t>SSI</t>
  </si>
  <si>
    <t>Relative Norn Funding Estimate</t>
  </si>
  <si>
    <t>Composite Norn Funding Estimate</t>
  </si>
  <si>
    <t>Scenario 1: Investor value gain (24-36-month)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</si>
</sst>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 tint="0.249977111117893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medium">
        <color indexed="64"/>
      </left>
      <right style="thin">
        <color theme="2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2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 tint="-0.249977111117893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2" tint="-0.249977111117893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2" borderId="0" xfId="0" applyFill="1"/>
    <xf numFmtId="0" fontId="2" fillId="3" borderId="1" xfId="1" applyFont="1" applyFill="1" applyBorder="1" applyAlignment="1">
      <alignment horizontal="left"/>
    </xf>
    <xf numFmtId="0" fontId="3" fillId="2" borderId="1" xfId="0" applyFont="1" applyFill="1" applyBorder="1"/>
    <xf numFmtId="0" fontId="3" fillId="2" borderId="1" xfId="1" applyFont="1" applyFill="1" applyBorder="1"/>
    <xf numFmtId="9" fontId="3" fillId="2" borderId="1" xfId="0" applyNumberFormat="1" applyFont="1" applyFill="1" applyBorder="1"/>
    <xf numFmtId="0" fontId="5" fillId="4" borderId="2" xfId="0" applyFont="1" applyFill="1" applyBorder="1"/>
    <xf numFmtId="0" fontId="5" fillId="4" borderId="1" xfId="0" applyFont="1" applyFill="1" applyBorder="1"/>
    <xf numFmtId="0" fontId="6" fillId="2" borderId="0" xfId="0" applyFont="1" applyFill="1" applyAlignment="1">
      <alignment horizontal="center"/>
    </xf>
    <xf numFmtId="0" fontId="7" fillId="3" borderId="1" xfId="1" applyFont="1" applyFill="1" applyBorder="1" applyAlignment="1">
      <alignment horizontal="left"/>
    </xf>
    <xf numFmtId="9" fontId="7" fillId="3" borderId="1" xfId="1" applyNumberFormat="1" applyFont="1" applyFill="1" applyBorder="1" applyAlignment="1">
      <alignment horizontal="right"/>
    </xf>
    <xf numFmtId="0" fontId="5" fillId="2" borderId="1" xfId="0" applyFont="1" applyFill="1" applyBorder="1"/>
    <xf numFmtId="0" fontId="3" fillId="2" borderId="3" xfId="0" applyFont="1" applyFill="1" applyBorder="1"/>
    <xf numFmtId="9" fontId="3" fillId="2" borderId="0" xfId="0" applyNumberFormat="1" applyFont="1" applyFill="1"/>
    <xf numFmtId="9" fontId="0" fillId="0" borderId="4" xfId="0" applyNumberFormat="1" applyBorder="1"/>
    <xf numFmtId="164" fontId="0" fillId="0" borderId="4" xfId="0" applyNumberFormat="1" applyBorder="1"/>
    <xf numFmtId="164" fontId="0" fillId="0" borderId="4" xfId="0" applyNumberFormat="1" applyBorder="1" applyAlignment="1">
      <alignment horizontal="center"/>
    </xf>
    <xf numFmtId="1" fontId="0" fillId="0" borderId="4" xfId="0" applyNumberFormat="1" applyBorder="1"/>
    <xf numFmtId="165" fontId="0" fillId="0" borderId="4" xfId="2" applyNumberFormat="1" applyFont="1" applyBorder="1"/>
    <xf numFmtId="165" fontId="0" fillId="0" borderId="4" xfId="0" applyNumberFormat="1" applyBorder="1"/>
    <xf numFmtId="9" fontId="7" fillId="2" borderId="1" xfId="1" applyNumberFormat="1" applyFont="1" applyFill="1" applyBorder="1" applyAlignment="1">
      <alignment horizontal="right"/>
    </xf>
    <xf numFmtId="0" fontId="7" fillId="2" borderId="1" xfId="1" applyFont="1" applyFill="1" applyBorder="1" applyAlignment="1">
      <alignment horizontal="left"/>
    </xf>
    <xf numFmtId="0" fontId="2" fillId="0" borderId="1" xfId="1" applyFont="1" applyBorder="1" applyAlignment="1">
      <alignment horizontal="left"/>
    </xf>
    <xf numFmtId="0" fontId="7" fillId="0" borderId="1" xfId="1" applyFont="1" applyBorder="1" applyAlignment="1">
      <alignment horizontal="left"/>
    </xf>
    <xf numFmtId="9" fontId="7" fillId="0" borderId="1" xfId="1" applyNumberFormat="1" applyFont="1" applyBorder="1" applyAlignment="1">
      <alignment horizontal="right"/>
    </xf>
    <xf numFmtId="0" fontId="3" fillId="0" borderId="1" xfId="0" applyFont="1" applyBorder="1"/>
    <xf numFmtId="9" fontId="3" fillId="0" borderId="1" xfId="0" applyNumberFormat="1" applyFont="1" applyBorder="1"/>
    <xf numFmtId="0" fontId="3" fillId="0" borderId="1" xfId="1" applyFont="1" applyBorder="1"/>
    <xf numFmtId="9" fontId="7" fillId="0" borderId="5" xfId="1" applyNumberFormat="1" applyFont="1" applyBorder="1" applyAlignment="1">
      <alignment horizontal="right"/>
    </xf>
    <xf numFmtId="0" fontId="2" fillId="5" borderId="6" xfId="1" applyFont="1" applyFill="1" applyBorder="1" applyAlignment="1">
      <alignment horizontal="left"/>
    </xf>
    <xf numFmtId="0" fontId="2" fillId="5" borderId="7" xfId="1" applyFont="1" applyFill="1" applyBorder="1" applyAlignment="1">
      <alignment horizontal="left"/>
    </xf>
    <xf numFmtId="0" fontId="2" fillId="5" borderId="8" xfId="1" applyFont="1" applyFill="1" applyBorder="1" applyAlignment="1">
      <alignment horizontal="left"/>
    </xf>
    <xf numFmtId="9" fontId="0" fillId="0" borderId="9" xfId="0" applyNumberFormat="1" applyBorder="1"/>
    <xf numFmtId="0" fontId="2" fillId="5" borderId="11" xfId="1" applyFont="1" applyFill="1" applyBorder="1" applyAlignment="1">
      <alignment horizontal="left"/>
    </xf>
    <xf numFmtId="0" fontId="2" fillId="5" borderId="12" xfId="1" applyFont="1" applyFill="1" applyBorder="1" applyAlignment="1">
      <alignment horizontal="left"/>
    </xf>
    <xf numFmtId="0" fontId="2" fillId="0" borderId="5" xfId="1" applyFont="1" applyBorder="1" applyAlignment="1">
      <alignment horizontal="left"/>
    </xf>
    <xf numFmtId="0" fontId="5" fillId="0" borderId="1" xfId="0" applyFont="1" applyBorder="1"/>
    <xf numFmtId="0" fontId="5" fillId="0" borderId="1" xfId="1" applyFont="1" applyBorder="1"/>
    <xf numFmtId="0" fontId="5" fillId="2" borderId="3" xfId="0" applyFont="1" applyFill="1" applyBorder="1"/>
    <xf numFmtId="0" fontId="5" fillId="5" borderId="10" xfId="0" applyFont="1" applyFill="1" applyBorder="1"/>
    <xf numFmtId="0" fontId="5" fillId="2" borderId="9" xfId="0" applyFont="1" applyFill="1" applyBorder="1"/>
    <xf numFmtId="0" fontId="5" fillId="2" borderId="4" xfId="0" applyFont="1" applyFill="1" applyBorder="1"/>
    <xf numFmtId="0" fontId="5" fillId="0" borderId="2" xfId="0" applyFont="1" applyBorder="1"/>
    <xf numFmtId="0" fontId="3" fillId="2" borderId="5" xfId="0" applyFont="1" applyFill="1" applyBorder="1"/>
    <xf numFmtId="0" fontId="5" fillId="5" borderId="13" xfId="0" applyFont="1" applyFill="1" applyBorder="1"/>
    <xf numFmtId="0" fontId="5" fillId="5" borderId="8" xfId="0" applyFont="1" applyFill="1" applyBorder="1"/>
    <xf numFmtId="0" fontId="5" fillId="2" borderId="1" xfId="1" applyFont="1" applyFill="1" applyBorder="1"/>
    <xf numFmtId="0" fontId="2" fillId="0" borderId="1" xfId="1" quotePrefix="1" applyFont="1" applyBorder="1" applyAlignment="1">
      <alignment horizontal="left"/>
    </xf>
    <xf numFmtId="0" fontId="2" fillId="5" borderId="14" xfId="1" applyFont="1" applyFill="1" applyBorder="1" applyAlignment="1">
      <alignment horizontal="left"/>
    </xf>
    <xf numFmtId="0" fontId="5" fillId="2" borderId="0" xfId="0" applyFont="1" applyFill="1"/>
    <xf numFmtId="9" fontId="7" fillId="0" borderId="5" xfId="1" applyNumberFormat="1" applyFont="1" applyBorder="1" applyAlignment="1">
      <alignment horizontal="left"/>
    </xf>
    <xf numFmtId="44" fontId="5" fillId="2" borderId="4" xfId="0" applyNumberFormat="1" applyFont="1" applyFill="1" applyBorder="1"/>
    <xf numFmtId="44" fontId="8" fillId="0" borderId="4" xfId="0" applyNumberFormat="1" applyFont="1" applyBorder="1"/>
    <xf numFmtId="0" fontId="3" fillId="0" borderId="0" xfId="0" applyFont="1"/>
    <xf numFmtId="0" fontId="2" fillId="0" borderId="0" xfId="1" applyFont="1" applyAlignment="1">
      <alignment horizontal="left"/>
    </xf>
    <xf numFmtId="9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/>
    <xf numFmtId="165" fontId="0" fillId="0" borderId="0" xfId="2" applyNumberFormat="1" applyFont="1" applyFill="1" applyBorder="1"/>
    <xf numFmtId="165" fontId="0" fillId="0" borderId="0" xfId="0" applyNumberFormat="1"/>
    <xf numFmtId="9" fontId="0" fillId="0" borderId="0" xfId="2" applyFont="1" applyFill="1" applyBorder="1"/>
    <xf numFmtId="0" fontId="5" fillId="5" borderId="15" xfId="0" applyFont="1" applyFill="1" applyBorder="1"/>
    <xf numFmtId="164" fontId="8" fillId="0" borderId="4" xfId="0" applyNumberFormat="1" applyFont="1" applyBorder="1"/>
    <xf numFmtId="1" fontId="5" fillId="2" borderId="4" xfId="0" applyNumberFormat="1" applyFont="1" applyFill="1" applyBorder="1"/>
    <xf numFmtId="44" fontId="8" fillId="0" borderId="4" xfId="0" applyNumberFormat="1" applyFont="1" applyBorder="1" applyAlignment="1">
      <alignment horizontal="center"/>
    </xf>
    <xf numFmtId="166" fontId="0" fillId="0" borderId="4" xfId="2" applyNumberFormat="1" applyFont="1" applyBorder="1"/>
    <xf numFmtId="2" fontId="0" fillId="0" borderId="4" xfId="0" applyNumberFormat="1" applyBorder="1"/>
    <xf numFmtId="2" fontId="0" fillId="0" borderId="4" xfId="0" applyNumberFormat="1" applyBorder="1" applyAlignment="1">
      <alignment horizontal="center"/>
    </xf>
    <xf numFmtId="0" fontId="5" fillId="0" borderId="16" xfId="0" applyFont="1" applyBorder="1"/>
    <xf numFmtId="9" fontId="7" fillId="0" borderId="3" xfId="1" applyNumberFormat="1" applyFont="1" applyBorder="1" applyAlignment="1">
      <alignment horizontal="left"/>
    </xf>
    <xf numFmtId="9" fontId="7" fillId="0" borderId="3" xfId="1" applyNumberFormat="1" applyFont="1" applyBorder="1" applyAlignment="1">
      <alignment horizontal="right"/>
    </xf>
    <xf numFmtId="9" fontId="7" fillId="0" borderId="16" xfId="1" applyNumberFormat="1" applyFont="1" applyBorder="1" applyAlignment="1">
      <alignment horizontal="right"/>
    </xf>
    <xf numFmtId="0" fontId="5" fillId="0" borderId="6" xfId="0" applyFont="1" applyBorder="1"/>
    <xf numFmtId="9" fontId="7" fillId="0" borderId="15" xfId="1" applyNumberFormat="1" applyFont="1" applyBorder="1" applyAlignment="1">
      <alignment horizontal="left"/>
    </xf>
    <xf numFmtId="9" fontId="7" fillId="0" borderId="15" xfId="1" applyNumberFormat="1" applyFont="1" applyBorder="1" applyAlignment="1">
      <alignment horizontal="right"/>
    </xf>
    <xf numFmtId="9" fontId="7" fillId="0" borderId="17" xfId="1" applyNumberFormat="1" applyFont="1" applyBorder="1" applyAlignment="1">
      <alignment horizontal="right"/>
    </xf>
    <xf numFmtId="0" fontId="5" fillId="2" borderId="18" xfId="0" applyFont="1" applyFill="1" applyBorder="1"/>
    <xf numFmtId="10" fontId="8" fillId="0" borderId="17" xfId="0" applyNumberFormat="1" applyFont="1" applyBorder="1"/>
    <xf numFmtId="9" fontId="2" fillId="0" borderId="15" xfId="1" applyNumberFormat="1" applyFont="1" applyBorder="1" applyAlignment="1">
      <alignment horizontal="left"/>
    </xf>
    <xf numFmtId="9" fontId="2" fillId="0" borderId="15" xfId="1" applyNumberFormat="1" applyFont="1" applyBorder="1" applyAlignment="1">
      <alignment horizontal="right"/>
    </xf>
    <xf numFmtId="0" fontId="5" fillId="2" borderId="19" xfId="0" applyFont="1" applyFill="1" applyBorder="1"/>
    <xf numFmtId="10" fontId="0" fillId="0" borderId="19" xfId="0" applyNumberFormat="1" applyBorder="1"/>
    <xf numFmtId="10" fontId="8" fillId="0" borderId="15" xfId="0" applyNumberFormat="1" applyFont="1" applyBorder="1"/>
    <xf numFmtId="0" fontId="5" fillId="2" borderId="20" xfId="0" applyFont="1" applyFill="1" applyBorder="1"/>
    <xf numFmtId="10" fontId="8" fillId="0" borderId="21" xfId="0" applyNumberFormat="1" applyFont="1" applyBorder="1"/>
    <xf numFmtId="0" fontId="6" fillId="2" borderId="0" xfId="0" applyFont="1" applyFill="1" applyAlignment="1">
      <alignment horizontal="center"/>
    </xf>
    <xf numFmtId="0" fontId="2" fillId="5" borderId="13" xfId="1" applyFont="1" applyFill="1" applyBorder="1" applyAlignment="1">
      <alignment horizontal="left"/>
    </xf>
    <xf numFmtId="0" fontId="2" fillId="5" borderId="15" xfId="1" applyFont="1" applyFill="1" applyBorder="1" applyAlignment="1">
      <alignment horizontal="left"/>
    </xf>
    <xf numFmtId="10" fontId="0" fillId="0" borderId="0" xfId="0" applyNumberFormat="1"/>
    <xf numFmtId="10" fontId="8" fillId="0" borderId="0" xfId="0" applyNumberFormat="1" applyFont="1"/>
  </cellXfs>
  <cellStyles count="3">
    <cellStyle name="Normal" xfId="0" builtinId="0"/>
    <cellStyle name="Normal 2" xfId="1" xr:uid="{318A7EF8-7FD9-4429-AFA8-0F3FE4037845}"/>
    <cellStyle name="Percent" xfId="2" builtinId="5"/>
  </cellStyles>
  <dxfs count="0"/>
  <tableStyles count="0" defaultTableStyle="TableStyleMedium2" defaultPivotStyle="PivotStyleLight16"/>
  <colors>
    <mruColors>
      <color rgb="FF6FDBA0"/>
      <color rgb="FF1DB4FF"/>
      <color rgb="FF0062F2"/>
      <color rgb="FF0099FF"/>
      <color rgb="FF66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>
                <a:solidFill>
                  <a:schemeClr val="tx1"/>
                </a:solidFill>
              </a:rPr>
              <a:t>What is Norn Worth?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Norn!$C$1</c:f>
              <c:strCache>
                <c:ptCount val="1"/>
                <c:pt idx="0">
                  <c:v>Helper 1</c:v>
                </c:pt>
              </c:strCache>
            </c:strRef>
          </c:tx>
          <c:spPr>
            <a:solidFill>
              <a:srgbClr val="6FDBA0"/>
            </a:solidFill>
            <a:ln>
              <a:noFill/>
            </a:ln>
            <a:effectLst/>
          </c:spPr>
          <c:invertIfNegative val="0"/>
          <c:cat>
            <c:strRef>
              <c:f>Norn!$A$2:$A$10</c:f>
              <c:strCache>
                <c:ptCount val="9"/>
                <c:pt idx="0">
                  <c:v>Hype</c:v>
                </c:pt>
                <c:pt idx="1">
                  <c:v>Potential Impact</c:v>
                </c:pt>
                <c:pt idx="2">
                  <c:v>Value Proposition</c:v>
                </c:pt>
                <c:pt idx="3">
                  <c:v>Cost-to-Duplicate</c:v>
                </c:pt>
                <c:pt idx="4">
                  <c:v>Milestones Achieved</c:v>
                </c:pt>
                <c:pt idx="5">
                  <c:v>Progress Since Last Raise</c:v>
                </c:pt>
                <c:pt idx="6">
                  <c:v>Efficacy</c:v>
                </c:pt>
                <c:pt idx="7">
                  <c:v>Profitability</c:v>
                </c:pt>
                <c:pt idx="8">
                  <c:v>Established Methods</c:v>
                </c:pt>
              </c:strCache>
            </c:strRef>
          </c:cat>
          <c:val>
            <c:numRef>
              <c:f>Norn!$C$2:$C$10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A-4045-A857-99353482A933}"/>
            </c:ext>
          </c:extLst>
        </c:ser>
        <c:ser>
          <c:idx val="1"/>
          <c:order val="1"/>
          <c:tx>
            <c:strRef>
              <c:f>Norn!$B$1</c:f>
              <c:strCache>
                <c:ptCount val="1"/>
                <c:pt idx="0">
                  <c:v>Completion 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Norn!$A$2:$A$10</c:f>
              <c:strCache>
                <c:ptCount val="9"/>
                <c:pt idx="0">
                  <c:v>Hype</c:v>
                </c:pt>
                <c:pt idx="1">
                  <c:v>Potential Impact</c:v>
                </c:pt>
                <c:pt idx="2">
                  <c:v>Value Proposition</c:v>
                </c:pt>
                <c:pt idx="3">
                  <c:v>Cost-to-Duplicate</c:v>
                </c:pt>
                <c:pt idx="4">
                  <c:v>Milestones Achieved</c:v>
                </c:pt>
                <c:pt idx="5">
                  <c:v>Progress Since Last Raise</c:v>
                </c:pt>
                <c:pt idx="6">
                  <c:v>Efficacy</c:v>
                </c:pt>
                <c:pt idx="7">
                  <c:v>Profitability</c:v>
                </c:pt>
                <c:pt idx="8">
                  <c:v>Established Methods</c:v>
                </c:pt>
              </c:strCache>
            </c:strRef>
          </c:cat>
          <c:val>
            <c:numRef>
              <c:f>Norn!$B$2:$B$10</c:f>
              <c:numCache>
                <c:formatCode>0%</c:formatCode>
                <c:ptCount val="9"/>
                <c:pt idx="0">
                  <c:v>0</c:v>
                </c:pt>
                <c:pt idx="1">
                  <c:v>0.9</c:v>
                </c:pt>
                <c:pt idx="2">
                  <c:v>0.8</c:v>
                </c:pt>
                <c:pt idx="3">
                  <c:v>0.9</c:v>
                </c:pt>
                <c:pt idx="4">
                  <c:v>0.75</c:v>
                </c:pt>
                <c:pt idx="5">
                  <c:v>0.75</c:v>
                </c:pt>
                <c:pt idx="6">
                  <c:v>0.85</c:v>
                </c:pt>
                <c:pt idx="7">
                  <c:v>0.9</c:v>
                </c:pt>
                <c:pt idx="8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A-4045-A857-99353482A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7790440"/>
        <c:axId val="677795360"/>
      </c:barChart>
      <c:scatterChart>
        <c:scatterStyle val="lineMarker"/>
        <c:varyColors val="0"/>
        <c:ser>
          <c:idx val="2"/>
          <c:order val="2"/>
          <c:tx>
            <c:strRef>
              <c:f>Norn!$D$1</c:f>
              <c:strCache>
                <c:ptCount val="1"/>
                <c:pt idx="0">
                  <c:v>Helper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4">
                  <a:lumMod val="60000"/>
                  <a:lumOff val="40000"/>
                </a:schemeClr>
              </a:solidFill>
              <a:ln w="38100" cmpd="dbl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Norn!$B$2:$B$10</c:f>
              <c:numCache>
                <c:formatCode>0%</c:formatCode>
                <c:ptCount val="9"/>
                <c:pt idx="0">
                  <c:v>0</c:v>
                </c:pt>
                <c:pt idx="1">
                  <c:v>0.9</c:v>
                </c:pt>
                <c:pt idx="2">
                  <c:v>0.8</c:v>
                </c:pt>
                <c:pt idx="3">
                  <c:v>0.9</c:v>
                </c:pt>
                <c:pt idx="4">
                  <c:v>0.75</c:v>
                </c:pt>
                <c:pt idx="5">
                  <c:v>0.75</c:v>
                </c:pt>
                <c:pt idx="6">
                  <c:v>0.85</c:v>
                </c:pt>
                <c:pt idx="7">
                  <c:v>0.9</c:v>
                </c:pt>
                <c:pt idx="8">
                  <c:v>0.8</c:v>
                </c:pt>
              </c:numCache>
            </c:numRef>
          </c:xVal>
          <c:yVal>
            <c:numRef>
              <c:f>Norn!$D$2:$D$10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BA-4045-A857-99353482A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20152"/>
        <c:axId val="681807696"/>
      </c:scatterChart>
      <c:catAx>
        <c:axId val="677790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95360"/>
        <c:crosses val="autoZero"/>
        <c:auto val="1"/>
        <c:lblAlgn val="ctr"/>
        <c:lblOffset val="100"/>
        <c:noMultiLvlLbl val="0"/>
      </c:catAx>
      <c:valAx>
        <c:axId val="677795360"/>
        <c:scaling>
          <c:orientation val="minMax"/>
          <c:max val="1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90440"/>
        <c:crosses val="autoZero"/>
        <c:crossBetween val="between"/>
      </c:valAx>
      <c:valAx>
        <c:axId val="6818076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7320152"/>
        <c:crosses val="max"/>
        <c:crossBetween val="midCat"/>
      </c:valAx>
      <c:valAx>
        <c:axId val="38732015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6818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>
                <a:solidFill>
                  <a:schemeClr val="tx1"/>
                </a:solidFill>
              </a:rPr>
              <a:t>IBM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IBM!$C$1</c:f>
              <c:strCache>
                <c:ptCount val="1"/>
                <c:pt idx="0">
                  <c:v>Helper 1</c:v>
                </c:pt>
              </c:strCache>
            </c:strRef>
          </c:tx>
          <c:spPr>
            <a:solidFill>
              <a:srgbClr val="6FDBA0"/>
            </a:solidFill>
            <a:ln>
              <a:noFill/>
            </a:ln>
            <a:effectLst/>
          </c:spPr>
          <c:invertIfNegative val="0"/>
          <c:cat>
            <c:strRef>
              <c:f>IBM!$A$2:$A$10</c:f>
              <c:strCache>
                <c:ptCount val="9"/>
                <c:pt idx="0">
                  <c:v>Hype</c:v>
                </c:pt>
                <c:pt idx="1">
                  <c:v>Potential Impact</c:v>
                </c:pt>
                <c:pt idx="2">
                  <c:v>Value Proposition</c:v>
                </c:pt>
                <c:pt idx="3">
                  <c:v>Cost-to-Duplicate</c:v>
                </c:pt>
                <c:pt idx="4">
                  <c:v>Milestones Achieved</c:v>
                </c:pt>
                <c:pt idx="5">
                  <c:v>Cost of Services </c:v>
                </c:pt>
                <c:pt idx="6">
                  <c:v>Efficacy</c:v>
                </c:pt>
                <c:pt idx="7">
                  <c:v>Profitability</c:v>
                </c:pt>
                <c:pt idx="8">
                  <c:v>Established Methods</c:v>
                </c:pt>
              </c:strCache>
            </c:strRef>
          </c:cat>
          <c:val>
            <c:numRef>
              <c:f>IBM!$C$2:$C$10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F-4D8A-AA42-8EB9E9492760}"/>
            </c:ext>
          </c:extLst>
        </c:ser>
        <c:ser>
          <c:idx val="1"/>
          <c:order val="1"/>
          <c:tx>
            <c:strRef>
              <c:f>IBM!$B$1</c:f>
              <c:strCache>
                <c:ptCount val="1"/>
                <c:pt idx="0">
                  <c:v>Completion 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IBM!$A$2:$A$10</c:f>
              <c:strCache>
                <c:ptCount val="9"/>
                <c:pt idx="0">
                  <c:v>Hype</c:v>
                </c:pt>
                <c:pt idx="1">
                  <c:v>Potential Impact</c:v>
                </c:pt>
                <c:pt idx="2">
                  <c:v>Value Proposition</c:v>
                </c:pt>
                <c:pt idx="3">
                  <c:v>Cost-to-Duplicate</c:v>
                </c:pt>
                <c:pt idx="4">
                  <c:v>Milestones Achieved</c:v>
                </c:pt>
                <c:pt idx="5">
                  <c:v>Cost of Services </c:v>
                </c:pt>
                <c:pt idx="6">
                  <c:v>Efficacy</c:v>
                </c:pt>
                <c:pt idx="7">
                  <c:v>Profitability</c:v>
                </c:pt>
                <c:pt idx="8">
                  <c:v>Established Methods</c:v>
                </c:pt>
              </c:strCache>
            </c:strRef>
          </c:cat>
          <c:val>
            <c:numRef>
              <c:f>IBM!$B$2:$B$10</c:f>
              <c:numCache>
                <c:formatCode>0%</c:formatCode>
                <c:ptCount val="9"/>
                <c:pt idx="0">
                  <c:v>0.25</c:v>
                </c:pt>
                <c:pt idx="1">
                  <c:v>0.3</c:v>
                </c:pt>
                <c:pt idx="2">
                  <c:v>0.4</c:v>
                </c:pt>
                <c:pt idx="3">
                  <c:v>0.35</c:v>
                </c:pt>
                <c:pt idx="4">
                  <c:v>0.3</c:v>
                </c:pt>
                <c:pt idx="5">
                  <c:v>0.4</c:v>
                </c:pt>
                <c:pt idx="6">
                  <c:v>0.3</c:v>
                </c:pt>
                <c:pt idx="7">
                  <c:v>0.5</c:v>
                </c:pt>
                <c:pt idx="8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F-4D8A-AA42-8EB9E949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7790440"/>
        <c:axId val="677795360"/>
      </c:barChart>
      <c:scatterChart>
        <c:scatterStyle val="lineMarker"/>
        <c:varyColors val="0"/>
        <c:ser>
          <c:idx val="2"/>
          <c:order val="2"/>
          <c:tx>
            <c:strRef>
              <c:f>IBM!$D$1</c:f>
              <c:strCache>
                <c:ptCount val="1"/>
                <c:pt idx="0">
                  <c:v>Helper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4">
                  <a:lumMod val="60000"/>
                  <a:lumOff val="40000"/>
                </a:schemeClr>
              </a:solidFill>
              <a:ln w="38100" cmpd="dbl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IBM!$B$2:$B$10</c:f>
              <c:numCache>
                <c:formatCode>0%</c:formatCode>
                <c:ptCount val="9"/>
                <c:pt idx="0">
                  <c:v>0.25</c:v>
                </c:pt>
                <c:pt idx="1">
                  <c:v>0.3</c:v>
                </c:pt>
                <c:pt idx="2">
                  <c:v>0.4</c:v>
                </c:pt>
                <c:pt idx="3">
                  <c:v>0.35</c:v>
                </c:pt>
                <c:pt idx="4">
                  <c:v>0.3</c:v>
                </c:pt>
                <c:pt idx="5">
                  <c:v>0.4</c:v>
                </c:pt>
                <c:pt idx="6">
                  <c:v>0.3</c:v>
                </c:pt>
                <c:pt idx="7">
                  <c:v>0.5</c:v>
                </c:pt>
                <c:pt idx="8">
                  <c:v>0.45</c:v>
                </c:pt>
              </c:numCache>
            </c:numRef>
          </c:xVal>
          <c:yVal>
            <c:numRef>
              <c:f>IBM!$D$2:$D$10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DF-4D8A-AA42-8EB9E949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20152"/>
        <c:axId val="681807696"/>
      </c:scatterChart>
      <c:catAx>
        <c:axId val="677790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95360"/>
        <c:crosses val="autoZero"/>
        <c:auto val="1"/>
        <c:lblAlgn val="ctr"/>
        <c:lblOffset val="100"/>
        <c:noMultiLvlLbl val="0"/>
      </c:catAx>
      <c:valAx>
        <c:axId val="677795360"/>
        <c:scaling>
          <c:orientation val="minMax"/>
          <c:max val="1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90440"/>
        <c:crosses val="autoZero"/>
        <c:crossBetween val="between"/>
      </c:valAx>
      <c:valAx>
        <c:axId val="6818076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7320152"/>
        <c:crosses val="max"/>
        <c:crossBetween val="midCat"/>
      </c:valAx>
      <c:valAx>
        <c:axId val="38732015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6818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>
                <a:solidFill>
                  <a:schemeClr val="tx1"/>
                </a:solidFill>
              </a:rPr>
              <a:t>Google Deepmind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Deepmind!$C$1</c:f>
              <c:strCache>
                <c:ptCount val="1"/>
                <c:pt idx="0">
                  <c:v>Helper 1</c:v>
                </c:pt>
              </c:strCache>
            </c:strRef>
          </c:tx>
          <c:spPr>
            <a:solidFill>
              <a:srgbClr val="6FDBA0"/>
            </a:solidFill>
            <a:ln>
              <a:noFill/>
            </a:ln>
            <a:effectLst/>
          </c:spPr>
          <c:invertIfNegative val="0"/>
          <c:cat>
            <c:strRef>
              <c:f>Deepmind!$A$2:$A$10</c:f>
              <c:strCache>
                <c:ptCount val="9"/>
                <c:pt idx="0">
                  <c:v>Hype</c:v>
                </c:pt>
                <c:pt idx="1">
                  <c:v>Potential Impact</c:v>
                </c:pt>
                <c:pt idx="2">
                  <c:v>Value Proposition</c:v>
                </c:pt>
                <c:pt idx="3">
                  <c:v>Cost-to-Duplicate</c:v>
                </c:pt>
                <c:pt idx="4">
                  <c:v>Milestones Achieved</c:v>
                </c:pt>
                <c:pt idx="5">
                  <c:v>Cost of Services </c:v>
                </c:pt>
                <c:pt idx="6">
                  <c:v>Efficacy</c:v>
                </c:pt>
                <c:pt idx="7">
                  <c:v>Profitability</c:v>
                </c:pt>
                <c:pt idx="8">
                  <c:v>Established Methods</c:v>
                </c:pt>
              </c:strCache>
            </c:strRef>
          </c:cat>
          <c:val>
            <c:numRef>
              <c:f>Deepmind!$C$2:$C$10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B-4C3C-9363-D62AB96CEFBC}"/>
            </c:ext>
          </c:extLst>
        </c:ser>
        <c:ser>
          <c:idx val="1"/>
          <c:order val="1"/>
          <c:tx>
            <c:strRef>
              <c:f>Deepmind!$B$1</c:f>
              <c:strCache>
                <c:ptCount val="1"/>
                <c:pt idx="0">
                  <c:v>Completion 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Deepmind!$A$2:$A$10</c:f>
              <c:strCache>
                <c:ptCount val="9"/>
                <c:pt idx="0">
                  <c:v>Hype</c:v>
                </c:pt>
                <c:pt idx="1">
                  <c:v>Potential Impact</c:v>
                </c:pt>
                <c:pt idx="2">
                  <c:v>Value Proposition</c:v>
                </c:pt>
                <c:pt idx="3">
                  <c:v>Cost-to-Duplicate</c:v>
                </c:pt>
                <c:pt idx="4">
                  <c:v>Milestones Achieved</c:v>
                </c:pt>
                <c:pt idx="5">
                  <c:v>Cost of Services </c:v>
                </c:pt>
                <c:pt idx="6">
                  <c:v>Efficacy</c:v>
                </c:pt>
                <c:pt idx="7">
                  <c:v>Profitability</c:v>
                </c:pt>
                <c:pt idx="8">
                  <c:v>Established Methods</c:v>
                </c:pt>
              </c:strCache>
            </c:strRef>
          </c:cat>
          <c:val>
            <c:numRef>
              <c:f>Deepmind!$B$2:$B$10</c:f>
              <c:numCache>
                <c:formatCode>0%</c:formatCode>
                <c:ptCount val="9"/>
                <c:pt idx="0">
                  <c:v>0.8</c:v>
                </c:pt>
                <c:pt idx="1">
                  <c:v>0.15</c:v>
                </c:pt>
                <c:pt idx="2">
                  <c:v>0.15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0.1</c:v>
                </c:pt>
                <c:pt idx="7">
                  <c:v>0.15</c:v>
                </c:pt>
                <c:pt idx="8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B-4C3C-9363-D62AB96CE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7790440"/>
        <c:axId val="677795360"/>
      </c:barChart>
      <c:scatterChart>
        <c:scatterStyle val="lineMarker"/>
        <c:varyColors val="0"/>
        <c:ser>
          <c:idx val="2"/>
          <c:order val="2"/>
          <c:tx>
            <c:strRef>
              <c:f>Deepmind!$D$1</c:f>
              <c:strCache>
                <c:ptCount val="1"/>
                <c:pt idx="0">
                  <c:v>Helper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4">
                  <a:lumMod val="60000"/>
                  <a:lumOff val="40000"/>
                </a:schemeClr>
              </a:solidFill>
              <a:ln w="38100" cmpd="dbl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Deepmind!$B$2:$B$10</c:f>
              <c:numCache>
                <c:formatCode>0%</c:formatCode>
                <c:ptCount val="9"/>
                <c:pt idx="0">
                  <c:v>0.8</c:v>
                </c:pt>
                <c:pt idx="1">
                  <c:v>0.15</c:v>
                </c:pt>
                <c:pt idx="2">
                  <c:v>0.15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0.1</c:v>
                </c:pt>
                <c:pt idx="7">
                  <c:v>0.15</c:v>
                </c:pt>
                <c:pt idx="8">
                  <c:v>0.15</c:v>
                </c:pt>
              </c:numCache>
            </c:numRef>
          </c:xVal>
          <c:yVal>
            <c:numRef>
              <c:f>Deepmind!$D$2:$D$10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8B-4C3C-9363-D62AB96CE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20152"/>
        <c:axId val="681807696"/>
      </c:scatterChart>
      <c:catAx>
        <c:axId val="677790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95360"/>
        <c:crosses val="autoZero"/>
        <c:auto val="1"/>
        <c:lblAlgn val="ctr"/>
        <c:lblOffset val="100"/>
        <c:noMultiLvlLbl val="0"/>
      </c:catAx>
      <c:valAx>
        <c:axId val="677795360"/>
        <c:scaling>
          <c:orientation val="minMax"/>
          <c:max val="1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90440"/>
        <c:crosses val="autoZero"/>
        <c:crossBetween val="between"/>
      </c:valAx>
      <c:valAx>
        <c:axId val="6818076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7320152"/>
        <c:crosses val="max"/>
        <c:crossBetween val="midCat"/>
      </c:valAx>
      <c:valAx>
        <c:axId val="38732015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6818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>
                <a:solidFill>
                  <a:schemeClr val="tx1"/>
                </a:solidFill>
              </a:rPr>
              <a:t>How does Norn Compare?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Norn2!$C$1</c:f>
              <c:strCache>
                <c:ptCount val="1"/>
                <c:pt idx="0">
                  <c:v>Helper 1</c:v>
                </c:pt>
              </c:strCache>
            </c:strRef>
          </c:tx>
          <c:spPr>
            <a:solidFill>
              <a:srgbClr val="6FDBA0"/>
            </a:solidFill>
            <a:ln>
              <a:noFill/>
            </a:ln>
            <a:effectLst/>
          </c:spPr>
          <c:invertIfNegative val="0"/>
          <c:cat>
            <c:strRef>
              <c:f>Norn2!$A$2:$A$10</c:f>
              <c:strCache>
                <c:ptCount val="9"/>
                <c:pt idx="0">
                  <c:v>Hype</c:v>
                </c:pt>
                <c:pt idx="1">
                  <c:v>Potential Impact</c:v>
                </c:pt>
                <c:pt idx="2">
                  <c:v>Value Proposition</c:v>
                </c:pt>
                <c:pt idx="3">
                  <c:v>Cost-to-Duplicate</c:v>
                </c:pt>
                <c:pt idx="4">
                  <c:v>Milestones Achieved</c:v>
                </c:pt>
                <c:pt idx="5">
                  <c:v>Cost of Services </c:v>
                </c:pt>
                <c:pt idx="6">
                  <c:v>Efficacy</c:v>
                </c:pt>
                <c:pt idx="7">
                  <c:v>Profitability</c:v>
                </c:pt>
                <c:pt idx="8">
                  <c:v>Established Methods</c:v>
                </c:pt>
              </c:strCache>
            </c:strRef>
          </c:cat>
          <c:val>
            <c:numRef>
              <c:f>Norn2!$C$2:$C$10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F-49D7-99D9-FC8A2F6B42AE}"/>
            </c:ext>
          </c:extLst>
        </c:ser>
        <c:ser>
          <c:idx val="1"/>
          <c:order val="1"/>
          <c:tx>
            <c:strRef>
              <c:f>Norn2!$B$1</c:f>
              <c:strCache>
                <c:ptCount val="1"/>
                <c:pt idx="0">
                  <c:v>Completion 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Norn2!$A$2:$A$10</c:f>
              <c:strCache>
                <c:ptCount val="9"/>
                <c:pt idx="0">
                  <c:v>Hype</c:v>
                </c:pt>
                <c:pt idx="1">
                  <c:v>Potential Impact</c:v>
                </c:pt>
                <c:pt idx="2">
                  <c:v>Value Proposition</c:v>
                </c:pt>
                <c:pt idx="3">
                  <c:v>Cost-to-Duplicate</c:v>
                </c:pt>
                <c:pt idx="4">
                  <c:v>Milestones Achieved</c:v>
                </c:pt>
                <c:pt idx="5">
                  <c:v>Cost of Services </c:v>
                </c:pt>
                <c:pt idx="6">
                  <c:v>Efficacy</c:v>
                </c:pt>
                <c:pt idx="7">
                  <c:v>Profitability</c:v>
                </c:pt>
                <c:pt idx="8">
                  <c:v>Established Methods</c:v>
                </c:pt>
              </c:strCache>
            </c:strRef>
          </c:cat>
          <c:val>
            <c:numRef>
              <c:f>Norn2!$B$2:$B$10</c:f>
              <c:numCache>
                <c:formatCode>0%</c:formatCode>
                <c:ptCount val="9"/>
                <c:pt idx="0">
                  <c:v>0</c:v>
                </c:pt>
                <c:pt idx="1">
                  <c:v>0.9</c:v>
                </c:pt>
                <c:pt idx="2">
                  <c:v>0.8</c:v>
                </c:pt>
                <c:pt idx="3">
                  <c:v>0.9</c:v>
                </c:pt>
                <c:pt idx="4">
                  <c:v>0.7</c:v>
                </c:pt>
                <c:pt idx="5">
                  <c:v>0.5</c:v>
                </c:pt>
                <c:pt idx="6">
                  <c:v>0.85</c:v>
                </c:pt>
                <c:pt idx="7">
                  <c:v>0.9</c:v>
                </c:pt>
                <c:pt idx="8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F-49D7-99D9-FC8A2F6B4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7790440"/>
        <c:axId val="677795360"/>
      </c:barChart>
      <c:scatterChart>
        <c:scatterStyle val="lineMarker"/>
        <c:varyColors val="0"/>
        <c:ser>
          <c:idx val="2"/>
          <c:order val="2"/>
          <c:tx>
            <c:strRef>
              <c:f>Norn2!$D$1</c:f>
              <c:strCache>
                <c:ptCount val="1"/>
                <c:pt idx="0">
                  <c:v>Helper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4">
                  <a:lumMod val="60000"/>
                  <a:lumOff val="40000"/>
                </a:schemeClr>
              </a:solidFill>
              <a:ln w="38100" cmpd="dbl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Norn2!$B$2:$B$10</c:f>
              <c:numCache>
                <c:formatCode>0%</c:formatCode>
                <c:ptCount val="9"/>
                <c:pt idx="0">
                  <c:v>0</c:v>
                </c:pt>
                <c:pt idx="1">
                  <c:v>0.9</c:v>
                </c:pt>
                <c:pt idx="2">
                  <c:v>0.8</c:v>
                </c:pt>
                <c:pt idx="3">
                  <c:v>0.9</c:v>
                </c:pt>
                <c:pt idx="4">
                  <c:v>0.7</c:v>
                </c:pt>
                <c:pt idx="5">
                  <c:v>0.5</c:v>
                </c:pt>
                <c:pt idx="6">
                  <c:v>0.85</c:v>
                </c:pt>
                <c:pt idx="7">
                  <c:v>0.9</c:v>
                </c:pt>
                <c:pt idx="8">
                  <c:v>0.8</c:v>
                </c:pt>
              </c:numCache>
            </c:numRef>
          </c:xVal>
          <c:yVal>
            <c:numRef>
              <c:f>Norn2!$D$2:$D$10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BF-49D7-99D9-FC8A2F6B4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20152"/>
        <c:axId val="681807696"/>
      </c:scatterChart>
      <c:catAx>
        <c:axId val="677790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95360"/>
        <c:crosses val="autoZero"/>
        <c:auto val="1"/>
        <c:lblAlgn val="ctr"/>
        <c:lblOffset val="100"/>
        <c:noMultiLvlLbl val="0"/>
      </c:catAx>
      <c:valAx>
        <c:axId val="677795360"/>
        <c:scaling>
          <c:orientation val="minMax"/>
          <c:max val="1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90440"/>
        <c:crosses val="autoZero"/>
        <c:crossBetween val="between"/>
      </c:valAx>
      <c:valAx>
        <c:axId val="6818076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7320152"/>
        <c:crosses val="max"/>
        <c:crossBetween val="midCat"/>
      </c:valAx>
      <c:valAx>
        <c:axId val="38732015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6818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Competitor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'4x Competitor Comparison'!$A$2</c:f>
              <c:strCache>
                <c:ptCount val="1"/>
                <c:pt idx="0">
                  <c:v>Hype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'4x Competitor Comparison'!$B$1:$E$1</c:f>
              <c:strCache>
                <c:ptCount val="4"/>
                <c:pt idx="0">
                  <c:v>Deepmind</c:v>
                </c:pt>
                <c:pt idx="1">
                  <c:v>OpenAI</c:v>
                </c:pt>
                <c:pt idx="2">
                  <c:v>IBM</c:v>
                </c:pt>
                <c:pt idx="3">
                  <c:v>Norn</c:v>
                </c:pt>
              </c:strCache>
            </c:strRef>
          </c:cat>
          <c:val>
            <c:numRef>
              <c:f>'4x Competitor Comparison'!$B$2:$E$2</c:f>
              <c:numCache>
                <c:formatCode>0%</c:formatCode>
                <c:ptCount val="4"/>
                <c:pt idx="0">
                  <c:v>0.8</c:v>
                </c:pt>
                <c:pt idx="1">
                  <c:v>0.95</c:v>
                </c:pt>
                <c:pt idx="2">
                  <c:v>0.25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C-462C-8CED-19803FC70F1F}"/>
            </c:ext>
          </c:extLst>
        </c:ser>
        <c:ser>
          <c:idx val="1"/>
          <c:order val="1"/>
          <c:tx>
            <c:strRef>
              <c:f>'4x Competitor Comparison'!$A$3</c:f>
              <c:strCache>
                <c:ptCount val="1"/>
                <c:pt idx="0">
                  <c:v>Potential Impact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'4x Competitor Comparison'!$B$1:$E$1</c:f>
              <c:strCache>
                <c:ptCount val="4"/>
                <c:pt idx="0">
                  <c:v>Deepmind</c:v>
                </c:pt>
                <c:pt idx="1">
                  <c:v>OpenAI</c:v>
                </c:pt>
                <c:pt idx="2">
                  <c:v>IBM</c:v>
                </c:pt>
                <c:pt idx="3">
                  <c:v>Norn</c:v>
                </c:pt>
              </c:strCache>
            </c:strRef>
          </c:cat>
          <c:val>
            <c:numRef>
              <c:f>'4x Competitor Comparison'!$B$3:$E$3</c:f>
              <c:numCache>
                <c:formatCode>0%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0.3</c:v>
                </c:pt>
                <c:pt idx="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C-462C-8CED-19803FC70F1F}"/>
            </c:ext>
          </c:extLst>
        </c:ser>
        <c:ser>
          <c:idx val="2"/>
          <c:order val="2"/>
          <c:tx>
            <c:strRef>
              <c:f>'4x Competitor Comparison'!$A$4</c:f>
              <c:strCache>
                <c:ptCount val="1"/>
                <c:pt idx="0">
                  <c:v>Value Proposition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'4x Competitor Comparison'!$B$1:$E$1</c:f>
              <c:strCache>
                <c:ptCount val="4"/>
                <c:pt idx="0">
                  <c:v>Deepmind</c:v>
                </c:pt>
                <c:pt idx="1">
                  <c:v>OpenAI</c:v>
                </c:pt>
                <c:pt idx="2">
                  <c:v>IBM</c:v>
                </c:pt>
                <c:pt idx="3">
                  <c:v>Norn</c:v>
                </c:pt>
              </c:strCache>
            </c:strRef>
          </c:cat>
          <c:val>
            <c:numRef>
              <c:f>'4x Competitor Comparison'!$B$4:$E$4</c:f>
              <c:numCache>
                <c:formatCode>0%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AC-462C-8CED-19803FC70F1F}"/>
            </c:ext>
          </c:extLst>
        </c:ser>
        <c:ser>
          <c:idx val="3"/>
          <c:order val="3"/>
          <c:tx>
            <c:strRef>
              <c:f>'4x Competitor Comparison'!$A$5</c:f>
              <c:strCache>
                <c:ptCount val="1"/>
                <c:pt idx="0">
                  <c:v>Cost-to-Duplicate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'4x Competitor Comparison'!$B$1:$E$1</c:f>
              <c:strCache>
                <c:ptCount val="4"/>
                <c:pt idx="0">
                  <c:v>Deepmind</c:v>
                </c:pt>
                <c:pt idx="1">
                  <c:v>OpenAI</c:v>
                </c:pt>
                <c:pt idx="2">
                  <c:v>IBM</c:v>
                </c:pt>
                <c:pt idx="3">
                  <c:v>Norn</c:v>
                </c:pt>
              </c:strCache>
            </c:strRef>
          </c:cat>
          <c:val>
            <c:numRef>
              <c:f>'4x Competitor Comparison'!$B$5:$E$5</c:f>
              <c:numCache>
                <c:formatCode>0%</c:formatCode>
                <c:ptCount val="4"/>
                <c:pt idx="0">
                  <c:v>0.1</c:v>
                </c:pt>
                <c:pt idx="1">
                  <c:v>0.05</c:v>
                </c:pt>
                <c:pt idx="2">
                  <c:v>0.35</c:v>
                </c:pt>
                <c:pt idx="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AC-462C-8CED-19803FC70F1F}"/>
            </c:ext>
          </c:extLst>
        </c:ser>
        <c:ser>
          <c:idx val="4"/>
          <c:order val="4"/>
          <c:tx>
            <c:strRef>
              <c:f>'4x Competitor Comparison'!$A$6</c:f>
              <c:strCache>
                <c:ptCount val="1"/>
                <c:pt idx="0">
                  <c:v>Milestones Achieved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'4x Competitor Comparison'!$B$1:$E$1</c:f>
              <c:strCache>
                <c:ptCount val="4"/>
                <c:pt idx="0">
                  <c:v>Deepmind</c:v>
                </c:pt>
                <c:pt idx="1">
                  <c:v>OpenAI</c:v>
                </c:pt>
                <c:pt idx="2">
                  <c:v>IBM</c:v>
                </c:pt>
                <c:pt idx="3">
                  <c:v>Norn</c:v>
                </c:pt>
              </c:strCache>
            </c:strRef>
          </c:cat>
          <c:val>
            <c:numRef>
              <c:f>'4x Competitor Comparison'!$B$6:$E$6</c:f>
              <c:numCache>
                <c:formatCode>0%</c:formatCode>
                <c:ptCount val="4"/>
                <c:pt idx="0">
                  <c:v>0.15</c:v>
                </c:pt>
                <c:pt idx="1">
                  <c:v>0.25</c:v>
                </c:pt>
                <c:pt idx="2">
                  <c:v>0.3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AC-462C-8CED-19803FC70F1F}"/>
            </c:ext>
          </c:extLst>
        </c:ser>
        <c:ser>
          <c:idx val="5"/>
          <c:order val="5"/>
          <c:tx>
            <c:strRef>
              <c:f>'4x Competitor Comparison'!$A$7</c:f>
              <c:strCache>
                <c:ptCount val="1"/>
                <c:pt idx="0">
                  <c:v>Cost of Services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'4x Competitor Comparison'!$B$1:$E$1</c:f>
              <c:strCache>
                <c:ptCount val="4"/>
                <c:pt idx="0">
                  <c:v>Deepmind</c:v>
                </c:pt>
                <c:pt idx="1">
                  <c:v>OpenAI</c:v>
                </c:pt>
                <c:pt idx="2">
                  <c:v>IBM</c:v>
                </c:pt>
                <c:pt idx="3">
                  <c:v>Norn</c:v>
                </c:pt>
              </c:strCache>
            </c:strRef>
          </c:cat>
          <c:val>
            <c:numRef>
              <c:f>'4x Competitor Comparison'!$B$7:$E$7</c:f>
              <c:numCache>
                <c:formatCode>0%</c:formatCode>
                <c:ptCount val="4"/>
                <c:pt idx="0">
                  <c:v>0.2</c:v>
                </c:pt>
                <c:pt idx="1">
                  <c:v>0.5</c:v>
                </c:pt>
                <c:pt idx="2">
                  <c:v>0.4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AC-462C-8CED-19803FC70F1F}"/>
            </c:ext>
          </c:extLst>
        </c:ser>
        <c:ser>
          <c:idx val="6"/>
          <c:order val="6"/>
          <c:tx>
            <c:strRef>
              <c:f>'4x Competitor Comparison'!$A$8</c:f>
              <c:strCache>
                <c:ptCount val="1"/>
                <c:pt idx="0">
                  <c:v>Efficacy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'4x Competitor Comparison'!$B$1:$E$1</c:f>
              <c:strCache>
                <c:ptCount val="4"/>
                <c:pt idx="0">
                  <c:v>Deepmind</c:v>
                </c:pt>
                <c:pt idx="1">
                  <c:v>OpenAI</c:v>
                </c:pt>
                <c:pt idx="2">
                  <c:v>IBM</c:v>
                </c:pt>
                <c:pt idx="3">
                  <c:v>Norn</c:v>
                </c:pt>
              </c:strCache>
            </c:strRef>
          </c:cat>
          <c:val>
            <c:numRef>
              <c:f>'4x Competitor Comparison'!$B$8:$E$8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0.3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AC-462C-8CED-19803FC70F1F}"/>
            </c:ext>
          </c:extLst>
        </c:ser>
        <c:ser>
          <c:idx val="7"/>
          <c:order val="7"/>
          <c:tx>
            <c:strRef>
              <c:f>'4x Competitor Comparison'!$A$9</c:f>
              <c:strCache>
                <c:ptCount val="1"/>
                <c:pt idx="0">
                  <c:v>Profitability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'4x Competitor Comparison'!$B$1:$E$1</c:f>
              <c:strCache>
                <c:ptCount val="4"/>
                <c:pt idx="0">
                  <c:v>Deepmind</c:v>
                </c:pt>
                <c:pt idx="1">
                  <c:v>OpenAI</c:v>
                </c:pt>
                <c:pt idx="2">
                  <c:v>IBM</c:v>
                </c:pt>
                <c:pt idx="3">
                  <c:v>Norn</c:v>
                </c:pt>
              </c:strCache>
            </c:strRef>
          </c:cat>
          <c:val>
            <c:numRef>
              <c:f>'4x Competitor Comparison'!$B$9:$E$9</c:f>
              <c:numCache>
                <c:formatCode>0%</c:formatCode>
                <c:ptCount val="4"/>
                <c:pt idx="0">
                  <c:v>0.15</c:v>
                </c:pt>
                <c:pt idx="1">
                  <c:v>0.05</c:v>
                </c:pt>
                <c:pt idx="2">
                  <c:v>0.5</c:v>
                </c:pt>
                <c:pt idx="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AC-462C-8CED-19803FC70F1F}"/>
            </c:ext>
          </c:extLst>
        </c:ser>
        <c:ser>
          <c:idx val="8"/>
          <c:order val="8"/>
          <c:tx>
            <c:strRef>
              <c:f>'4x Competitor Comparison'!$A$10</c:f>
              <c:strCache>
                <c:ptCount val="1"/>
                <c:pt idx="0">
                  <c:v>Established Methods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'4x Competitor Comparison'!$B$1:$E$1</c:f>
              <c:strCache>
                <c:ptCount val="4"/>
                <c:pt idx="0">
                  <c:v>Deepmind</c:v>
                </c:pt>
                <c:pt idx="1">
                  <c:v>OpenAI</c:v>
                </c:pt>
                <c:pt idx="2">
                  <c:v>IBM</c:v>
                </c:pt>
                <c:pt idx="3">
                  <c:v>Norn</c:v>
                </c:pt>
              </c:strCache>
            </c:strRef>
          </c:cat>
          <c:val>
            <c:numRef>
              <c:f>'4x Competitor Comparison'!$B$10:$E$10</c:f>
              <c:numCache>
                <c:formatCode>0%</c:formatCode>
                <c:ptCount val="4"/>
                <c:pt idx="0">
                  <c:v>0.15</c:v>
                </c:pt>
                <c:pt idx="1">
                  <c:v>0.5</c:v>
                </c:pt>
                <c:pt idx="2">
                  <c:v>0.45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AC-462C-8CED-19803FC70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076335"/>
        <c:axId val="41080495"/>
        <c:axId val="0"/>
      </c:bar3DChart>
      <c:catAx>
        <c:axId val="410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0495"/>
        <c:crosses val="autoZero"/>
        <c:auto val="1"/>
        <c:lblAlgn val="ctr"/>
        <c:lblOffset val="100"/>
        <c:noMultiLvlLbl val="0"/>
      </c:catAx>
      <c:valAx>
        <c:axId val="4108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DeepSeek, $10-150bn valuation 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DeepSeek!$C$1</c:f>
              <c:strCache>
                <c:ptCount val="1"/>
                <c:pt idx="0">
                  <c:v>Helper 1</c:v>
                </c:pt>
              </c:strCache>
            </c:strRef>
          </c:tx>
          <c:spPr>
            <a:solidFill>
              <a:srgbClr val="6FDBA0"/>
            </a:solidFill>
            <a:ln>
              <a:noFill/>
            </a:ln>
            <a:effectLst/>
          </c:spPr>
          <c:invertIfNegative val="0"/>
          <c:cat>
            <c:strRef>
              <c:f>DeepSeek!$A$2:$A$10</c:f>
              <c:strCache>
                <c:ptCount val="9"/>
                <c:pt idx="0">
                  <c:v>Hype</c:v>
                </c:pt>
                <c:pt idx="1">
                  <c:v>Potential Impact</c:v>
                </c:pt>
                <c:pt idx="2">
                  <c:v>Value Proposition</c:v>
                </c:pt>
                <c:pt idx="3">
                  <c:v>Cost-to-Duplicate</c:v>
                </c:pt>
                <c:pt idx="4">
                  <c:v>Milestones Achieved</c:v>
                </c:pt>
                <c:pt idx="5">
                  <c:v>Progress Since Last Raise</c:v>
                </c:pt>
                <c:pt idx="6">
                  <c:v>Efficacy</c:v>
                </c:pt>
                <c:pt idx="7">
                  <c:v>Profitability</c:v>
                </c:pt>
                <c:pt idx="8">
                  <c:v>Established Methods</c:v>
                </c:pt>
              </c:strCache>
            </c:strRef>
          </c:cat>
          <c:val>
            <c:numRef>
              <c:f>DeepSeek!$C$2:$C$10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0-493A-B9D7-D22F35A1FF6C}"/>
            </c:ext>
          </c:extLst>
        </c:ser>
        <c:ser>
          <c:idx val="1"/>
          <c:order val="1"/>
          <c:tx>
            <c:strRef>
              <c:f>DeepSeek!$B$1</c:f>
              <c:strCache>
                <c:ptCount val="1"/>
                <c:pt idx="0">
                  <c:v>Completion 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DeepSeek!$A$2:$A$10</c:f>
              <c:strCache>
                <c:ptCount val="9"/>
                <c:pt idx="0">
                  <c:v>Hype</c:v>
                </c:pt>
                <c:pt idx="1">
                  <c:v>Potential Impact</c:v>
                </c:pt>
                <c:pt idx="2">
                  <c:v>Value Proposition</c:v>
                </c:pt>
                <c:pt idx="3">
                  <c:v>Cost-to-Duplicate</c:v>
                </c:pt>
                <c:pt idx="4">
                  <c:v>Milestones Achieved</c:v>
                </c:pt>
                <c:pt idx="5">
                  <c:v>Progress Since Last Raise</c:v>
                </c:pt>
                <c:pt idx="6">
                  <c:v>Efficacy</c:v>
                </c:pt>
                <c:pt idx="7">
                  <c:v>Profitability</c:v>
                </c:pt>
                <c:pt idx="8">
                  <c:v>Established Methods</c:v>
                </c:pt>
              </c:strCache>
            </c:strRef>
          </c:cat>
          <c:val>
            <c:numRef>
              <c:f>DeepSeek!$B$2:$B$10</c:f>
              <c:numCache>
                <c:formatCode>0%</c:formatCode>
                <c:ptCount val="9"/>
                <c:pt idx="0">
                  <c:v>0.85</c:v>
                </c:pt>
                <c:pt idx="1">
                  <c:v>0.25</c:v>
                </c:pt>
                <c:pt idx="2">
                  <c:v>0.25</c:v>
                </c:pt>
                <c:pt idx="3">
                  <c:v>0.05</c:v>
                </c:pt>
                <c:pt idx="4">
                  <c:v>0.25</c:v>
                </c:pt>
                <c:pt idx="5">
                  <c:v>1</c:v>
                </c:pt>
                <c:pt idx="6">
                  <c:v>0.15</c:v>
                </c:pt>
                <c:pt idx="7">
                  <c:v>0.2</c:v>
                </c:pt>
                <c:pt idx="8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0-493A-B9D7-D22F35A1F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7790440"/>
        <c:axId val="677795360"/>
      </c:barChart>
      <c:scatterChart>
        <c:scatterStyle val="lineMarker"/>
        <c:varyColors val="0"/>
        <c:ser>
          <c:idx val="2"/>
          <c:order val="2"/>
          <c:tx>
            <c:strRef>
              <c:f>DeepSeek!$D$1</c:f>
              <c:strCache>
                <c:ptCount val="1"/>
                <c:pt idx="0">
                  <c:v>Helper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4">
                  <a:lumMod val="60000"/>
                  <a:lumOff val="40000"/>
                </a:schemeClr>
              </a:solidFill>
              <a:ln w="38100" cmpd="dbl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DeepSeek!$B$2:$B$10</c:f>
              <c:numCache>
                <c:formatCode>0%</c:formatCode>
                <c:ptCount val="9"/>
                <c:pt idx="0">
                  <c:v>0.85</c:v>
                </c:pt>
                <c:pt idx="1">
                  <c:v>0.25</c:v>
                </c:pt>
                <c:pt idx="2">
                  <c:v>0.25</c:v>
                </c:pt>
                <c:pt idx="3">
                  <c:v>0.05</c:v>
                </c:pt>
                <c:pt idx="4">
                  <c:v>0.25</c:v>
                </c:pt>
                <c:pt idx="5">
                  <c:v>1</c:v>
                </c:pt>
                <c:pt idx="6">
                  <c:v>0.15</c:v>
                </c:pt>
                <c:pt idx="7">
                  <c:v>0.2</c:v>
                </c:pt>
                <c:pt idx="8">
                  <c:v>0.55000000000000004</c:v>
                </c:pt>
              </c:numCache>
            </c:numRef>
          </c:xVal>
          <c:yVal>
            <c:numRef>
              <c:f>DeepSeek!$D$2:$D$10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50-493A-B9D7-D22F35A1F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20152"/>
        <c:axId val="681807696"/>
      </c:scatterChart>
      <c:catAx>
        <c:axId val="677790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95360"/>
        <c:crosses val="autoZero"/>
        <c:auto val="1"/>
        <c:lblAlgn val="ctr"/>
        <c:lblOffset val="100"/>
        <c:noMultiLvlLbl val="0"/>
      </c:catAx>
      <c:valAx>
        <c:axId val="677795360"/>
        <c:scaling>
          <c:orientation val="minMax"/>
          <c:max val="1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90440"/>
        <c:crosses val="autoZero"/>
        <c:crossBetween val="between"/>
      </c:valAx>
      <c:valAx>
        <c:axId val="6818076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7320152"/>
        <c:crosses val="max"/>
        <c:crossBetween val="midCat"/>
      </c:valAx>
      <c:valAx>
        <c:axId val="38732015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6818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>
                <a:solidFill>
                  <a:schemeClr val="tx1"/>
                </a:solidFill>
              </a:rPr>
              <a:t>Anthropic, $61.5bn valuation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Anthropic!$C$1</c:f>
              <c:strCache>
                <c:ptCount val="1"/>
                <c:pt idx="0">
                  <c:v>Helper 1</c:v>
                </c:pt>
              </c:strCache>
            </c:strRef>
          </c:tx>
          <c:spPr>
            <a:solidFill>
              <a:srgbClr val="6FDBA0"/>
            </a:solidFill>
            <a:ln>
              <a:noFill/>
            </a:ln>
            <a:effectLst/>
          </c:spPr>
          <c:invertIfNegative val="0"/>
          <c:cat>
            <c:strRef>
              <c:f>Anthropic!$A$2:$A$10</c:f>
              <c:strCache>
                <c:ptCount val="9"/>
                <c:pt idx="0">
                  <c:v>Hype</c:v>
                </c:pt>
                <c:pt idx="1">
                  <c:v>Potential Impact</c:v>
                </c:pt>
                <c:pt idx="2">
                  <c:v>Value Proposition</c:v>
                </c:pt>
                <c:pt idx="3">
                  <c:v>Cost-to-Duplicate</c:v>
                </c:pt>
                <c:pt idx="4">
                  <c:v>Milestones Achieved</c:v>
                </c:pt>
                <c:pt idx="5">
                  <c:v>Progress Since Last Raise</c:v>
                </c:pt>
                <c:pt idx="6">
                  <c:v>Efficacy</c:v>
                </c:pt>
                <c:pt idx="7">
                  <c:v>Profitability</c:v>
                </c:pt>
                <c:pt idx="8">
                  <c:v>Established Methods</c:v>
                </c:pt>
              </c:strCache>
            </c:strRef>
          </c:cat>
          <c:val>
            <c:numRef>
              <c:f>Anthropic!$C$2:$C$10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E-498C-B698-30551280F78A}"/>
            </c:ext>
          </c:extLst>
        </c:ser>
        <c:ser>
          <c:idx val="1"/>
          <c:order val="1"/>
          <c:tx>
            <c:strRef>
              <c:f>Anthropic!$B$1</c:f>
              <c:strCache>
                <c:ptCount val="1"/>
                <c:pt idx="0">
                  <c:v>Completion 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Anthropic!$A$2:$A$10</c:f>
              <c:strCache>
                <c:ptCount val="9"/>
                <c:pt idx="0">
                  <c:v>Hype</c:v>
                </c:pt>
                <c:pt idx="1">
                  <c:v>Potential Impact</c:v>
                </c:pt>
                <c:pt idx="2">
                  <c:v>Value Proposition</c:v>
                </c:pt>
                <c:pt idx="3">
                  <c:v>Cost-to-Duplicate</c:v>
                </c:pt>
                <c:pt idx="4">
                  <c:v>Milestones Achieved</c:v>
                </c:pt>
                <c:pt idx="5">
                  <c:v>Progress Since Last Raise</c:v>
                </c:pt>
                <c:pt idx="6">
                  <c:v>Efficacy</c:v>
                </c:pt>
                <c:pt idx="7">
                  <c:v>Profitability</c:v>
                </c:pt>
                <c:pt idx="8">
                  <c:v>Established Methods</c:v>
                </c:pt>
              </c:strCache>
            </c:strRef>
          </c:cat>
          <c:val>
            <c:numRef>
              <c:f>Anthropic!$B$2:$B$10</c:f>
              <c:numCache>
                <c:formatCode>0%</c:formatCode>
                <c:ptCount val="9"/>
                <c:pt idx="0">
                  <c:v>0.9</c:v>
                </c:pt>
                <c:pt idx="1">
                  <c:v>0.1</c:v>
                </c:pt>
                <c:pt idx="2">
                  <c:v>0.1</c:v>
                </c:pt>
                <c:pt idx="3">
                  <c:v>0.05</c:v>
                </c:pt>
                <c:pt idx="4">
                  <c:v>0.2</c:v>
                </c:pt>
                <c:pt idx="5">
                  <c:v>0.05</c:v>
                </c:pt>
                <c:pt idx="6">
                  <c:v>0.1</c:v>
                </c:pt>
                <c:pt idx="7">
                  <c:v>0.05</c:v>
                </c:pt>
                <c:pt idx="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DE-498C-B698-30551280F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7790440"/>
        <c:axId val="677795360"/>
      </c:barChart>
      <c:scatterChart>
        <c:scatterStyle val="lineMarker"/>
        <c:varyColors val="0"/>
        <c:ser>
          <c:idx val="2"/>
          <c:order val="2"/>
          <c:tx>
            <c:strRef>
              <c:f>Anthropic!$D$1</c:f>
              <c:strCache>
                <c:ptCount val="1"/>
                <c:pt idx="0">
                  <c:v>Helper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4">
                  <a:lumMod val="60000"/>
                  <a:lumOff val="40000"/>
                </a:schemeClr>
              </a:solidFill>
              <a:ln w="38100" cmpd="dbl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Anthropic!$B$2:$B$10</c:f>
              <c:numCache>
                <c:formatCode>0%</c:formatCode>
                <c:ptCount val="9"/>
                <c:pt idx="0">
                  <c:v>0.9</c:v>
                </c:pt>
                <c:pt idx="1">
                  <c:v>0.1</c:v>
                </c:pt>
                <c:pt idx="2">
                  <c:v>0.1</c:v>
                </c:pt>
                <c:pt idx="3">
                  <c:v>0.05</c:v>
                </c:pt>
                <c:pt idx="4">
                  <c:v>0.2</c:v>
                </c:pt>
                <c:pt idx="5">
                  <c:v>0.05</c:v>
                </c:pt>
                <c:pt idx="6">
                  <c:v>0.1</c:v>
                </c:pt>
                <c:pt idx="7">
                  <c:v>0.05</c:v>
                </c:pt>
                <c:pt idx="8">
                  <c:v>0.2</c:v>
                </c:pt>
              </c:numCache>
            </c:numRef>
          </c:xVal>
          <c:yVal>
            <c:numRef>
              <c:f>Anthropic!$D$2:$D$10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DE-498C-B698-30551280F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20152"/>
        <c:axId val="681807696"/>
      </c:scatterChart>
      <c:catAx>
        <c:axId val="677790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95360"/>
        <c:crosses val="autoZero"/>
        <c:auto val="1"/>
        <c:lblAlgn val="ctr"/>
        <c:lblOffset val="100"/>
        <c:noMultiLvlLbl val="0"/>
      </c:catAx>
      <c:valAx>
        <c:axId val="677795360"/>
        <c:scaling>
          <c:orientation val="minMax"/>
          <c:max val="1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90440"/>
        <c:crosses val="autoZero"/>
        <c:crossBetween val="between"/>
      </c:valAx>
      <c:valAx>
        <c:axId val="6818076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7320152"/>
        <c:crosses val="max"/>
        <c:crossBetween val="midCat"/>
      </c:valAx>
      <c:valAx>
        <c:axId val="38732015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6818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Scale AI, $13.8bn valuation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Scale!$C$1</c:f>
              <c:strCache>
                <c:ptCount val="1"/>
                <c:pt idx="0">
                  <c:v>Helper 1</c:v>
                </c:pt>
              </c:strCache>
            </c:strRef>
          </c:tx>
          <c:spPr>
            <a:solidFill>
              <a:srgbClr val="6FDBA0"/>
            </a:solidFill>
            <a:ln>
              <a:noFill/>
            </a:ln>
            <a:effectLst/>
          </c:spPr>
          <c:invertIfNegative val="0"/>
          <c:cat>
            <c:strRef>
              <c:f>Scale!$A$2:$A$10</c:f>
              <c:strCache>
                <c:ptCount val="9"/>
                <c:pt idx="0">
                  <c:v>Hype</c:v>
                </c:pt>
                <c:pt idx="1">
                  <c:v>Potential Impact</c:v>
                </c:pt>
                <c:pt idx="2">
                  <c:v>Value Proposition</c:v>
                </c:pt>
                <c:pt idx="3">
                  <c:v>Cost-to-Duplicate</c:v>
                </c:pt>
                <c:pt idx="4">
                  <c:v>Milestones Achieved</c:v>
                </c:pt>
                <c:pt idx="5">
                  <c:v>Progress Since Last Raise</c:v>
                </c:pt>
                <c:pt idx="6">
                  <c:v>Efficacy</c:v>
                </c:pt>
                <c:pt idx="7">
                  <c:v>Profitability</c:v>
                </c:pt>
                <c:pt idx="8">
                  <c:v>Established Methods</c:v>
                </c:pt>
              </c:strCache>
            </c:strRef>
          </c:cat>
          <c:val>
            <c:numRef>
              <c:f>Scale!$C$2:$C$10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6-4434-8672-461C84877D4B}"/>
            </c:ext>
          </c:extLst>
        </c:ser>
        <c:ser>
          <c:idx val="1"/>
          <c:order val="1"/>
          <c:tx>
            <c:strRef>
              <c:f>Scale!$B$1</c:f>
              <c:strCache>
                <c:ptCount val="1"/>
                <c:pt idx="0">
                  <c:v>Completion 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Scale!$A$2:$A$10</c:f>
              <c:strCache>
                <c:ptCount val="9"/>
                <c:pt idx="0">
                  <c:v>Hype</c:v>
                </c:pt>
                <c:pt idx="1">
                  <c:v>Potential Impact</c:v>
                </c:pt>
                <c:pt idx="2">
                  <c:v>Value Proposition</c:v>
                </c:pt>
                <c:pt idx="3">
                  <c:v>Cost-to-Duplicate</c:v>
                </c:pt>
                <c:pt idx="4">
                  <c:v>Milestones Achieved</c:v>
                </c:pt>
                <c:pt idx="5">
                  <c:v>Progress Since Last Raise</c:v>
                </c:pt>
                <c:pt idx="6">
                  <c:v>Efficacy</c:v>
                </c:pt>
                <c:pt idx="7">
                  <c:v>Profitability</c:v>
                </c:pt>
                <c:pt idx="8">
                  <c:v>Established Methods</c:v>
                </c:pt>
              </c:strCache>
            </c:strRef>
          </c:cat>
          <c:val>
            <c:numRef>
              <c:f>Scale!$B$2:$B$10</c:f>
              <c:numCache>
                <c:formatCode>0%</c:formatCode>
                <c:ptCount val="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0.15</c:v>
                </c:pt>
                <c:pt idx="4">
                  <c:v>0.2</c:v>
                </c:pt>
                <c:pt idx="5">
                  <c:v>0.1</c:v>
                </c:pt>
                <c:pt idx="6">
                  <c:v>0.15</c:v>
                </c:pt>
                <c:pt idx="7">
                  <c:v>0.4</c:v>
                </c:pt>
                <c:pt idx="8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6-4434-8672-461C84877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7790440"/>
        <c:axId val="677795360"/>
      </c:barChart>
      <c:scatterChart>
        <c:scatterStyle val="lineMarker"/>
        <c:varyColors val="0"/>
        <c:ser>
          <c:idx val="2"/>
          <c:order val="2"/>
          <c:tx>
            <c:strRef>
              <c:f>Scale!$D$1</c:f>
              <c:strCache>
                <c:ptCount val="1"/>
                <c:pt idx="0">
                  <c:v>Helper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4">
                  <a:lumMod val="60000"/>
                  <a:lumOff val="40000"/>
                </a:schemeClr>
              </a:solidFill>
              <a:ln w="38100" cmpd="dbl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Scale!$B$2:$B$10</c:f>
              <c:numCache>
                <c:formatCode>0%</c:formatCode>
                <c:ptCount val="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0.15</c:v>
                </c:pt>
                <c:pt idx="4">
                  <c:v>0.2</c:v>
                </c:pt>
                <c:pt idx="5">
                  <c:v>0.1</c:v>
                </c:pt>
                <c:pt idx="6">
                  <c:v>0.15</c:v>
                </c:pt>
                <c:pt idx="7">
                  <c:v>0.4</c:v>
                </c:pt>
                <c:pt idx="8">
                  <c:v>0.55000000000000004</c:v>
                </c:pt>
              </c:numCache>
            </c:numRef>
          </c:xVal>
          <c:yVal>
            <c:numRef>
              <c:f>Scale!$D$2:$D$10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E6-4434-8672-461C84877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20152"/>
        <c:axId val="681807696"/>
      </c:scatterChart>
      <c:catAx>
        <c:axId val="677790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95360"/>
        <c:crosses val="autoZero"/>
        <c:auto val="1"/>
        <c:lblAlgn val="ctr"/>
        <c:lblOffset val="100"/>
        <c:noMultiLvlLbl val="0"/>
      </c:catAx>
      <c:valAx>
        <c:axId val="677795360"/>
        <c:scaling>
          <c:orientation val="minMax"/>
          <c:max val="1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90440"/>
        <c:crosses val="autoZero"/>
        <c:crossBetween val="between"/>
      </c:valAx>
      <c:valAx>
        <c:axId val="6818076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7320152"/>
        <c:crosses val="max"/>
        <c:crossBetween val="midCat"/>
      </c:valAx>
      <c:valAx>
        <c:axId val="38732015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6818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Perplexity, $9-18bn valuation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Perplexity!$C$1</c:f>
              <c:strCache>
                <c:ptCount val="1"/>
                <c:pt idx="0">
                  <c:v>Helper 1</c:v>
                </c:pt>
              </c:strCache>
            </c:strRef>
          </c:tx>
          <c:spPr>
            <a:solidFill>
              <a:srgbClr val="6FDBA0"/>
            </a:solidFill>
            <a:ln>
              <a:noFill/>
            </a:ln>
            <a:effectLst/>
          </c:spPr>
          <c:invertIfNegative val="0"/>
          <c:cat>
            <c:strRef>
              <c:f>Perplexity!$A$2:$A$10</c:f>
              <c:strCache>
                <c:ptCount val="9"/>
                <c:pt idx="0">
                  <c:v>Hype</c:v>
                </c:pt>
                <c:pt idx="1">
                  <c:v>Potential Impact</c:v>
                </c:pt>
                <c:pt idx="2">
                  <c:v>Value Proposition</c:v>
                </c:pt>
                <c:pt idx="3">
                  <c:v>Cost-to-Duplicate</c:v>
                </c:pt>
                <c:pt idx="4">
                  <c:v>Milestones Achieved</c:v>
                </c:pt>
                <c:pt idx="5">
                  <c:v>Progress Since Last Raise</c:v>
                </c:pt>
                <c:pt idx="6">
                  <c:v>Efficacy</c:v>
                </c:pt>
                <c:pt idx="7">
                  <c:v>Profitability</c:v>
                </c:pt>
                <c:pt idx="8">
                  <c:v>Established Methods</c:v>
                </c:pt>
              </c:strCache>
            </c:strRef>
          </c:cat>
          <c:val>
            <c:numRef>
              <c:f>Perplexity!$C$2:$C$10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0-4985-8088-61D70DB2C855}"/>
            </c:ext>
          </c:extLst>
        </c:ser>
        <c:ser>
          <c:idx val="1"/>
          <c:order val="1"/>
          <c:tx>
            <c:strRef>
              <c:f>Perplexity!$B$1</c:f>
              <c:strCache>
                <c:ptCount val="1"/>
                <c:pt idx="0">
                  <c:v>Completion 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Perplexity!$A$2:$A$10</c:f>
              <c:strCache>
                <c:ptCount val="9"/>
                <c:pt idx="0">
                  <c:v>Hype</c:v>
                </c:pt>
                <c:pt idx="1">
                  <c:v>Potential Impact</c:v>
                </c:pt>
                <c:pt idx="2">
                  <c:v>Value Proposition</c:v>
                </c:pt>
                <c:pt idx="3">
                  <c:v>Cost-to-Duplicate</c:v>
                </c:pt>
                <c:pt idx="4">
                  <c:v>Milestones Achieved</c:v>
                </c:pt>
                <c:pt idx="5">
                  <c:v>Progress Since Last Raise</c:v>
                </c:pt>
                <c:pt idx="6">
                  <c:v>Efficacy</c:v>
                </c:pt>
                <c:pt idx="7">
                  <c:v>Profitability</c:v>
                </c:pt>
                <c:pt idx="8">
                  <c:v>Established Methods</c:v>
                </c:pt>
              </c:strCache>
            </c:strRef>
          </c:cat>
          <c:val>
            <c:numRef>
              <c:f>Perplexity!$B$2:$B$10</c:f>
              <c:numCache>
                <c:formatCode>0%</c:formatCode>
                <c:ptCount val="9"/>
                <c:pt idx="0">
                  <c:v>0.35</c:v>
                </c:pt>
                <c:pt idx="1">
                  <c:v>0.2</c:v>
                </c:pt>
                <c:pt idx="2">
                  <c:v>0.2</c:v>
                </c:pt>
                <c:pt idx="3">
                  <c:v>0.05</c:v>
                </c:pt>
                <c:pt idx="4">
                  <c:v>0.25</c:v>
                </c:pt>
                <c:pt idx="5">
                  <c:v>0.1</c:v>
                </c:pt>
                <c:pt idx="6">
                  <c:v>0.15</c:v>
                </c:pt>
                <c:pt idx="7">
                  <c:v>0.2</c:v>
                </c:pt>
                <c:pt idx="8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F0-4985-8088-61D70DB2C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7790440"/>
        <c:axId val="677795360"/>
      </c:barChart>
      <c:scatterChart>
        <c:scatterStyle val="lineMarker"/>
        <c:varyColors val="0"/>
        <c:ser>
          <c:idx val="2"/>
          <c:order val="2"/>
          <c:tx>
            <c:strRef>
              <c:f>Perplexity!$D$1</c:f>
              <c:strCache>
                <c:ptCount val="1"/>
                <c:pt idx="0">
                  <c:v>Helper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4">
                  <a:lumMod val="60000"/>
                  <a:lumOff val="40000"/>
                </a:schemeClr>
              </a:solidFill>
              <a:ln w="38100" cmpd="dbl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Perplexity!$B$2:$B$10</c:f>
              <c:numCache>
                <c:formatCode>0%</c:formatCode>
                <c:ptCount val="9"/>
                <c:pt idx="0">
                  <c:v>0.35</c:v>
                </c:pt>
                <c:pt idx="1">
                  <c:v>0.2</c:v>
                </c:pt>
                <c:pt idx="2">
                  <c:v>0.2</c:v>
                </c:pt>
                <c:pt idx="3">
                  <c:v>0.05</c:v>
                </c:pt>
                <c:pt idx="4">
                  <c:v>0.25</c:v>
                </c:pt>
                <c:pt idx="5">
                  <c:v>0.1</c:v>
                </c:pt>
                <c:pt idx="6">
                  <c:v>0.15</c:v>
                </c:pt>
                <c:pt idx="7">
                  <c:v>0.2</c:v>
                </c:pt>
                <c:pt idx="8">
                  <c:v>0.55000000000000004</c:v>
                </c:pt>
              </c:numCache>
            </c:numRef>
          </c:xVal>
          <c:yVal>
            <c:numRef>
              <c:f>Perplexity!$D$2:$D$10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F0-4985-8088-61D70DB2C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20152"/>
        <c:axId val="681807696"/>
      </c:scatterChart>
      <c:catAx>
        <c:axId val="677790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95360"/>
        <c:crosses val="autoZero"/>
        <c:auto val="1"/>
        <c:lblAlgn val="ctr"/>
        <c:lblOffset val="100"/>
        <c:noMultiLvlLbl val="0"/>
      </c:catAx>
      <c:valAx>
        <c:axId val="677795360"/>
        <c:scaling>
          <c:orientation val="minMax"/>
          <c:max val="1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90440"/>
        <c:crosses val="autoZero"/>
        <c:crossBetween val="between"/>
      </c:valAx>
      <c:valAx>
        <c:axId val="6818076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7320152"/>
        <c:crosses val="max"/>
        <c:crossBetween val="midCat"/>
      </c:valAx>
      <c:valAx>
        <c:axId val="38732015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6818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SSI, $30b+ valuation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SSI!$C$1</c:f>
              <c:strCache>
                <c:ptCount val="1"/>
                <c:pt idx="0">
                  <c:v>Helper 1</c:v>
                </c:pt>
              </c:strCache>
            </c:strRef>
          </c:tx>
          <c:spPr>
            <a:solidFill>
              <a:srgbClr val="6FDBA0"/>
            </a:solidFill>
            <a:ln>
              <a:noFill/>
            </a:ln>
            <a:effectLst/>
          </c:spPr>
          <c:invertIfNegative val="0"/>
          <c:cat>
            <c:strRef>
              <c:f>SSI!$A$2:$A$10</c:f>
              <c:strCache>
                <c:ptCount val="9"/>
                <c:pt idx="0">
                  <c:v>Hype</c:v>
                </c:pt>
                <c:pt idx="1">
                  <c:v>Potential Impact</c:v>
                </c:pt>
                <c:pt idx="2">
                  <c:v>Value Proposition</c:v>
                </c:pt>
                <c:pt idx="3">
                  <c:v>Cost-to-Duplicate</c:v>
                </c:pt>
                <c:pt idx="4">
                  <c:v>Milestones Achieved</c:v>
                </c:pt>
                <c:pt idx="5">
                  <c:v>Progress Since Last Raise</c:v>
                </c:pt>
                <c:pt idx="6">
                  <c:v>Efficacy</c:v>
                </c:pt>
                <c:pt idx="7">
                  <c:v>Profitability</c:v>
                </c:pt>
                <c:pt idx="8">
                  <c:v>Established Methods</c:v>
                </c:pt>
              </c:strCache>
            </c:strRef>
          </c:cat>
          <c:val>
            <c:numRef>
              <c:f>SSI!$C$2:$C$10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3-4E85-844D-B9A830745475}"/>
            </c:ext>
          </c:extLst>
        </c:ser>
        <c:ser>
          <c:idx val="1"/>
          <c:order val="1"/>
          <c:tx>
            <c:strRef>
              <c:f>SSI!$B$1</c:f>
              <c:strCache>
                <c:ptCount val="1"/>
                <c:pt idx="0">
                  <c:v>Completion 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SSI!$A$2:$A$10</c:f>
              <c:strCache>
                <c:ptCount val="9"/>
                <c:pt idx="0">
                  <c:v>Hype</c:v>
                </c:pt>
                <c:pt idx="1">
                  <c:v>Potential Impact</c:v>
                </c:pt>
                <c:pt idx="2">
                  <c:v>Value Proposition</c:v>
                </c:pt>
                <c:pt idx="3">
                  <c:v>Cost-to-Duplicate</c:v>
                </c:pt>
                <c:pt idx="4">
                  <c:v>Milestones Achieved</c:v>
                </c:pt>
                <c:pt idx="5">
                  <c:v>Progress Since Last Raise</c:v>
                </c:pt>
                <c:pt idx="6">
                  <c:v>Efficacy</c:v>
                </c:pt>
                <c:pt idx="7">
                  <c:v>Profitability</c:v>
                </c:pt>
                <c:pt idx="8">
                  <c:v>Established Methods</c:v>
                </c:pt>
              </c:strCache>
            </c:strRef>
          </c:cat>
          <c:val>
            <c:numRef>
              <c:f>SSI!$B$2:$B$10</c:f>
              <c:numCache>
                <c:formatCode>0%</c:formatCode>
                <c:ptCount val="9"/>
                <c:pt idx="0">
                  <c:v>0.5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</c:v>
                </c:pt>
                <c:pt idx="8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3-4E85-844D-B9A830745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7790440"/>
        <c:axId val="677795360"/>
      </c:barChart>
      <c:scatterChart>
        <c:scatterStyle val="lineMarker"/>
        <c:varyColors val="0"/>
        <c:ser>
          <c:idx val="2"/>
          <c:order val="2"/>
          <c:tx>
            <c:strRef>
              <c:f>SSI!$D$1</c:f>
              <c:strCache>
                <c:ptCount val="1"/>
                <c:pt idx="0">
                  <c:v>Helper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4">
                  <a:lumMod val="60000"/>
                  <a:lumOff val="40000"/>
                </a:schemeClr>
              </a:solidFill>
              <a:ln w="38100" cmpd="dbl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SSI!$B$2:$B$10</c:f>
              <c:numCache>
                <c:formatCode>0%</c:formatCode>
                <c:ptCount val="9"/>
                <c:pt idx="0">
                  <c:v>0.5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</c:v>
                </c:pt>
                <c:pt idx="8">
                  <c:v>0.1</c:v>
                </c:pt>
              </c:numCache>
            </c:numRef>
          </c:xVal>
          <c:yVal>
            <c:numRef>
              <c:f>SSI!$D$2:$D$10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43-4E85-844D-B9A830745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20152"/>
        <c:axId val="681807696"/>
      </c:scatterChart>
      <c:catAx>
        <c:axId val="677790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95360"/>
        <c:crosses val="autoZero"/>
        <c:auto val="1"/>
        <c:lblAlgn val="ctr"/>
        <c:lblOffset val="100"/>
        <c:noMultiLvlLbl val="0"/>
      </c:catAx>
      <c:valAx>
        <c:axId val="677795360"/>
        <c:scaling>
          <c:orientation val="minMax"/>
          <c:max val="1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90440"/>
        <c:crosses val="autoZero"/>
        <c:crossBetween val="between"/>
      </c:valAx>
      <c:valAx>
        <c:axId val="6818076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7320152"/>
        <c:crosses val="max"/>
        <c:crossBetween val="midCat"/>
      </c:valAx>
      <c:valAx>
        <c:axId val="38732015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6818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>
                <a:solidFill>
                  <a:schemeClr val="tx1"/>
                </a:solidFill>
              </a:rPr>
              <a:t>OpenAI, $300bn 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OpenAIStartup!$C$1</c:f>
              <c:strCache>
                <c:ptCount val="1"/>
                <c:pt idx="0">
                  <c:v>Helper 1</c:v>
                </c:pt>
              </c:strCache>
            </c:strRef>
          </c:tx>
          <c:spPr>
            <a:solidFill>
              <a:srgbClr val="6FDBA0"/>
            </a:solidFill>
            <a:ln>
              <a:noFill/>
            </a:ln>
            <a:effectLst/>
          </c:spPr>
          <c:invertIfNegative val="0"/>
          <c:cat>
            <c:strRef>
              <c:f>OpenAIStartup!$A$2:$A$10</c:f>
              <c:strCache>
                <c:ptCount val="9"/>
                <c:pt idx="0">
                  <c:v>Hype</c:v>
                </c:pt>
                <c:pt idx="1">
                  <c:v>Potential Impact</c:v>
                </c:pt>
                <c:pt idx="2">
                  <c:v>Value Proposition</c:v>
                </c:pt>
                <c:pt idx="3">
                  <c:v>Cost-to-Duplicate</c:v>
                </c:pt>
                <c:pt idx="4">
                  <c:v>Milestones Achieved</c:v>
                </c:pt>
                <c:pt idx="5">
                  <c:v>Progress Since Last Raise</c:v>
                </c:pt>
                <c:pt idx="6">
                  <c:v>Efficacy</c:v>
                </c:pt>
                <c:pt idx="7">
                  <c:v>Profitability</c:v>
                </c:pt>
                <c:pt idx="8">
                  <c:v>Established Methods</c:v>
                </c:pt>
              </c:strCache>
            </c:strRef>
          </c:cat>
          <c:val>
            <c:numRef>
              <c:f>OpenAIStartup!$C$2:$C$10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A-4555-9E4E-3F37312E816A}"/>
            </c:ext>
          </c:extLst>
        </c:ser>
        <c:ser>
          <c:idx val="1"/>
          <c:order val="1"/>
          <c:tx>
            <c:strRef>
              <c:f>OpenAIStartup!$B$1</c:f>
              <c:strCache>
                <c:ptCount val="1"/>
                <c:pt idx="0">
                  <c:v>Completion 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OpenAIStartup!$A$2:$A$10</c:f>
              <c:strCache>
                <c:ptCount val="9"/>
                <c:pt idx="0">
                  <c:v>Hype</c:v>
                </c:pt>
                <c:pt idx="1">
                  <c:v>Potential Impact</c:v>
                </c:pt>
                <c:pt idx="2">
                  <c:v>Value Proposition</c:v>
                </c:pt>
                <c:pt idx="3">
                  <c:v>Cost-to-Duplicate</c:v>
                </c:pt>
                <c:pt idx="4">
                  <c:v>Milestones Achieved</c:v>
                </c:pt>
                <c:pt idx="5">
                  <c:v>Progress Since Last Raise</c:v>
                </c:pt>
                <c:pt idx="6">
                  <c:v>Efficacy</c:v>
                </c:pt>
                <c:pt idx="7">
                  <c:v>Profitability</c:v>
                </c:pt>
                <c:pt idx="8">
                  <c:v>Established Methods</c:v>
                </c:pt>
              </c:strCache>
            </c:strRef>
          </c:cat>
          <c:val>
            <c:numRef>
              <c:f>OpenAIStartup!$B$2:$B$10</c:f>
              <c:numCache>
                <c:formatCode>0%</c:formatCode>
                <c:ptCount val="9"/>
                <c:pt idx="0">
                  <c:v>0.95</c:v>
                </c:pt>
                <c:pt idx="1">
                  <c:v>0.2</c:v>
                </c:pt>
                <c:pt idx="2">
                  <c:v>0.2</c:v>
                </c:pt>
                <c:pt idx="3">
                  <c:v>0.05</c:v>
                </c:pt>
                <c:pt idx="4">
                  <c:v>0.25</c:v>
                </c:pt>
                <c:pt idx="5">
                  <c:v>0.1</c:v>
                </c:pt>
                <c:pt idx="6">
                  <c:v>0.1</c:v>
                </c:pt>
                <c:pt idx="7">
                  <c:v>0.05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A-4555-9E4E-3F37312E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7790440"/>
        <c:axId val="677795360"/>
      </c:barChart>
      <c:scatterChart>
        <c:scatterStyle val="lineMarker"/>
        <c:varyColors val="0"/>
        <c:ser>
          <c:idx val="2"/>
          <c:order val="2"/>
          <c:tx>
            <c:strRef>
              <c:f>OpenAIStartup!$D$1</c:f>
              <c:strCache>
                <c:ptCount val="1"/>
                <c:pt idx="0">
                  <c:v>Helper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4">
                  <a:lumMod val="60000"/>
                  <a:lumOff val="40000"/>
                </a:schemeClr>
              </a:solidFill>
              <a:ln w="38100" cmpd="dbl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OpenAIStartup!$B$2:$B$10</c:f>
              <c:numCache>
                <c:formatCode>0%</c:formatCode>
                <c:ptCount val="9"/>
                <c:pt idx="0">
                  <c:v>0.95</c:v>
                </c:pt>
                <c:pt idx="1">
                  <c:v>0.2</c:v>
                </c:pt>
                <c:pt idx="2">
                  <c:v>0.2</c:v>
                </c:pt>
                <c:pt idx="3">
                  <c:v>0.05</c:v>
                </c:pt>
                <c:pt idx="4">
                  <c:v>0.25</c:v>
                </c:pt>
                <c:pt idx="5">
                  <c:v>0.1</c:v>
                </c:pt>
                <c:pt idx="6">
                  <c:v>0.1</c:v>
                </c:pt>
                <c:pt idx="7">
                  <c:v>0.05</c:v>
                </c:pt>
                <c:pt idx="8">
                  <c:v>0.5</c:v>
                </c:pt>
              </c:numCache>
            </c:numRef>
          </c:xVal>
          <c:yVal>
            <c:numRef>
              <c:f>OpenAIStartup!$D$2:$D$10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4A-4555-9E4E-3F37312E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20152"/>
        <c:axId val="681807696"/>
      </c:scatterChart>
      <c:catAx>
        <c:axId val="677790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95360"/>
        <c:crosses val="autoZero"/>
        <c:auto val="1"/>
        <c:lblAlgn val="ctr"/>
        <c:lblOffset val="100"/>
        <c:noMultiLvlLbl val="0"/>
      </c:catAx>
      <c:valAx>
        <c:axId val="677795360"/>
        <c:scaling>
          <c:orientation val="minMax"/>
          <c:max val="1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90440"/>
        <c:crosses val="autoZero"/>
        <c:crossBetween val="between"/>
      </c:valAx>
      <c:valAx>
        <c:axId val="6818076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7320152"/>
        <c:crosses val="max"/>
        <c:crossBetween val="midCat"/>
      </c:valAx>
      <c:valAx>
        <c:axId val="38732015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6818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7x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'7x Comparison'!$A$2</c:f>
              <c:strCache>
                <c:ptCount val="1"/>
                <c:pt idx="0">
                  <c:v>Hype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'7x Comparison'!$B$1:$H$1</c:f>
              <c:strCache>
                <c:ptCount val="7"/>
                <c:pt idx="0">
                  <c:v>OpenAI</c:v>
                </c:pt>
                <c:pt idx="1">
                  <c:v>DeepSeek</c:v>
                </c:pt>
                <c:pt idx="2">
                  <c:v>Anthropic</c:v>
                </c:pt>
                <c:pt idx="3">
                  <c:v>Scale AI</c:v>
                </c:pt>
                <c:pt idx="4">
                  <c:v>Perplexity</c:v>
                </c:pt>
                <c:pt idx="5">
                  <c:v>SSI</c:v>
                </c:pt>
                <c:pt idx="6">
                  <c:v>Norn</c:v>
                </c:pt>
              </c:strCache>
            </c:strRef>
          </c:cat>
          <c:val>
            <c:numRef>
              <c:f>'7x Comparison'!$B$2:$H$2</c:f>
              <c:numCache>
                <c:formatCode>0%</c:formatCode>
                <c:ptCount val="7"/>
                <c:pt idx="0">
                  <c:v>0.95</c:v>
                </c:pt>
                <c:pt idx="1">
                  <c:v>0.85</c:v>
                </c:pt>
                <c:pt idx="2">
                  <c:v>0.9</c:v>
                </c:pt>
                <c:pt idx="3">
                  <c:v>0.2</c:v>
                </c:pt>
                <c:pt idx="4">
                  <c:v>0.35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2-4DCA-8CAE-82F913F8215B}"/>
            </c:ext>
          </c:extLst>
        </c:ser>
        <c:ser>
          <c:idx val="1"/>
          <c:order val="1"/>
          <c:tx>
            <c:strRef>
              <c:f>'7x Comparison'!$A$3</c:f>
              <c:strCache>
                <c:ptCount val="1"/>
                <c:pt idx="0">
                  <c:v>Potential Impact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'7x Comparison'!$B$1:$H$1</c:f>
              <c:strCache>
                <c:ptCount val="7"/>
                <c:pt idx="0">
                  <c:v>OpenAI</c:v>
                </c:pt>
                <c:pt idx="1">
                  <c:v>DeepSeek</c:v>
                </c:pt>
                <c:pt idx="2">
                  <c:v>Anthropic</c:v>
                </c:pt>
                <c:pt idx="3">
                  <c:v>Scale AI</c:v>
                </c:pt>
                <c:pt idx="4">
                  <c:v>Perplexity</c:v>
                </c:pt>
                <c:pt idx="5">
                  <c:v>SSI</c:v>
                </c:pt>
                <c:pt idx="6">
                  <c:v>Norn</c:v>
                </c:pt>
              </c:strCache>
            </c:strRef>
          </c:cat>
          <c:val>
            <c:numRef>
              <c:f>'7x Comparison'!$B$3:$H$3</c:f>
              <c:numCache>
                <c:formatCode>0%</c:formatCode>
                <c:ptCount val="7"/>
                <c:pt idx="0">
                  <c:v>0.2</c:v>
                </c:pt>
                <c:pt idx="1">
                  <c:v>0.25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0.05</c:v>
                </c:pt>
                <c:pt idx="6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2-4DCA-8CAE-82F913F8215B}"/>
            </c:ext>
          </c:extLst>
        </c:ser>
        <c:ser>
          <c:idx val="2"/>
          <c:order val="2"/>
          <c:tx>
            <c:strRef>
              <c:f>'7x Comparison'!$A$4</c:f>
              <c:strCache>
                <c:ptCount val="1"/>
                <c:pt idx="0">
                  <c:v>Value Proposition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'7x Comparison'!$B$1:$H$1</c:f>
              <c:strCache>
                <c:ptCount val="7"/>
                <c:pt idx="0">
                  <c:v>OpenAI</c:v>
                </c:pt>
                <c:pt idx="1">
                  <c:v>DeepSeek</c:v>
                </c:pt>
                <c:pt idx="2">
                  <c:v>Anthropic</c:v>
                </c:pt>
                <c:pt idx="3">
                  <c:v>Scale AI</c:v>
                </c:pt>
                <c:pt idx="4">
                  <c:v>Perplexity</c:v>
                </c:pt>
                <c:pt idx="5">
                  <c:v>SSI</c:v>
                </c:pt>
                <c:pt idx="6">
                  <c:v>Norn</c:v>
                </c:pt>
              </c:strCache>
            </c:strRef>
          </c:cat>
          <c:val>
            <c:numRef>
              <c:f>'7x Comparison'!$B$4:$H$4</c:f>
              <c:numCache>
                <c:formatCode>0%</c:formatCode>
                <c:ptCount val="7"/>
                <c:pt idx="0">
                  <c:v>0.2</c:v>
                </c:pt>
                <c:pt idx="1">
                  <c:v>0.25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0.05</c:v>
                </c:pt>
                <c:pt idx="6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2-4DCA-8CAE-82F913F8215B}"/>
            </c:ext>
          </c:extLst>
        </c:ser>
        <c:ser>
          <c:idx val="3"/>
          <c:order val="3"/>
          <c:tx>
            <c:strRef>
              <c:f>'7x Comparison'!$A$5</c:f>
              <c:strCache>
                <c:ptCount val="1"/>
                <c:pt idx="0">
                  <c:v>Cost-to-Duplicate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'7x Comparison'!$B$1:$H$1</c:f>
              <c:strCache>
                <c:ptCount val="7"/>
                <c:pt idx="0">
                  <c:v>OpenAI</c:v>
                </c:pt>
                <c:pt idx="1">
                  <c:v>DeepSeek</c:v>
                </c:pt>
                <c:pt idx="2">
                  <c:v>Anthropic</c:v>
                </c:pt>
                <c:pt idx="3">
                  <c:v>Scale AI</c:v>
                </c:pt>
                <c:pt idx="4">
                  <c:v>Perplexity</c:v>
                </c:pt>
                <c:pt idx="5">
                  <c:v>SSI</c:v>
                </c:pt>
                <c:pt idx="6">
                  <c:v>Norn</c:v>
                </c:pt>
              </c:strCache>
            </c:strRef>
          </c:cat>
          <c:val>
            <c:numRef>
              <c:f>'7x Comparison'!$B$5:$H$5</c:f>
              <c:numCache>
                <c:formatCode>0%</c:formatCode>
                <c:ptCount val="7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0.15</c:v>
                </c:pt>
                <c:pt idx="4">
                  <c:v>0.05</c:v>
                </c:pt>
                <c:pt idx="5">
                  <c:v>0.05</c:v>
                </c:pt>
                <c:pt idx="6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C2-4DCA-8CAE-82F913F8215B}"/>
            </c:ext>
          </c:extLst>
        </c:ser>
        <c:ser>
          <c:idx val="4"/>
          <c:order val="4"/>
          <c:tx>
            <c:strRef>
              <c:f>'7x Comparison'!$A$6</c:f>
              <c:strCache>
                <c:ptCount val="1"/>
                <c:pt idx="0">
                  <c:v>Milestones Achieved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'7x Comparison'!$B$1:$H$1</c:f>
              <c:strCache>
                <c:ptCount val="7"/>
                <c:pt idx="0">
                  <c:v>OpenAI</c:v>
                </c:pt>
                <c:pt idx="1">
                  <c:v>DeepSeek</c:v>
                </c:pt>
                <c:pt idx="2">
                  <c:v>Anthropic</c:v>
                </c:pt>
                <c:pt idx="3">
                  <c:v>Scale AI</c:v>
                </c:pt>
                <c:pt idx="4">
                  <c:v>Perplexity</c:v>
                </c:pt>
                <c:pt idx="5">
                  <c:v>SSI</c:v>
                </c:pt>
                <c:pt idx="6">
                  <c:v>Norn</c:v>
                </c:pt>
              </c:strCache>
            </c:strRef>
          </c:cat>
          <c:val>
            <c:numRef>
              <c:f>'7x Comparison'!$B$6:$H$6</c:f>
              <c:numCache>
                <c:formatCode>0%</c:formatCode>
                <c:ptCount val="7"/>
                <c:pt idx="0">
                  <c:v>0.25</c:v>
                </c:pt>
                <c:pt idx="1">
                  <c:v>0.25</c:v>
                </c:pt>
                <c:pt idx="2">
                  <c:v>0.2</c:v>
                </c:pt>
                <c:pt idx="3">
                  <c:v>0.2</c:v>
                </c:pt>
                <c:pt idx="4">
                  <c:v>0.25</c:v>
                </c:pt>
                <c:pt idx="5">
                  <c:v>0.05</c:v>
                </c:pt>
                <c:pt idx="6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C2-4DCA-8CAE-82F913F8215B}"/>
            </c:ext>
          </c:extLst>
        </c:ser>
        <c:ser>
          <c:idx val="5"/>
          <c:order val="5"/>
          <c:tx>
            <c:strRef>
              <c:f>'7x Comparison'!$A$7</c:f>
              <c:strCache>
                <c:ptCount val="1"/>
                <c:pt idx="0">
                  <c:v>Progress Since Last Raise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'7x Comparison'!$B$1:$H$1</c:f>
              <c:strCache>
                <c:ptCount val="7"/>
                <c:pt idx="0">
                  <c:v>OpenAI</c:v>
                </c:pt>
                <c:pt idx="1">
                  <c:v>DeepSeek</c:v>
                </c:pt>
                <c:pt idx="2">
                  <c:v>Anthropic</c:v>
                </c:pt>
                <c:pt idx="3">
                  <c:v>Scale AI</c:v>
                </c:pt>
                <c:pt idx="4">
                  <c:v>Perplexity</c:v>
                </c:pt>
                <c:pt idx="5">
                  <c:v>SSI</c:v>
                </c:pt>
                <c:pt idx="6">
                  <c:v>Norn</c:v>
                </c:pt>
              </c:strCache>
            </c:strRef>
          </c:cat>
          <c:val>
            <c:numRef>
              <c:f>'7x Comparison'!$B$7:$H$7</c:f>
              <c:numCache>
                <c:formatCode>0%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0.05</c:v>
                </c:pt>
                <c:pt idx="6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C2-4DCA-8CAE-82F913F8215B}"/>
            </c:ext>
          </c:extLst>
        </c:ser>
        <c:ser>
          <c:idx val="6"/>
          <c:order val="6"/>
          <c:tx>
            <c:strRef>
              <c:f>'7x Comparison'!$A$8</c:f>
              <c:strCache>
                <c:ptCount val="1"/>
                <c:pt idx="0">
                  <c:v>Efficacy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'7x Comparison'!$B$1:$H$1</c:f>
              <c:strCache>
                <c:ptCount val="7"/>
                <c:pt idx="0">
                  <c:v>OpenAI</c:v>
                </c:pt>
                <c:pt idx="1">
                  <c:v>DeepSeek</c:v>
                </c:pt>
                <c:pt idx="2">
                  <c:v>Anthropic</c:v>
                </c:pt>
                <c:pt idx="3">
                  <c:v>Scale AI</c:v>
                </c:pt>
                <c:pt idx="4">
                  <c:v>Perplexity</c:v>
                </c:pt>
                <c:pt idx="5">
                  <c:v>SSI</c:v>
                </c:pt>
                <c:pt idx="6">
                  <c:v>Norn</c:v>
                </c:pt>
              </c:strCache>
            </c:strRef>
          </c:cat>
          <c:val>
            <c:numRef>
              <c:f>'7x Comparison'!$B$8:$H$8</c:f>
              <c:numCache>
                <c:formatCode>0%</c:formatCode>
                <c:ptCount val="7"/>
                <c:pt idx="0">
                  <c:v>0.1</c:v>
                </c:pt>
                <c:pt idx="1">
                  <c:v>0.15</c:v>
                </c:pt>
                <c:pt idx="2">
                  <c:v>0.1</c:v>
                </c:pt>
                <c:pt idx="3">
                  <c:v>0.15</c:v>
                </c:pt>
                <c:pt idx="4">
                  <c:v>0.15</c:v>
                </c:pt>
                <c:pt idx="5">
                  <c:v>0.05</c:v>
                </c:pt>
                <c:pt idx="6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C2-4DCA-8CAE-82F913F8215B}"/>
            </c:ext>
          </c:extLst>
        </c:ser>
        <c:ser>
          <c:idx val="7"/>
          <c:order val="7"/>
          <c:tx>
            <c:strRef>
              <c:f>'7x Comparison'!$A$9</c:f>
              <c:strCache>
                <c:ptCount val="1"/>
                <c:pt idx="0">
                  <c:v>Profitability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'7x Comparison'!$B$1:$H$1</c:f>
              <c:strCache>
                <c:ptCount val="7"/>
                <c:pt idx="0">
                  <c:v>OpenAI</c:v>
                </c:pt>
                <c:pt idx="1">
                  <c:v>DeepSeek</c:v>
                </c:pt>
                <c:pt idx="2">
                  <c:v>Anthropic</c:v>
                </c:pt>
                <c:pt idx="3">
                  <c:v>Scale AI</c:v>
                </c:pt>
                <c:pt idx="4">
                  <c:v>Perplexity</c:v>
                </c:pt>
                <c:pt idx="5">
                  <c:v>SSI</c:v>
                </c:pt>
                <c:pt idx="6">
                  <c:v>Norn</c:v>
                </c:pt>
              </c:strCache>
            </c:strRef>
          </c:cat>
          <c:val>
            <c:numRef>
              <c:f>'7x Comparison'!$B$9:$H$9</c:f>
              <c:numCache>
                <c:formatCode>0%</c:formatCode>
                <c:ptCount val="7"/>
                <c:pt idx="0">
                  <c:v>0.05</c:v>
                </c:pt>
                <c:pt idx="1">
                  <c:v>0.2</c:v>
                </c:pt>
                <c:pt idx="2">
                  <c:v>0.05</c:v>
                </c:pt>
                <c:pt idx="3">
                  <c:v>0.4</c:v>
                </c:pt>
                <c:pt idx="4">
                  <c:v>0.2</c:v>
                </c:pt>
                <c:pt idx="5">
                  <c:v>0</c:v>
                </c:pt>
                <c:pt idx="6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C2-4DCA-8CAE-82F913F8215B}"/>
            </c:ext>
          </c:extLst>
        </c:ser>
        <c:ser>
          <c:idx val="8"/>
          <c:order val="8"/>
          <c:tx>
            <c:strRef>
              <c:f>'7x Comparison'!$A$10</c:f>
              <c:strCache>
                <c:ptCount val="1"/>
                <c:pt idx="0">
                  <c:v>Established Methods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'7x Comparison'!$B$1:$H$1</c:f>
              <c:strCache>
                <c:ptCount val="7"/>
                <c:pt idx="0">
                  <c:v>OpenAI</c:v>
                </c:pt>
                <c:pt idx="1">
                  <c:v>DeepSeek</c:v>
                </c:pt>
                <c:pt idx="2">
                  <c:v>Anthropic</c:v>
                </c:pt>
                <c:pt idx="3">
                  <c:v>Scale AI</c:v>
                </c:pt>
                <c:pt idx="4">
                  <c:v>Perplexity</c:v>
                </c:pt>
                <c:pt idx="5">
                  <c:v>SSI</c:v>
                </c:pt>
                <c:pt idx="6">
                  <c:v>Norn</c:v>
                </c:pt>
              </c:strCache>
            </c:strRef>
          </c:cat>
          <c:val>
            <c:numRef>
              <c:f>'7x Comparison'!$B$10:$H$10</c:f>
              <c:numCache>
                <c:formatCode>0%</c:formatCode>
                <c:ptCount val="7"/>
                <c:pt idx="0">
                  <c:v>0.5</c:v>
                </c:pt>
                <c:pt idx="1">
                  <c:v>0.55000000000000004</c:v>
                </c:pt>
                <c:pt idx="2">
                  <c:v>0.2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0.1</c:v>
                </c:pt>
                <c:pt idx="6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BC2-4DCA-8CAE-82F913F82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076335"/>
        <c:axId val="41080495"/>
        <c:axId val="0"/>
      </c:bar3DChart>
      <c:catAx>
        <c:axId val="410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0495"/>
        <c:crosses val="autoZero"/>
        <c:auto val="1"/>
        <c:lblAlgn val="ctr"/>
        <c:lblOffset val="100"/>
        <c:noMultiLvlLbl val="0"/>
      </c:catAx>
      <c:valAx>
        <c:axId val="4108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>
                <a:solidFill>
                  <a:schemeClr val="tx1"/>
                </a:solidFill>
              </a:rPr>
              <a:t>OpenAI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OpenAI!$C$1</c:f>
              <c:strCache>
                <c:ptCount val="1"/>
                <c:pt idx="0">
                  <c:v>Helper 1</c:v>
                </c:pt>
              </c:strCache>
            </c:strRef>
          </c:tx>
          <c:spPr>
            <a:solidFill>
              <a:srgbClr val="6FDBA0"/>
            </a:solidFill>
            <a:ln>
              <a:noFill/>
            </a:ln>
            <a:effectLst/>
          </c:spPr>
          <c:invertIfNegative val="0"/>
          <c:cat>
            <c:strRef>
              <c:f>OpenAI!$A$2:$A$10</c:f>
              <c:strCache>
                <c:ptCount val="9"/>
                <c:pt idx="0">
                  <c:v>Hype</c:v>
                </c:pt>
                <c:pt idx="1">
                  <c:v>Potential Impact</c:v>
                </c:pt>
                <c:pt idx="2">
                  <c:v>Value Proposition</c:v>
                </c:pt>
                <c:pt idx="3">
                  <c:v>Cost-to-Duplicate</c:v>
                </c:pt>
                <c:pt idx="4">
                  <c:v>Milestones Achieved</c:v>
                </c:pt>
                <c:pt idx="5">
                  <c:v>Cost of Services </c:v>
                </c:pt>
                <c:pt idx="6">
                  <c:v>Efficacy</c:v>
                </c:pt>
                <c:pt idx="7">
                  <c:v>Profitability</c:v>
                </c:pt>
                <c:pt idx="8">
                  <c:v>Established Methods</c:v>
                </c:pt>
              </c:strCache>
            </c:strRef>
          </c:cat>
          <c:val>
            <c:numRef>
              <c:f>OpenAI!$C$2:$C$10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B-45DC-B826-5DBFA6EECF91}"/>
            </c:ext>
          </c:extLst>
        </c:ser>
        <c:ser>
          <c:idx val="1"/>
          <c:order val="1"/>
          <c:tx>
            <c:strRef>
              <c:f>OpenAI!$B$1</c:f>
              <c:strCache>
                <c:ptCount val="1"/>
                <c:pt idx="0">
                  <c:v>Completion 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OpenAI!$A$2:$A$10</c:f>
              <c:strCache>
                <c:ptCount val="9"/>
                <c:pt idx="0">
                  <c:v>Hype</c:v>
                </c:pt>
                <c:pt idx="1">
                  <c:v>Potential Impact</c:v>
                </c:pt>
                <c:pt idx="2">
                  <c:v>Value Proposition</c:v>
                </c:pt>
                <c:pt idx="3">
                  <c:v>Cost-to-Duplicate</c:v>
                </c:pt>
                <c:pt idx="4">
                  <c:v>Milestones Achieved</c:v>
                </c:pt>
                <c:pt idx="5">
                  <c:v>Cost of Services </c:v>
                </c:pt>
                <c:pt idx="6">
                  <c:v>Efficacy</c:v>
                </c:pt>
                <c:pt idx="7">
                  <c:v>Profitability</c:v>
                </c:pt>
                <c:pt idx="8">
                  <c:v>Established Methods</c:v>
                </c:pt>
              </c:strCache>
            </c:strRef>
          </c:cat>
          <c:val>
            <c:numRef>
              <c:f>OpenAI!$B$2:$B$10</c:f>
              <c:numCache>
                <c:formatCode>0%</c:formatCode>
                <c:ptCount val="9"/>
                <c:pt idx="0">
                  <c:v>0.95</c:v>
                </c:pt>
                <c:pt idx="1">
                  <c:v>0.2</c:v>
                </c:pt>
                <c:pt idx="2">
                  <c:v>0.2</c:v>
                </c:pt>
                <c:pt idx="3">
                  <c:v>0.05</c:v>
                </c:pt>
                <c:pt idx="4">
                  <c:v>0.25</c:v>
                </c:pt>
                <c:pt idx="5">
                  <c:v>0.5</c:v>
                </c:pt>
                <c:pt idx="6">
                  <c:v>0.1</c:v>
                </c:pt>
                <c:pt idx="7">
                  <c:v>0.05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B-45DC-B826-5DBFA6EEC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7790440"/>
        <c:axId val="677795360"/>
      </c:barChart>
      <c:scatterChart>
        <c:scatterStyle val="lineMarker"/>
        <c:varyColors val="0"/>
        <c:ser>
          <c:idx val="2"/>
          <c:order val="2"/>
          <c:tx>
            <c:strRef>
              <c:f>OpenAI!$D$1</c:f>
              <c:strCache>
                <c:ptCount val="1"/>
                <c:pt idx="0">
                  <c:v>Helper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4">
                  <a:lumMod val="60000"/>
                  <a:lumOff val="40000"/>
                </a:schemeClr>
              </a:solidFill>
              <a:ln w="38100" cmpd="dbl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OpenAI!$B$2:$B$10</c:f>
              <c:numCache>
                <c:formatCode>0%</c:formatCode>
                <c:ptCount val="9"/>
                <c:pt idx="0">
                  <c:v>0.95</c:v>
                </c:pt>
                <c:pt idx="1">
                  <c:v>0.2</c:v>
                </c:pt>
                <c:pt idx="2">
                  <c:v>0.2</c:v>
                </c:pt>
                <c:pt idx="3">
                  <c:v>0.05</c:v>
                </c:pt>
                <c:pt idx="4">
                  <c:v>0.25</c:v>
                </c:pt>
                <c:pt idx="5">
                  <c:v>0.5</c:v>
                </c:pt>
                <c:pt idx="6">
                  <c:v>0.1</c:v>
                </c:pt>
                <c:pt idx="7">
                  <c:v>0.05</c:v>
                </c:pt>
                <c:pt idx="8">
                  <c:v>0.5</c:v>
                </c:pt>
              </c:numCache>
            </c:numRef>
          </c:xVal>
          <c:yVal>
            <c:numRef>
              <c:f>OpenAI!$D$2:$D$10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3B-45DC-B826-5DBFA6EEC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20152"/>
        <c:axId val="681807696"/>
      </c:scatterChart>
      <c:catAx>
        <c:axId val="677790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95360"/>
        <c:crosses val="autoZero"/>
        <c:auto val="1"/>
        <c:lblAlgn val="ctr"/>
        <c:lblOffset val="100"/>
        <c:noMultiLvlLbl val="0"/>
      </c:catAx>
      <c:valAx>
        <c:axId val="677795360"/>
        <c:scaling>
          <c:orientation val="minMax"/>
          <c:max val="1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90440"/>
        <c:crosses val="autoZero"/>
        <c:crossBetween val="between"/>
      </c:valAx>
      <c:valAx>
        <c:axId val="6818076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7320152"/>
        <c:crosses val="max"/>
        <c:crossBetween val="midCat"/>
      </c:valAx>
      <c:valAx>
        <c:axId val="38732015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6818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</xdr:colOff>
      <xdr:row>2</xdr:row>
      <xdr:rowOff>255586</xdr:rowOff>
    </xdr:from>
    <xdr:to>
      <xdr:col>14</xdr:col>
      <xdr:colOff>146050</xdr:colOff>
      <xdr:row>26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11730-7646-4AEE-8460-095C25713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</xdr:colOff>
      <xdr:row>2</xdr:row>
      <xdr:rowOff>255586</xdr:rowOff>
    </xdr:from>
    <xdr:to>
      <xdr:col>14</xdr:col>
      <xdr:colOff>146050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E3E75-BB32-41C9-9344-39E01AAB3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</xdr:colOff>
      <xdr:row>2</xdr:row>
      <xdr:rowOff>255586</xdr:rowOff>
    </xdr:from>
    <xdr:to>
      <xdr:col>14</xdr:col>
      <xdr:colOff>146050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FE7B8B-4085-4145-8F24-078505525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</xdr:colOff>
      <xdr:row>2</xdr:row>
      <xdr:rowOff>255586</xdr:rowOff>
    </xdr:from>
    <xdr:to>
      <xdr:col>14</xdr:col>
      <xdr:colOff>146050</xdr:colOff>
      <xdr:row>26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68F72-7982-405B-BD4E-6B8022EC1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387350</xdr:colOff>
      <xdr:row>3</xdr:row>
      <xdr:rowOff>92074</xdr:rowOff>
    </xdr:from>
    <xdr:to>
      <xdr:col>17</xdr:col>
      <xdr:colOff>355600</xdr:colOff>
      <xdr:row>26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E86BB-2B3E-4221-AE2F-DDF72E9A3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</xdr:colOff>
      <xdr:row>2</xdr:row>
      <xdr:rowOff>255586</xdr:rowOff>
    </xdr:from>
    <xdr:to>
      <xdr:col>14</xdr:col>
      <xdr:colOff>146050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9E84C-A332-4C77-84E9-D61BB56D8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</xdr:colOff>
      <xdr:row>2</xdr:row>
      <xdr:rowOff>255586</xdr:rowOff>
    </xdr:from>
    <xdr:to>
      <xdr:col>14</xdr:col>
      <xdr:colOff>146050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9FFFA-D6B7-4418-8890-1E27E7334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</xdr:colOff>
      <xdr:row>2</xdr:row>
      <xdr:rowOff>255586</xdr:rowOff>
    </xdr:from>
    <xdr:to>
      <xdr:col>14</xdr:col>
      <xdr:colOff>146050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79811-79ED-4C42-9D54-C29E7A194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</xdr:colOff>
      <xdr:row>2</xdr:row>
      <xdr:rowOff>255586</xdr:rowOff>
    </xdr:from>
    <xdr:to>
      <xdr:col>14</xdr:col>
      <xdr:colOff>146050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0872B-B81E-4925-A9F8-88EBFF0B1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</xdr:colOff>
      <xdr:row>2</xdr:row>
      <xdr:rowOff>255586</xdr:rowOff>
    </xdr:from>
    <xdr:to>
      <xdr:col>14</xdr:col>
      <xdr:colOff>146050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C4A57-29A2-4CC3-A2B2-CF1887853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</xdr:colOff>
      <xdr:row>2</xdr:row>
      <xdr:rowOff>255586</xdr:rowOff>
    </xdr:from>
    <xdr:to>
      <xdr:col>14</xdr:col>
      <xdr:colOff>146050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CAEEE-AB89-4595-A93C-D913F5DBC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584200</xdr:colOff>
      <xdr:row>1</xdr:row>
      <xdr:rowOff>168274</xdr:rowOff>
    </xdr:from>
    <xdr:to>
      <xdr:col>23</xdr:col>
      <xdr:colOff>552450</xdr:colOff>
      <xdr:row>29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9D4CF-3D13-4428-47B5-65C0ADF78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</xdr:colOff>
      <xdr:row>2</xdr:row>
      <xdr:rowOff>255586</xdr:rowOff>
    </xdr:from>
    <xdr:to>
      <xdr:col>14</xdr:col>
      <xdr:colOff>146050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58013-E50D-407B-9B96-FE8199CC6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DBA81-8C74-4F74-A7F9-56CFD793B3D3}">
  <sheetPr codeName="Sheet2"/>
  <dimension ref="A1:K23"/>
  <sheetViews>
    <sheetView workbookViewId="0">
      <selection activeCell="B25" sqref="B25"/>
    </sheetView>
  </sheetViews>
  <sheetFormatPr defaultColWidth="9.140625" defaultRowHeight="15" x14ac:dyDescent="0.25"/>
  <cols>
    <col min="1" max="1" width="26.140625" style="1" customWidth="1"/>
    <col min="2" max="2" width="15.140625" style="1" customWidth="1"/>
    <col min="3" max="4" width="13.7109375" style="1" customWidth="1"/>
    <col min="5" max="16384" width="9.140625" style="1"/>
  </cols>
  <sheetData>
    <row r="1" spans="1:11" ht="21" customHeight="1" x14ac:dyDescent="0.25">
      <c r="A1" s="22" t="s">
        <v>0</v>
      </c>
      <c r="B1" s="22" t="s">
        <v>1</v>
      </c>
      <c r="C1" s="42" t="s">
        <v>2</v>
      </c>
      <c r="D1" s="36" t="s">
        <v>3</v>
      </c>
      <c r="F1" s="86" t="s">
        <v>4</v>
      </c>
      <c r="G1" s="86"/>
      <c r="H1" s="86"/>
      <c r="I1" s="86"/>
      <c r="J1" s="86"/>
      <c r="K1" s="86"/>
    </row>
    <row r="2" spans="1:11" ht="21" customHeight="1" x14ac:dyDescent="0.25">
      <c r="A2" s="47" t="s">
        <v>25</v>
      </c>
      <c r="B2" s="24">
        <v>0</v>
      </c>
      <c r="C2" s="25">
        <v>1</v>
      </c>
      <c r="D2" s="25">
        <f t="shared" ref="D2:D5" si="0">(ROW()-2+0.5)/5</f>
        <v>0.1</v>
      </c>
      <c r="F2" s="8"/>
      <c r="G2" s="8"/>
      <c r="H2" s="8"/>
      <c r="I2" s="8"/>
      <c r="J2" s="8"/>
      <c r="K2" s="8"/>
    </row>
    <row r="3" spans="1:11" ht="21" customHeight="1" x14ac:dyDescent="0.25">
      <c r="A3" s="22" t="s">
        <v>11</v>
      </c>
      <c r="B3" s="24">
        <v>0.9</v>
      </c>
      <c r="C3" s="25">
        <v>1</v>
      </c>
      <c r="D3" s="25">
        <f t="shared" si="0"/>
        <v>0.3</v>
      </c>
      <c r="F3" s="8"/>
      <c r="G3" s="8"/>
      <c r="H3" s="8"/>
      <c r="I3" s="8"/>
      <c r="J3" s="8"/>
      <c r="K3" s="8"/>
    </row>
    <row r="4" spans="1:11" ht="21" customHeight="1" x14ac:dyDescent="0.25">
      <c r="A4" s="22" t="s">
        <v>10</v>
      </c>
      <c r="B4" s="24">
        <v>0.8</v>
      </c>
      <c r="C4" s="25">
        <v>1</v>
      </c>
      <c r="D4" s="25">
        <f t="shared" si="0"/>
        <v>0.5</v>
      </c>
      <c r="F4" s="8"/>
      <c r="G4" s="8"/>
      <c r="H4" s="8"/>
      <c r="I4" s="8"/>
      <c r="J4" s="8"/>
      <c r="K4" s="8"/>
    </row>
    <row r="5" spans="1:11" ht="21" customHeight="1" x14ac:dyDescent="0.25">
      <c r="A5" s="22" t="s">
        <v>9</v>
      </c>
      <c r="B5" s="24">
        <v>0.9</v>
      </c>
      <c r="C5" s="25">
        <v>1</v>
      </c>
      <c r="D5" s="25">
        <f t="shared" si="0"/>
        <v>0.7</v>
      </c>
      <c r="F5" s="8"/>
      <c r="G5" s="8"/>
      <c r="H5" s="8"/>
      <c r="I5" s="8"/>
      <c r="J5" s="8"/>
      <c r="K5" s="8"/>
    </row>
    <row r="6" spans="1:11" ht="17.25" customHeight="1" x14ac:dyDescent="0.25">
      <c r="A6" s="36" t="s">
        <v>8</v>
      </c>
      <c r="B6" s="26">
        <v>0.75</v>
      </c>
      <c r="C6" s="25">
        <v>1</v>
      </c>
      <c r="D6" s="25">
        <f>(ROW()-2+0.5)/5</f>
        <v>0.9</v>
      </c>
    </row>
    <row r="7" spans="1:11" ht="17.25" customHeight="1" x14ac:dyDescent="0.25">
      <c r="A7" s="37" t="s">
        <v>7</v>
      </c>
      <c r="B7" s="26">
        <v>0.75</v>
      </c>
      <c r="C7" s="27">
        <v>1</v>
      </c>
      <c r="D7" s="25">
        <f t="shared" ref="D7:D10" si="1">(ROW()-2+0.5)/5</f>
        <v>1.1000000000000001</v>
      </c>
    </row>
    <row r="8" spans="1:11" ht="17.25" customHeight="1" x14ac:dyDescent="0.25">
      <c r="A8" s="36" t="s">
        <v>12</v>
      </c>
      <c r="B8" s="26">
        <v>0.85</v>
      </c>
      <c r="C8" s="25">
        <v>1</v>
      </c>
      <c r="D8" s="25">
        <f t="shared" si="1"/>
        <v>1.3</v>
      </c>
    </row>
    <row r="9" spans="1:11" ht="17.25" customHeight="1" x14ac:dyDescent="0.25">
      <c r="A9" s="37" t="s">
        <v>6</v>
      </c>
      <c r="B9" s="26">
        <v>0.9</v>
      </c>
      <c r="C9" s="27">
        <v>1</v>
      </c>
      <c r="D9" s="25">
        <f t="shared" si="1"/>
        <v>1.5</v>
      </c>
    </row>
    <row r="10" spans="1:11" ht="17.25" customHeight="1" x14ac:dyDescent="0.25">
      <c r="A10" s="36" t="s">
        <v>5</v>
      </c>
      <c r="B10" s="26">
        <v>0.8</v>
      </c>
      <c r="C10" s="25">
        <v>1</v>
      </c>
      <c r="D10" s="25">
        <f t="shared" si="1"/>
        <v>1.7</v>
      </c>
    </row>
    <row r="11" spans="1:11" x14ac:dyDescent="0.25">
      <c r="A11" s="25"/>
      <c r="B11" s="26"/>
      <c r="C11" s="25"/>
      <c r="D11" s="25"/>
    </row>
    <row r="12" spans="1:11" x14ac:dyDescent="0.25">
      <c r="A12" s="25"/>
      <c r="B12" s="26"/>
      <c r="C12" s="25"/>
      <c r="D12" s="25"/>
    </row>
    <row r="13" spans="1:11" x14ac:dyDescent="0.25">
      <c r="A13" s="36"/>
      <c r="B13" s="26"/>
      <c r="C13" s="25"/>
      <c r="D13" s="25"/>
    </row>
    <row r="14" spans="1:11" x14ac:dyDescent="0.25">
      <c r="A14" s="22"/>
      <c r="B14" s="22"/>
      <c r="C14" s="42"/>
      <c r="D14" s="36"/>
    </row>
    <row r="15" spans="1:11" x14ac:dyDescent="0.25">
      <c r="A15" s="23"/>
      <c r="B15" s="24"/>
      <c r="C15" s="25"/>
      <c r="D15" s="25"/>
    </row>
    <row r="16" spans="1:11" x14ac:dyDescent="0.25">
      <c r="A16" s="23"/>
      <c r="B16" s="24"/>
      <c r="C16" s="25"/>
      <c r="D16" s="25"/>
    </row>
    <row r="17" spans="1:4" x14ac:dyDescent="0.25">
      <c r="A17" s="23"/>
      <c r="B17" s="24"/>
      <c r="C17" s="25"/>
      <c r="D17" s="25"/>
    </row>
    <row r="18" spans="1:4" x14ac:dyDescent="0.25">
      <c r="A18" s="23"/>
      <c r="B18" s="24"/>
      <c r="C18" s="25"/>
      <c r="D18" s="25"/>
    </row>
    <row r="19" spans="1:4" x14ac:dyDescent="0.25">
      <c r="A19" s="3"/>
      <c r="B19" s="5"/>
      <c r="C19" s="3"/>
      <c r="D19" s="3"/>
    </row>
    <row r="20" spans="1:4" x14ac:dyDescent="0.25">
      <c r="A20" s="4"/>
      <c r="B20" s="5"/>
      <c r="C20" s="4"/>
      <c r="D20" s="3"/>
    </row>
    <row r="21" spans="1:4" x14ac:dyDescent="0.25">
      <c r="A21" s="3"/>
      <c r="B21" s="5"/>
      <c r="C21" s="3"/>
      <c r="D21" s="3"/>
    </row>
    <row r="22" spans="1:4" x14ac:dyDescent="0.25">
      <c r="A22" s="4"/>
      <c r="B22" s="5"/>
      <c r="C22" s="4"/>
      <c r="D22" s="3"/>
    </row>
    <row r="23" spans="1:4" x14ac:dyDescent="0.25">
      <c r="A23" s="3"/>
      <c r="B23" s="5"/>
      <c r="C23" s="3"/>
      <c r="D23" s="3"/>
    </row>
  </sheetData>
  <mergeCells count="1">
    <mergeCell ref="F1:K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FE3E1-68C2-4217-A9A2-C72EDBAEC250}">
  <dimension ref="A1:K23"/>
  <sheetViews>
    <sheetView workbookViewId="0">
      <selection activeCell="C23" sqref="C23"/>
    </sheetView>
  </sheetViews>
  <sheetFormatPr defaultColWidth="9.140625" defaultRowHeight="15" x14ac:dyDescent="0.25"/>
  <cols>
    <col min="1" max="1" width="26.140625" style="1" customWidth="1"/>
    <col min="2" max="2" width="15.140625" style="1" customWidth="1"/>
    <col min="3" max="4" width="13.7109375" style="1" customWidth="1"/>
    <col min="5" max="16384" width="9.140625" style="1"/>
  </cols>
  <sheetData>
    <row r="1" spans="1:11" ht="21" customHeight="1" x14ac:dyDescent="0.25">
      <c r="A1" s="22" t="s">
        <v>0</v>
      </c>
      <c r="B1" s="22" t="s">
        <v>1</v>
      </c>
      <c r="C1" s="42" t="s">
        <v>2</v>
      </c>
      <c r="D1" s="36" t="s">
        <v>3</v>
      </c>
      <c r="F1" s="86" t="s">
        <v>4</v>
      </c>
      <c r="G1" s="86"/>
      <c r="H1" s="86"/>
      <c r="I1" s="86"/>
      <c r="J1" s="86"/>
      <c r="K1" s="86"/>
    </row>
    <row r="2" spans="1:11" ht="21" customHeight="1" x14ac:dyDescent="0.25">
      <c r="A2" s="22" t="s">
        <v>25</v>
      </c>
      <c r="B2" s="20">
        <v>0.25</v>
      </c>
      <c r="C2" s="25">
        <v>1</v>
      </c>
      <c r="D2" s="25">
        <f t="shared" ref="D2:D5" si="0">(ROW()-2+0.5)/5</f>
        <v>0.1</v>
      </c>
      <c r="F2" s="8"/>
      <c r="G2" s="8"/>
      <c r="H2" s="8"/>
      <c r="I2" s="8"/>
      <c r="J2" s="8"/>
      <c r="K2" s="8"/>
    </row>
    <row r="3" spans="1:11" ht="21" customHeight="1" x14ac:dyDescent="0.25">
      <c r="A3" s="22" t="s">
        <v>11</v>
      </c>
      <c r="B3" s="20">
        <v>0.3</v>
      </c>
      <c r="C3" s="25">
        <v>1</v>
      </c>
      <c r="D3" s="25">
        <f t="shared" si="0"/>
        <v>0.3</v>
      </c>
      <c r="F3" s="8"/>
      <c r="G3" s="8"/>
      <c r="H3" s="8"/>
      <c r="I3" s="8"/>
      <c r="J3" s="8"/>
      <c r="K3" s="8"/>
    </row>
    <row r="4" spans="1:11" ht="21" customHeight="1" x14ac:dyDescent="0.25">
      <c r="A4" s="22" t="s">
        <v>10</v>
      </c>
      <c r="B4" s="20">
        <v>0.4</v>
      </c>
      <c r="C4" s="25">
        <v>1</v>
      </c>
      <c r="D4" s="25">
        <f t="shared" si="0"/>
        <v>0.5</v>
      </c>
      <c r="F4" s="8"/>
      <c r="G4" s="8"/>
      <c r="H4" s="8"/>
      <c r="I4" s="8"/>
      <c r="J4" s="8"/>
      <c r="K4" s="8"/>
    </row>
    <row r="5" spans="1:11" ht="21" customHeight="1" x14ac:dyDescent="0.25">
      <c r="A5" s="22" t="s">
        <v>9</v>
      </c>
      <c r="B5" s="20">
        <v>0.35</v>
      </c>
      <c r="C5" s="25">
        <v>1</v>
      </c>
      <c r="D5" s="25">
        <f t="shared" si="0"/>
        <v>0.7</v>
      </c>
      <c r="F5" s="8"/>
      <c r="G5" s="8"/>
      <c r="H5" s="8"/>
      <c r="I5" s="8"/>
      <c r="J5" s="8"/>
      <c r="K5" s="8"/>
    </row>
    <row r="6" spans="1:11" ht="17.25" customHeight="1" x14ac:dyDescent="0.25">
      <c r="A6" s="11" t="s">
        <v>8</v>
      </c>
      <c r="B6" s="5">
        <v>0.3</v>
      </c>
      <c r="C6" s="3">
        <v>1</v>
      </c>
      <c r="D6" s="3">
        <f>(ROW()-2+0.5)/5</f>
        <v>0.9</v>
      </c>
    </row>
    <row r="7" spans="1:11" ht="17.25" customHeight="1" x14ac:dyDescent="0.25">
      <c r="A7" s="46" t="s">
        <v>21</v>
      </c>
      <c r="B7" s="5">
        <v>0.4</v>
      </c>
      <c r="C7" s="4">
        <v>1</v>
      </c>
      <c r="D7" s="3">
        <f t="shared" ref="D7:D10" si="1">(ROW()-2+0.5)/5</f>
        <v>1.1000000000000001</v>
      </c>
    </row>
    <row r="8" spans="1:11" ht="17.25" customHeight="1" x14ac:dyDescent="0.25">
      <c r="A8" s="11" t="s">
        <v>12</v>
      </c>
      <c r="B8" s="5">
        <v>0.3</v>
      </c>
      <c r="C8" s="3">
        <v>1</v>
      </c>
      <c r="D8" s="3">
        <f t="shared" si="1"/>
        <v>1.3</v>
      </c>
    </row>
    <row r="9" spans="1:11" ht="17.25" customHeight="1" x14ac:dyDescent="0.25">
      <c r="A9" s="46" t="s">
        <v>6</v>
      </c>
      <c r="B9" s="5">
        <v>0.5</v>
      </c>
      <c r="C9" s="4">
        <v>1</v>
      </c>
      <c r="D9" s="3">
        <f t="shared" si="1"/>
        <v>1.5</v>
      </c>
    </row>
    <row r="10" spans="1:11" ht="17.25" customHeight="1" x14ac:dyDescent="0.25">
      <c r="A10" s="11" t="s">
        <v>5</v>
      </c>
      <c r="B10" s="5">
        <v>0.45</v>
      </c>
      <c r="C10" s="3">
        <v>1</v>
      </c>
      <c r="D10" s="3">
        <f t="shared" si="1"/>
        <v>1.7</v>
      </c>
    </row>
    <row r="11" spans="1:11" x14ac:dyDescent="0.25">
      <c r="A11" s="3"/>
      <c r="B11" s="5"/>
      <c r="C11" s="3"/>
      <c r="D11" s="3"/>
    </row>
    <row r="12" spans="1:11" x14ac:dyDescent="0.25">
      <c r="A12" s="3"/>
      <c r="B12" s="5"/>
      <c r="C12" s="3"/>
      <c r="D12" s="3"/>
    </row>
    <row r="13" spans="1:11" x14ac:dyDescent="0.25">
      <c r="A13" s="11"/>
      <c r="B13" s="5"/>
      <c r="C13" s="3"/>
      <c r="D13" s="3"/>
    </row>
    <row r="14" spans="1:11" x14ac:dyDescent="0.25">
      <c r="A14" s="2"/>
      <c r="B14" s="2"/>
      <c r="C14" s="6"/>
      <c r="D14" s="7"/>
    </row>
    <row r="15" spans="1:11" x14ac:dyDescent="0.25">
      <c r="A15" s="9"/>
      <c r="B15" s="10"/>
      <c r="C15" s="3"/>
      <c r="D15" s="3"/>
    </row>
    <row r="16" spans="1:11" x14ac:dyDescent="0.25">
      <c r="A16" s="9"/>
      <c r="B16" s="10"/>
      <c r="C16" s="3"/>
      <c r="D16" s="3"/>
    </row>
    <row r="17" spans="1:4" x14ac:dyDescent="0.25">
      <c r="A17" s="9"/>
      <c r="B17" s="10"/>
      <c r="C17" s="3"/>
      <c r="D17" s="3"/>
    </row>
    <row r="18" spans="1:4" x14ac:dyDescent="0.25">
      <c r="A18" s="9"/>
      <c r="B18" s="10"/>
      <c r="C18" s="3"/>
      <c r="D18" s="3"/>
    </row>
    <row r="19" spans="1:4" x14ac:dyDescent="0.25">
      <c r="A19" s="3"/>
      <c r="B19" s="5"/>
      <c r="C19" s="3"/>
      <c r="D19" s="3"/>
    </row>
    <row r="20" spans="1:4" x14ac:dyDescent="0.25">
      <c r="A20" s="4"/>
      <c r="B20" s="5"/>
      <c r="C20" s="4"/>
      <c r="D20" s="3"/>
    </row>
    <row r="21" spans="1:4" x14ac:dyDescent="0.25">
      <c r="A21" s="3"/>
      <c r="B21" s="5"/>
      <c r="C21" s="3"/>
      <c r="D21" s="3"/>
    </row>
    <row r="22" spans="1:4" x14ac:dyDescent="0.25">
      <c r="A22" s="4"/>
      <c r="B22" s="5"/>
      <c r="C22" s="4"/>
      <c r="D22" s="3"/>
    </row>
    <row r="23" spans="1:4" x14ac:dyDescent="0.25">
      <c r="A23" s="3"/>
      <c r="B23" s="5"/>
      <c r="C23" s="3"/>
      <c r="D23" s="3"/>
    </row>
  </sheetData>
  <mergeCells count="1">
    <mergeCell ref="F1:K1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035B-57BD-43E0-BEBF-6C7629C28DB8}">
  <dimension ref="A1:K23"/>
  <sheetViews>
    <sheetView workbookViewId="0">
      <selection activeCell="C23" sqref="C23"/>
    </sheetView>
  </sheetViews>
  <sheetFormatPr defaultColWidth="9.140625" defaultRowHeight="15" x14ac:dyDescent="0.25"/>
  <cols>
    <col min="1" max="1" width="26.140625" style="1" customWidth="1"/>
    <col min="2" max="2" width="15.140625" style="1" customWidth="1"/>
    <col min="3" max="4" width="13.7109375" style="1" customWidth="1"/>
    <col min="5" max="16384" width="9.140625" style="1"/>
  </cols>
  <sheetData>
    <row r="1" spans="1:11" ht="21" customHeight="1" x14ac:dyDescent="0.25">
      <c r="A1" s="22" t="s">
        <v>0</v>
      </c>
      <c r="B1" s="22" t="s">
        <v>1</v>
      </c>
      <c r="C1" s="42" t="s">
        <v>2</v>
      </c>
      <c r="D1" s="36" t="s">
        <v>3</v>
      </c>
      <c r="F1" s="86" t="s">
        <v>4</v>
      </c>
      <c r="G1" s="86"/>
      <c r="H1" s="86"/>
      <c r="I1" s="86"/>
      <c r="J1" s="86"/>
      <c r="K1" s="86"/>
    </row>
    <row r="2" spans="1:11" ht="21" customHeight="1" x14ac:dyDescent="0.25">
      <c r="A2" s="22" t="s">
        <v>25</v>
      </c>
      <c r="B2" s="24">
        <v>0.8</v>
      </c>
      <c r="C2" s="25">
        <v>1</v>
      </c>
      <c r="D2" s="25">
        <f t="shared" ref="D2:D5" si="0">(ROW()-2+0.5)/5</f>
        <v>0.1</v>
      </c>
      <c r="F2" s="8"/>
      <c r="G2" s="8"/>
      <c r="H2" s="8"/>
      <c r="I2" s="8"/>
      <c r="J2" s="8"/>
      <c r="K2" s="8"/>
    </row>
    <row r="3" spans="1:11" ht="21" customHeight="1" x14ac:dyDescent="0.25">
      <c r="A3" s="22" t="s">
        <v>11</v>
      </c>
      <c r="B3" s="24">
        <v>0.15</v>
      </c>
      <c r="C3" s="25">
        <v>1</v>
      </c>
      <c r="D3" s="25">
        <f t="shared" si="0"/>
        <v>0.3</v>
      </c>
      <c r="F3" s="8"/>
      <c r="G3" s="8"/>
      <c r="H3" s="8"/>
      <c r="I3" s="8"/>
      <c r="J3" s="8"/>
      <c r="K3" s="8"/>
    </row>
    <row r="4" spans="1:11" ht="21" customHeight="1" x14ac:dyDescent="0.25">
      <c r="A4" s="22" t="s">
        <v>10</v>
      </c>
      <c r="B4" s="24">
        <v>0.15</v>
      </c>
      <c r="C4" s="25">
        <v>1</v>
      </c>
      <c r="D4" s="25">
        <f t="shared" si="0"/>
        <v>0.5</v>
      </c>
      <c r="F4" s="8"/>
      <c r="G4" s="8"/>
      <c r="H4" s="8"/>
      <c r="I4" s="8"/>
      <c r="J4" s="8"/>
      <c r="K4" s="8"/>
    </row>
    <row r="5" spans="1:11" ht="21" customHeight="1" x14ac:dyDescent="0.25">
      <c r="A5" s="22" t="s">
        <v>9</v>
      </c>
      <c r="B5" s="24">
        <v>0.1</v>
      </c>
      <c r="C5" s="25">
        <v>1</v>
      </c>
      <c r="D5" s="25">
        <f t="shared" si="0"/>
        <v>0.7</v>
      </c>
      <c r="F5" s="8"/>
      <c r="G5" s="8"/>
      <c r="H5" s="8"/>
      <c r="I5" s="8"/>
      <c r="J5" s="8"/>
      <c r="K5" s="8"/>
    </row>
    <row r="6" spans="1:11" ht="17.25" customHeight="1" x14ac:dyDescent="0.25">
      <c r="A6" s="11" t="s">
        <v>8</v>
      </c>
      <c r="B6" s="5">
        <v>0.15</v>
      </c>
      <c r="C6" s="3">
        <v>1</v>
      </c>
      <c r="D6" s="3">
        <f>(ROW()-2+0.5)/5</f>
        <v>0.9</v>
      </c>
    </row>
    <row r="7" spans="1:11" ht="17.25" customHeight="1" x14ac:dyDescent="0.25">
      <c r="A7" s="46" t="s">
        <v>21</v>
      </c>
      <c r="B7" s="5">
        <v>0.2</v>
      </c>
      <c r="C7" s="4">
        <v>1</v>
      </c>
      <c r="D7" s="3">
        <f t="shared" ref="D7:D10" si="1">(ROW()-2+0.5)/5</f>
        <v>1.1000000000000001</v>
      </c>
    </row>
    <row r="8" spans="1:11" ht="17.25" customHeight="1" x14ac:dyDescent="0.25">
      <c r="A8" s="11" t="s">
        <v>12</v>
      </c>
      <c r="B8" s="5">
        <v>0.1</v>
      </c>
      <c r="C8" s="3">
        <v>1</v>
      </c>
      <c r="D8" s="3">
        <f t="shared" si="1"/>
        <v>1.3</v>
      </c>
    </row>
    <row r="9" spans="1:11" ht="17.25" customHeight="1" x14ac:dyDescent="0.25">
      <c r="A9" s="46" t="s">
        <v>6</v>
      </c>
      <c r="B9" s="5">
        <v>0.15</v>
      </c>
      <c r="C9" s="4">
        <v>1</v>
      </c>
      <c r="D9" s="3">
        <f t="shared" si="1"/>
        <v>1.5</v>
      </c>
    </row>
    <row r="10" spans="1:11" ht="17.25" customHeight="1" x14ac:dyDescent="0.25">
      <c r="A10" s="11" t="s">
        <v>5</v>
      </c>
      <c r="B10" s="5">
        <v>0.15</v>
      </c>
      <c r="C10" s="3">
        <v>1</v>
      </c>
      <c r="D10" s="3">
        <f t="shared" si="1"/>
        <v>1.7</v>
      </c>
    </row>
    <row r="11" spans="1:11" x14ac:dyDescent="0.25">
      <c r="A11" s="3"/>
      <c r="B11" s="5"/>
      <c r="C11" s="3"/>
      <c r="D11" s="3"/>
    </row>
    <row r="12" spans="1:11" x14ac:dyDescent="0.25">
      <c r="A12" s="3"/>
      <c r="B12" s="5"/>
      <c r="C12" s="3"/>
      <c r="D12" s="3"/>
    </row>
    <row r="13" spans="1:11" x14ac:dyDescent="0.25">
      <c r="A13" s="11"/>
      <c r="B13" s="5"/>
      <c r="C13" s="3"/>
      <c r="D13" s="3"/>
    </row>
    <row r="14" spans="1:11" x14ac:dyDescent="0.25">
      <c r="A14" s="22"/>
      <c r="B14" s="22"/>
      <c r="C14" s="42"/>
      <c r="D14" s="36"/>
    </row>
    <row r="15" spans="1:11" x14ac:dyDescent="0.25">
      <c r="A15" s="23"/>
      <c r="B15" s="24"/>
      <c r="C15" s="25"/>
      <c r="D15" s="25"/>
    </row>
    <row r="16" spans="1:11" x14ac:dyDescent="0.25">
      <c r="A16" s="23"/>
      <c r="B16" s="24"/>
      <c r="C16" s="25"/>
      <c r="D16" s="25"/>
    </row>
    <row r="17" spans="1:4" x14ac:dyDescent="0.25">
      <c r="A17" s="23"/>
      <c r="B17" s="24"/>
      <c r="C17" s="25"/>
      <c r="D17" s="25"/>
    </row>
    <row r="18" spans="1:4" x14ac:dyDescent="0.25">
      <c r="A18" s="23"/>
      <c r="B18" s="24"/>
      <c r="C18" s="25"/>
      <c r="D18" s="25"/>
    </row>
    <row r="19" spans="1:4" x14ac:dyDescent="0.25">
      <c r="A19" s="3"/>
      <c r="B19" s="5"/>
      <c r="C19" s="3"/>
      <c r="D19" s="3"/>
    </row>
    <row r="20" spans="1:4" x14ac:dyDescent="0.25">
      <c r="A20" s="4"/>
      <c r="B20" s="5"/>
      <c r="C20" s="4"/>
      <c r="D20" s="3"/>
    </row>
    <row r="21" spans="1:4" x14ac:dyDescent="0.25">
      <c r="A21" s="3"/>
      <c r="B21" s="5"/>
      <c r="C21" s="3"/>
      <c r="D21" s="3"/>
    </row>
    <row r="22" spans="1:4" x14ac:dyDescent="0.25">
      <c r="A22" s="4"/>
      <c r="B22" s="5"/>
      <c r="C22" s="4"/>
      <c r="D22" s="3"/>
    </row>
    <row r="23" spans="1:4" x14ac:dyDescent="0.25">
      <c r="A23" s="3"/>
      <c r="B23" s="5"/>
      <c r="C23" s="3"/>
      <c r="D23" s="3"/>
    </row>
  </sheetData>
  <mergeCells count="1">
    <mergeCell ref="F1:K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FA36D-E388-4B19-AAF1-C3B5EE62F0B7}">
  <dimension ref="A1:K23"/>
  <sheetViews>
    <sheetView workbookViewId="0">
      <selection activeCell="D23" sqref="D23"/>
    </sheetView>
  </sheetViews>
  <sheetFormatPr defaultColWidth="9.140625" defaultRowHeight="15" x14ac:dyDescent="0.25"/>
  <cols>
    <col min="1" max="1" width="26.140625" style="1" customWidth="1"/>
    <col min="2" max="2" width="15.140625" style="1" customWidth="1"/>
    <col min="3" max="4" width="13.7109375" style="1" customWidth="1"/>
    <col min="5" max="16384" width="9.140625" style="1"/>
  </cols>
  <sheetData>
    <row r="1" spans="1:11" ht="21" customHeight="1" x14ac:dyDescent="0.25">
      <c r="A1" s="22" t="s">
        <v>0</v>
      </c>
      <c r="B1" s="22" t="s">
        <v>1</v>
      </c>
      <c r="C1" s="42" t="s">
        <v>2</v>
      </c>
      <c r="D1" s="36" t="s">
        <v>3</v>
      </c>
      <c r="F1" s="86" t="s">
        <v>4</v>
      </c>
      <c r="G1" s="86"/>
      <c r="H1" s="86"/>
      <c r="I1" s="86"/>
      <c r="J1" s="86"/>
      <c r="K1" s="86"/>
    </row>
    <row r="2" spans="1:11" ht="21" customHeight="1" x14ac:dyDescent="0.25">
      <c r="A2" s="22" t="s">
        <v>25</v>
      </c>
      <c r="B2" s="24">
        <v>0</v>
      </c>
      <c r="C2" s="25">
        <v>1</v>
      </c>
      <c r="D2" s="25">
        <f t="shared" ref="D2:D5" si="0">(ROW()-2+0.5)/5</f>
        <v>0.1</v>
      </c>
      <c r="F2" s="8"/>
      <c r="G2" s="8"/>
      <c r="H2" s="8"/>
      <c r="I2" s="8"/>
      <c r="J2" s="8"/>
      <c r="K2" s="8"/>
    </row>
    <row r="3" spans="1:11" ht="21" customHeight="1" x14ac:dyDescent="0.25">
      <c r="A3" s="22" t="s">
        <v>11</v>
      </c>
      <c r="B3" s="24">
        <v>0.9</v>
      </c>
      <c r="C3" s="25">
        <v>1</v>
      </c>
      <c r="D3" s="25">
        <f t="shared" si="0"/>
        <v>0.3</v>
      </c>
      <c r="F3" s="8"/>
      <c r="G3" s="8"/>
      <c r="H3" s="8"/>
      <c r="I3" s="8"/>
      <c r="J3" s="8"/>
      <c r="K3" s="8"/>
    </row>
    <row r="4" spans="1:11" ht="21" customHeight="1" x14ac:dyDescent="0.25">
      <c r="A4" s="22" t="s">
        <v>10</v>
      </c>
      <c r="B4" s="24">
        <v>0.8</v>
      </c>
      <c r="C4" s="25">
        <v>1</v>
      </c>
      <c r="D4" s="25">
        <f t="shared" si="0"/>
        <v>0.5</v>
      </c>
      <c r="F4" s="8"/>
      <c r="G4" s="8"/>
      <c r="H4" s="8"/>
      <c r="I4" s="8"/>
      <c r="J4" s="8"/>
      <c r="K4" s="8"/>
    </row>
    <row r="5" spans="1:11" ht="21" customHeight="1" x14ac:dyDescent="0.25">
      <c r="A5" s="22" t="s">
        <v>9</v>
      </c>
      <c r="B5" s="24">
        <v>0.9</v>
      </c>
      <c r="C5" s="25">
        <v>1</v>
      </c>
      <c r="D5" s="25">
        <f t="shared" si="0"/>
        <v>0.7</v>
      </c>
      <c r="F5" s="8"/>
      <c r="G5" s="8"/>
      <c r="H5" s="8"/>
      <c r="I5" s="8"/>
      <c r="J5" s="8"/>
      <c r="K5" s="8"/>
    </row>
    <row r="6" spans="1:11" ht="17.25" customHeight="1" x14ac:dyDescent="0.25">
      <c r="A6" s="36" t="s">
        <v>8</v>
      </c>
      <c r="B6" s="26">
        <v>0.7</v>
      </c>
      <c r="C6" s="25">
        <v>1</v>
      </c>
      <c r="D6" s="25">
        <f>(ROW()-2+0.5)/5</f>
        <v>0.9</v>
      </c>
    </row>
    <row r="7" spans="1:11" ht="17.25" customHeight="1" x14ac:dyDescent="0.25">
      <c r="A7" s="37" t="s">
        <v>21</v>
      </c>
      <c r="B7" s="26">
        <v>0.5</v>
      </c>
      <c r="C7" s="27">
        <v>1</v>
      </c>
      <c r="D7" s="25">
        <f t="shared" ref="D7:D10" si="1">(ROW()-2+0.5)/5</f>
        <v>1.1000000000000001</v>
      </c>
    </row>
    <row r="8" spans="1:11" ht="17.25" customHeight="1" x14ac:dyDescent="0.25">
      <c r="A8" s="36" t="s">
        <v>12</v>
      </c>
      <c r="B8" s="26">
        <v>0.85</v>
      </c>
      <c r="C8" s="25">
        <v>1</v>
      </c>
      <c r="D8" s="25">
        <f t="shared" si="1"/>
        <v>1.3</v>
      </c>
    </row>
    <row r="9" spans="1:11" ht="17.25" customHeight="1" x14ac:dyDescent="0.25">
      <c r="A9" s="37" t="s">
        <v>6</v>
      </c>
      <c r="B9" s="26">
        <v>0.9</v>
      </c>
      <c r="C9" s="27">
        <v>1</v>
      </c>
      <c r="D9" s="25">
        <f t="shared" si="1"/>
        <v>1.5</v>
      </c>
    </row>
    <row r="10" spans="1:11" ht="17.25" customHeight="1" x14ac:dyDescent="0.25">
      <c r="A10" s="36" t="s">
        <v>5</v>
      </c>
      <c r="B10" s="26">
        <v>0.8</v>
      </c>
      <c r="C10" s="25">
        <v>1</v>
      </c>
      <c r="D10" s="25">
        <f t="shared" si="1"/>
        <v>1.7</v>
      </c>
    </row>
    <row r="11" spans="1:11" x14ac:dyDescent="0.25">
      <c r="A11" s="25"/>
      <c r="B11" s="26"/>
      <c r="C11" s="25"/>
      <c r="D11" s="25"/>
    </row>
    <row r="12" spans="1:11" x14ac:dyDescent="0.25">
      <c r="A12" s="25"/>
      <c r="B12" s="26"/>
      <c r="C12" s="25"/>
      <c r="D12" s="25"/>
    </row>
    <row r="13" spans="1:11" x14ac:dyDescent="0.25">
      <c r="A13" s="36"/>
      <c r="B13" s="26"/>
      <c r="C13" s="25"/>
      <c r="D13" s="25"/>
    </row>
    <row r="14" spans="1:11" x14ac:dyDescent="0.25">
      <c r="A14" s="22"/>
      <c r="B14" s="22"/>
      <c r="C14" s="42"/>
      <c r="D14" s="36"/>
    </row>
    <row r="15" spans="1:11" x14ac:dyDescent="0.25">
      <c r="A15" s="23"/>
      <c r="B15" s="24"/>
      <c r="C15" s="25"/>
      <c r="D15" s="25"/>
    </row>
    <row r="16" spans="1:11" x14ac:dyDescent="0.25">
      <c r="A16" s="23"/>
      <c r="B16" s="24"/>
      <c r="C16" s="25"/>
      <c r="D16" s="25"/>
    </row>
    <row r="17" spans="1:4" x14ac:dyDescent="0.25">
      <c r="A17" s="23"/>
      <c r="B17" s="24"/>
      <c r="C17" s="25"/>
      <c r="D17" s="25"/>
    </row>
    <row r="18" spans="1:4" x14ac:dyDescent="0.25">
      <c r="A18" s="23"/>
      <c r="B18" s="24"/>
      <c r="C18" s="25"/>
      <c r="D18" s="25"/>
    </row>
    <row r="19" spans="1:4" x14ac:dyDescent="0.25">
      <c r="A19" s="3"/>
      <c r="B19" s="5"/>
      <c r="C19" s="3"/>
      <c r="D19" s="3"/>
    </row>
    <row r="20" spans="1:4" x14ac:dyDescent="0.25">
      <c r="A20" s="4"/>
      <c r="B20" s="5"/>
      <c r="C20" s="4"/>
      <c r="D20" s="3"/>
    </row>
    <row r="21" spans="1:4" x14ac:dyDescent="0.25">
      <c r="A21" s="3"/>
      <c r="B21" s="5"/>
      <c r="C21" s="3"/>
      <c r="D21" s="3"/>
    </row>
    <row r="22" spans="1:4" x14ac:dyDescent="0.25">
      <c r="A22" s="4"/>
      <c r="B22" s="5"/>
      <c r="C22" s="4"/>
      <c r="D22" s="3"/>
    </row>
    <row r="23" spans="1:4" x14ac:dyDescent="0.25">
      <c r="A23" s="3"/>
      <c r="B23" s="5"/>
      <c r="C23" s="3"/>
      <c r="D23" s="3"/>
    </row>
  </sheetData>
  <mergeCells count="1">
    <mergeCell ref="F1:K1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D0EF6-2705-4E6F-AAB8-EB788FBC0381}">
  <dimension ref="A1:E23"/>
  <sheetViews>
    <sheetView workbookViewId="0">
      <selection activeCell="C15" sqref="C15"/>
    </sheetView>
  </sheetViews>
  <sheetFormatPr defaultRowHeight="15" x14ac:dyDescent="0.25"/>
  <cols>
    <col min="1" max="1" width="40.42578125" customWidth="1"/>
    <col min="2" max="3" width="18.85546875" customWidth="1"/>
    <col min="4" max="4" width="16.5703125" customWidth="1"/>
    <col min="5" max="5" width="17.5703125" customWidth="1"/>
  </cols>
  <sheetData>
    <row r="1" spans="1:5" x14ac:dyDescent="0.25">
      <c r="A1" s="2" t="s">
        <v>0</v>
      </c>
      <c r="B1" s="2" t="s">
        <v>22</v>
      </c>
      <c r="C1" s="2" t="s">
        <v>23</v>
      </c>
      <c r="D1" s="2" t="s">
        <v>24</v>
      </c>
      <c r="E1" s="2" t="s">
        <v>13</v>
      </c>
    </row>
    <row r="2" spans="1:5" x14ac:dyDescent="0.25">
      <c r="A2" s="21" t="s">
        <v>25</v>
      </c>
      <c r="B2" s="20">
        <f>Deepmind!B2</f>
        <v>0.8</v>
      </c>
      <c r="C2" s="20">
        <f>OpenAI!B2</f>
        <v>0.95</v>
      </c>
      <c r="D2" s="20">
        <f>IBM!B2</f>
        <v>0.25</v>
      </c>
      <c r="E2" s="20">
        <f>Norn2!B2</f>
        <v>0</v>
      </c>
    </row>
    <row r="3" spans="1:5" x14ac:dyDescent="0.25">
      <c r="A3" s="21" t="s">
        <v>11</v>
      </c>
      <c r="B3" s="20">
        <f>Deepmind!B3</f>
        <v>0.15</v>
      </c>
      <c r="C3" s="20">
        <f>OpenAI!B3</f>
        <v>0.2</v>
      </c>
      <c r="D3" s="20">
        <f>IBM!B3</f>
        <v>0.3</v>
      </c>
      <c r="E3" s="20">
        <f>Norn2!B3</f>
        <v>0.9</v>
      </c>
    </row>
    <row r="4" spans="1:5" x14ac:dyDescent="0.25">
      <c r="A4" s="21" t="s">
        <v>10</v>
      </c>
      <c r="B4" s="20">
        <f>Deepmind!B4</f>
        <v>0.15</v>
      </c>
      <c r="C4" s="20">
        <f>OpenAI!B4</f>
        <v>0.2</v>
      </c>
      <c r="D4" s="20">
        <f>IBM!B4</f>
        <v>0.4</v>
      </c>
      <c r="E4" s="20">
        <f>Norn2!B4</f>
        <v>0.8</v>
      </c>
    </row>
    <row r="5" spans="1:5" x14ac:dyDescent="0.25">
      <c r="A5" s="21" t="s">
        <v>9</v>
      </c>
      <c r="B5" s="20">
        <f>Deepmind!B5</f>
        <v>0.1</v>
      </c>
      <c r="C5" s="20">
        <f>OpenAI!B5</f>
        <v>0.05</v>
      </c>
      <c r="D5" s="20">
        <f>IBM!B5</f>
        <v>0.35</v>
      </c>
      <c r="E5" s="20">
        <f>Norn2!B5</f>
        <v>0.9</v>
      </c>
    </row>
    <row r="6" spans="1:5" x14ac:dyDescent="0.25">
      <c r="A6" s="3" t="s">
        <v>8</v>
      </c>
      <c r="B6" s="20">
        <f>Deepmind!B6</f>
        <v>0.15</v>
      </c>
      <c r="C6" s="20">
        <f>OpenAI!B6</f>
        <v>0.25</v>
      </c>
      <c r="D6" s="20">
        <f>IBM!B6</f>
        <v>0.3</v>
      </c>
      <c r="E6" s="20">
        <f>Norn2!B6</f>
        <v>0.7</v>
      </c>
    </row>
    <row r="7" spans="1:5" x14ac:dyDescent="0.25">
      <c r="A7" s="4" t="s">
        <v>21</v>
      </c>
      <c r="B7" s="20">
        <f>Deepmind!B7</f>
        <v>0.2</v>
      </c>
      <c r="C7" s="20">
        <f>OpenAI!B7</f>
        <v>0.5</v>
      </c>
      <c r="D7" s="20">
        <f>IBM!B7</f>
        <v>0.4</v>
      </c>
      <c r="E7" s="20">
        <f>Norn2!B7</f>
        <v>0.5</v>
      </c>
    </row>
    <row r="8" spans="1:5" x14ac:dyDescent="0.25">
      <c r="A8" s="3" t="s">
        <v>12</v>
      </c>
      <c r="B8" s="20">
        <f>Deepmind!B8</f>
        <v>0.1</v>
      </c>
      <c r="C8" s="20">
        <f>OpenAI!B8</f>
        <v>0.1</v>
      </c>
      <c r="D8" s="20">
        <f>IBM!B8</f>
        <v>0.3</v>
      </c>
      <c r="E8" s="20">
        <f>Norn2!B8</f>
        <v>0.85</v>
      </c>
    </row>
    <row r="9" spans="1:5" x14ac:dyDescent="0.25">
      <c r="A9" s="4" t="s">
        <v>6</v>
      </c>
      <c r="B9" s="20">
        <f>Deepmind!B9</f>
        <v>0.15</v>
      </c>
      <c r="C9" s="20">
        <f>OpenAI!B9</f>
        <v>0.05</v>
      </c>
      <c r="D9" s="20">
        <f>IBM!B9</f>
        <v>0.5</v>
      </c>
      <c r="E9" s="20">
        <f>Norn2!B9</f>
        <v>0.9</v>
      </c>
    </row>
    <row r="10" spans="1:5" x14ac:dyDescent="0.25">
      <c r="A10" s="3" t="s">
        <v>5</v>
      </c>
      <c r="B10" s="20">
        <f>Deepmind!B10</f>
        <v>0.15</v>
      </c>
      <c r="C10" s="20">
        <f>OpenAI!B10</f>
        <v>0.5</v>
      </c>
      <c r="D10" s="20">
        <f>IBM!B10</f>
        <v>0.45</v>
      </c>
      <c r="E10" s="20">
        <f>Norn2!B10</f>
        <v>0.8</v>
      </c>
    </row>
    <row r="11" spans="1:5" x14ac:dyDescent="0.25">
      <c r="A11" s="12"/>
      <c r="B11" s="13"/>
      <c r="C11" s="13"/>
      <c r="D11" s="13"/>
      <c r="E11" s="13"/>
    </row>
    <row r="12" spans="1:5" x14ac:dyDescent="0.25">
      <c r="A12" s="53"/>
      <c r="B12" s="54"/>
      <c r="C12" s="54"/>
      <c r="D12" s="54"/>
      <c r="E12" s="54"/>
    </row>
    <row r="13" spans="1:5" x14ac:dyDescent="0.25">
      <c r="A13" s="53"/>
      <c r="B13" s="55"/>
      <c r="C13" s="55"/>
      <c r="D13" s="55"/>
      <c r="E13" s="55"/>
    </row>
    <row r="14" spans="1:5" x14ac:dyDescent="0.25">
      <c r="A14" s="53"/>
      <c r="B14" s="56"/>
      <c r="C14" s="56"/>
      <c r="D14" s="56"/>
      <c r="E14" s="57"/>
    </row>
    <row r="15" spans="1:5" x14ac:dyDescent="0.25">
      <c r="A15" s="53"/>
      <c r="B15" s="55"/>
      <c r="C15" s="55"/>
      <c r="D15" s="55"/>
      <c r="E15" s="55"/>
    </row>
    <row r="16" spans="1:5" x14ac:dyDescent="0.25">
      <c r="A16" s="53"/>
      <c r="B16" s="56"/>
      <c r="C16" s="56"/>
      <c r="D16" s="56"/>
      <c r="E16" s="57"/>
    </row>
    <row r="17" spans="1:5" x14ac:dyDescent="0.25">
      <c r="A17" s="53"/>
      <c r="B17" s="57"/>
      <c r="C17" s="57"/>
      <c r="D17" s="57"/>
      <c r="E17" s="56"/>
    </row>
    <row r="18" spans="1:5" x14ac:dyDescent="0.25">
      <c r="A18" s="53"/>
      <c r="B18" s="56"/>
      <c r="C18" s="56"/>
      <c r="D18" s="56"/>
      <c r="E18" s="56"/>
    </row>
    <row r="19" spans="1:5" x14ac:dyDescent="0.25">
      <c r="A19" s="53"/>
      <c r="B19" s="56"/>
      <c r="C19" s="56"/>
      <c r="D19" s="56"/>
      <c r="E19" s="56"/>
    </row>
    <row r="20" spans="1:5" x14ac:dyDescent="0.25">
      <c r="A20" s="53"/>
      <c r="B20" s="56"/>
      <c r="C20" s="56"/>
      <c r="D20" s="56"/>
      <c r="E20" s="56"/>
    </row>
    <row r="21" spans="1:5" x14ac:dyDescent="0.25">
      <c r="A21" s="53"/>
      <c r="B21" s="56"/>
      <c r="C21" s="56"/>
      <c r="D21" s="56"/>
      <c r="E21" s="56"/>
    </row>
    <row r="22" spans="1:5" x14ac:dyDescent="0.25">
      <c r="A22" s="53"/>
      <c r="B22" s="58"/>
      <c r="C22" s="58"/>
      <c r="D22" s="58"/>
      <c r="E22" s="58"/>
    </row>
    <row r="23" spans="1:5" x14ac:dyDescent="0.25">
      <c r="A23" s="53"/>
      <c r="B23" s="59"/>
      <c r="C23" s="60"/>
      <c r="D23" s="60"/>
      <c r="E23" s="6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994DD-F479-4420-A284-1B44A46122F8}">
  <sheetPr codeName="Sheet3"/>
  <dimension ref="A1:K23"/>
  <sheetViews>
    <sheetView workbookViewId="0">
      <selection activeCell="B11" sqref="B11"/>
    </sheetView>
  </sheetViews>
  <sheetFormatPr defaultColWidth="9.140625" defaultRowHeight="15" x14ac:dyDescent="0.25"/>
  <cols>
    <col min="1" max="1" width="29.42578125" style="1" customWidth="1"/>
    <col min="2" max="2" width="15.140625" style="1" customWidth="1"/>
    <col min="3" max="4" width="13.7109375" style="1" customWidth="1"/>
    <col min="5" max="16384" width="9.140625" style="1"/>
  </cols>
  <sheetData>
    <row r="1" spans="1:11" ht="21" customHeight="1" x14ac:dyDescent="0.25">
      <c r="A1" s="22" t="s">
        <v>0</v>
      </c>
      <c r="B1" s="22" t="s">
        <v>1</v>
      </c>
      <c r="C1" s="42" t="s">
        <v>2</v>
      </c>
      <c r="D1" s="36" t="s">
        <v>3</v>
      </c>
      <c r="F1" s="86" t="s">
        <v>4</v>
      </c>
      <c r="G1" s="86"/>
      <c r="H1" s="86"/>
      <c r="I1" s="86"/>
      <c r="J1" s="86"/>
      <c r="K1" s="86"/>
    </row>
    <row r="2" spans="1:11" ht="21" customHeight="1" x14ac:dyDescent="0.25">
      <c r="A2" s="47" t="s">
        <v>25</v>
      </c>
      <c r="B2" s="24">
        <v>0.85</v>
      </c>
      <c r="C2" s="25">
        <v>1</v>
      </c>
      <c r="D2" s="25">
        <f t="shared" ref="D2:D5" si="0">(ROW()-2+0.5)/5</f>
        <v>0.1</v>
      </c>
      <c r="F2" s="8"/>
      <c r="G2" s="8"/>
      <c r="H2" s="8"/>
      <c r="I2" s="8"/>
      <c r="J2" s="8"/>
      <c r="K2" s="8"/>
    </row>
    <row r="3" spans="1:11" ht="21" customHeight="1" x14ac:dyDescent="0.25">
      <c r="A3" s="22" t="s">
        <v>11</v>
      </c>
      <c r="B3" s="24">
        <v>0.25</v>
      </c>
      <c r="C3" s="25">
        <v>1</v>
      </c>
      <c r="D3" s="25">
        <f t="shared" si="0"/>
        <v>0.3</v>
      </c>
      <c r="F3" s="8"/>
      <c r="G3" s="8"/>
      <c r="H3" s="8"/>
      <c r="I3" s="8"/>
      <c r="J3" s="8"/>
      <c r="K3" s="8"/>
    </row>
    <row r="4" spans="1:11" ht="21" customHeight="1" x14ac:dyDescent="0.25">
      <c r="A4" s="22" t="s">
        <v>10</v>
      </c>
      <c r="B4" s="24">
        <v>0.25</v>
      </c>
      <c r="C4" s="25">
        <v>1</v>
      </c>
      <c r="D4" s="25">
        <f t="shared" si="0"/>
        <v>0.5</v>
      </c>
      <c r="F4" s="8"/>
      <c r="G4" s="8"/>
      <c r="H4" s="8"/>
      <c r="I4" s="8"/>
      <c r="J4" s="8"/>
      <c r="K4" s="8"/>
    </row>
    <row r="5" spans="1:11" ht="21" customHeight="1" x14ac:dyDescent="0.25">
      <c r="A5" s="22" t="s">
        <v>9</v>
      </c>
      <c r="B5" s="24">
        <v>0.05</v>
      </c>
      <c r="C5" s="25">
        <v>1</v>
      </c>
      <c r="D5" s="25">
        <f t="shared" si="0"/>
        <v>0.7</v>
      </c>
      <c r="F5" s="8"/>
      <c r="G5" s="8"/>
      <c r="H5" s="8"/>
      <c r="I5" s="8"/>
      <c r="J5" s="8"/>
      <c r="K5" s="8"/>
    </row>
    <row r="6" spans="1:11" ht="17.25" customHeight="1" x14ac:dyDescent="0.25">
      <c r="A6" s="36" t="s">
        <v>8</v>
      </c>
      <c r="B6" s="26">
        <v>0.25</v>
      </c>
      <c r="C6" s="25">
        <v>1</v>
      </c>
      <c r="D6" s="25">
        <f>(ROW()-2+0.5)/5</f>
        <v>0.9</v>
      </c>
    </row>
    <row r="7" spans="1:11" ht="17.25" customHeight="1" x14ac:dyDescent="0.25">
      <c r="A7" s="37" t="s">
        <v>7</v>
      </c>
      <c r="B7" s="26">
        <v>1</v>
      </c>
      <c r="C7" s="27">
        <v>1</v>
      </c>
      <c r="D7" s="25">
        <f t="shared" ref="D7:D10" si="1">(ROW()-2+0.5)/5</f>
        <v>1.1000000000000001</v>
      </c>
    </row>
    <row r="8" spans="1:11" ht="17.25" customHeight="1" x14ac:dyDescent="0.25">
      <c r="A8" s="36" t="s">
        <v>12</v>
      </c>
      <c r="B8" s="26">
        <v>0.15</v>
      </c>
      <c r="C8" s="25">
        <v>1</v>
      </c>
      <c r="D8" s="25">
        <f t="shared" si="1"/>
        <v>1.3</v>
      </c>
    </row>
    <row r="9" spans="1:11" ht="17.25" customHeight="1" x14ac:dyDescent="0.25">
      <c r="A9" s="37" t="s">
        <v>6</v>
      </c>
      <c r="B9" s="26">
        <v>0.2</v>
      </c>
      <c r="C9" s="27">
        <v>1</v>
      </c>
      <c r="D9" s="25">
        <f t="shared" si="1"/>
        <v>1.5</v>
      </c>
    </row>
    <row r="10" spans="1:11" ht="17.25" customHeight="1" x14ac:dyDescent="0.25">
      <c r="A10" s="36" t="s">
        <v>5</v>
      </c>
      <c r="B10" s="26">
        <v>0.55000000000000004</v>
      </c>
      <c r="C10" s="25">
        <v>1</v>
      </c>
      <c r="D10" s="25">
        <f t="shared" si="1"/>
        <v>1.7</v>
      </c>
    </row>
    <row r="11" spans="1:11" x14ac:dyDescent="0.25">
      <c r="A11" s="25"/>
      <c r="B11" s="26"/>
      <c r="C11" s="25"/>
      <c r="D11" s="25"/>
    </row>
    <row r="12" spans="1:11" x14ac:dyDescent="0.25">
      <c r="A12" s="25"/>
      <c r="B12" s="26"/>
      <c r="C12" s="25"/>
      <c r="D12" s="25"/>
    </row>
    <row r="13" spans="1:11" x14ac:dyDescent="0.25">
      <c r="A13" s="36"/>
      <c r="B13" s="26"/>
      <c r="C13" s="25"/>
      <c r="D13" s="25"/>
    </row>
    <row r="14" spans="1:11" x14ac:dyDescent="0.25">
      <c r="A14" s="22"/>
      <c r="B14" s="22"/>
      <c r="C14" s="42"/>
      <c r="D14" s="36"/>
    </row>
    <row r="15" spans="1:11" x14ac:dyDescent="0.25">
      <c r="A15" s="23"/>
      <c r="B15" s="24"/>
      <c r="C15" s="25"/>
      <c r="D15" s="25"/>
    </row>
    <row r="16" spans="1:11" x14ac:dyDescent="0.25">
      <c r="A16" s="23"/>
      <c r="B16" s="24"/>
      <c r="C16" s="25"/>
      <c r="D16" s="25"/>
    </row>
    <row r="17" spans="1:4" x14ac:dyDescent="0.25">
      <c r="A17" s="23"/>
      <c r="B17" s="24"/>
      <c r="C17" s="25"/>
      <c r="D17" s="25"/>
    </row>
    <row r="18" spans="1:4" x14ac:dyDescent="0.25">
      <c r="A18" s="23"/>
      <c r="B18" s="24"/>
      <c r="C18" s="25"/>
      <c r="D18" s="25"/>
    </row>
    <row r="19" spans="1:4" x14ac:dyDescent="0.25">
      <c r="A19" s="3"/>
      <c r="B19" s="5"/>
      <c r="C19" s="3"/>
      <c r="D19" s="3"/>
    </row>
    <row r="20" spans="1:4" x14ac:dyDescent="0.25">
      <c r="A20" s="4"/>
      <c r="B20" s="5"/>
      <c r="C20" s="4"/>
      <c r="D20" s="3"/>
    </row>
    <row r="21" spans="1:4" x14ac:dyDescent="0.25">
      <c r="A21" s="3"/>
      <c r="B21" s="5"/>
      <c r="C21" s="3"/>
      <c r="D21" s="3"/>
    </row>
    <row r="22" spans="1:4" x14ac:dyDescent="0.25">
      <c r="A22" s="4"/>
      <c r="B22" s="5"/>
      <c r="C22" s="4"/>
      <c r="D22" s="3"/>
    </row>
    <row r="23" spans="1:4" x14ac:dyDescent="0.25">
      <c r="A23" s="3"/>
      <c r="B23" s="5"/>
      <c r="C23" s="3"/>
      <c r="D23" s="3"/>
    </row>
  </sheetData>
  <mergeCells count="1">
    <mergeCell ref="F1:K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9CD98-86E5-412C-B024-482DBFB96C88}">
  <sheetPr codeName="Sheet1"/>
  <dimension ref="A1:K23"/>
  <sheetViews>
    <sheetView workbookViewId="0">
      <selection activeCell="B11" sqref="B11"/>
    </sheetView>
  </sheetViews>
  <sheetFormatPr defaultColWidth="9.140625" defaultRowHeight="15" x14ac:dyDescent="0.25"/>
  <cols>
    <col min="1" max="1" width="26.140625" style="1" customWidth="1"/>
    <col min="2" max="2" width="15.140625" style="1" customWidth="1"/>
    <col min="3" max="4" width="13.7109375" style="1" customWidth="1"/>
    <col min="5" max="16384" width="9.140625" style="1"/>
  </cols>
  <sheetData>
    <row r="1" spans="1:11" ht="21" customHeight="1" x14ac:dyDescent="0.25">
      <c r="A1" s="22" t="s">
        <v>0</v>
      </c>
      <c r="B1" s="22" t="s">
        <v>1</v>
      </c>
      <c r="C1" s="42" t="s">
        <v>2</v>
      </c>
      <c r="D1" s="36" t="s">
        <v>3</v>
      </c>
      <c r="F1" s="86" t="s">
        <v>4</v>
      </c>
      <c r="G1" s="86"/>
      <c r="H1" s="86"/>
      <c r="I1" s="86"/>
      <c r="J1" s="86"/>
      <c r="K1" s="86"/>
    </row>
    <row r="2" spans="1:11" ht="21" customHeight="1" x14ac:dyDescent="0.25">
      <c r="A2" s="47" t="s">
        <v>25</v>
      </c>
      <c r="B2" s="24">
        <v>0.9</v>
      </c>
      <c r="C2" s="25">
        <v>1</v>
      </c>
      <c r="D2" s="25">
        <f t="shared" ref="D2:D5" si="0">(ROW()-2+0.5)/5</f>
        <v>0.1</v>
      </c>
      <c r="F2" s="8"/>
      <c r="G2" s="8"/>
      <c r="H2" s="8"/>
      <c r="I2" s="8"/>
      <c r="J2" s="8"/>
      <c r="K2" s="8"/>
    </row>
    <row r="3" spans="1:11" ht="21" customHeight="1" x14ac:dyDescent="0.25">
      <c r="A3" s="22" t="s">
        <v>11</v>
      </c>
      <c r="B3" s="24">
        <v>0.1</v>
      </c>
      <c r="C3" s="25">
        <v>1</v>
      </c>
      <c r="D3" s="25">
        <f t="shared" si="0"/>
        <v>0.3</v>
      </c>
      <c r="F3" s="8"/>
      <c r="G3" s="8"/>
      <c r="H3" s="8"/>
      <c r="I3" s="8"/>
      <c r="J3" s="8"/>
      <c r="K3" s="8"/>
    </row>
    <row r="4" spans="1:11" ht="21" customHeight="1" x14ac:dyDescent="0.25">
      <c r="A4" s="22" t="s">
        <v>10</v>
      </c>
      <c r="B4" s="24">
        <v>0.1</v>
      </c>
      <c r="C4" s="25">
        <v>1</v>
      </c>
      <c r="D4" s="25">
        <f t="shared" si="0"/>
        <v>0.5</v>
      </c>
      <c r="F4" s="8"/>
      <c r="G4" s="8"/>
      <c r="H4" s="8"/>
      <c r="I4" s="8"/>
      <c r="J4" s="8"/>
      <c r="K4" s="8"/>
    </row>
    <row r="5" spans="1:11" ht="21" customHeight="1" x14ac:dyDescent="0.25">
      <c r="A5" s="22" t="s">
        <v>9</v>
      </c>
      <c r="B5" s="24">
        <v>0.05</v>
      </c>
      <c r="C5" s="25">
        <v>1</v>
      </c>
      <c r="D5" s="25">
        <f t="shared" si="0"/>
        <v>0.7</v>
      </c>
      <c r="F5" s="8"/>
      <c r="G5" s="8"/>
      <c r="H5" s="8"/>
      <c r="I5" s="8"/>
      <c r="J5" s="8"/>
      <c r="K5" s="8"/>
    </row>
    <row r="6" spans="1:11" ht="17.25" customHeight="1" x14ac:dyDescent="0.25">
      <c r="A6" s="36" t="s">
        <v>8</v>
      </c>
      <c r="B6" s="26">
        <v>0.2</v>
      </c>
      <c r="C6" s="25">
        <v>1</v>
      </c>
      <c r="D6" s="25">
        <f>(ROW()-2+0.5)/5</f>
        <v>0.9</v>
      </c>
    </row>
    <row r="7" spans="1:11" ht="17.25" customHeight="1" x14ac:dyDescent="0.25">
      <c r="A7" s="37" t="s">
        <v>7</v>
      </c>
      <c r="B7" s="26">
        <v>0.05</v>
      </c>
      <c r="C7" s="27">
        <v>1</v>
      </c>
      <c r="D7" s="25">
        <f t="shared" ref="D7:D10" si="1">(ROW()-2+0.5)/5</f>
        <v>1.1000000000000001</v>
      </c>
    </row>
    <row r="8" spans="1:11" ht="17.25" customHeight="1" x14ac:dyDescent="0.25">
      <c r="A8" s="36" t="s">
        <v>12</v>
      </c>
      <c r="B8" s="26">
        <v>0.1</v>
      </c>
      <c r="C8" s="25">
        <v>1</v>
      </c>
      <c r="D8" s="25">
        <f t="shared" si="1"/>
        <v>1.3</v>
      </c>
    </row>
    <row r="9" spans="1:11" ht="17.25" customHeight="1" x14ac:dyDescent="0.25">
      <c r="A9" s="37" t="s">
        <v>6</v>
      </c>
      <c r="B9" s="26">
        <v>0.05</v>
      </c>
      <c r="C9" s="27">
        <v>1</v>
      </c>
      <c r="D9" s="25">
        <f t="shared" si="1"/>
        <v>1.5</v>
      </c>
    </row>
    <row r="10" spans="1:11" ht="17.25" customHeight="1" x14ac:dyDescent="0.25">
      <c r="A10" s="36" t="s">
        <v>5</v>
      </c>
      <c r="B10" s="26">
        <v>0.2</v>
      </c>
      <c r="C10" s="25">
        <v>1</v>
      </c>
      <c r="D10" s="25">
        <f t="shared" si="1"/>
        <v>1.7</v>
      </c>
    </row>
    <row r="11" spans="1:11" x14ac:dyDescent="0.25">
      <c r="A11" s="25"/>
      <c r="B11" s="26"/>
      <c r="C11" s="25"/>
      <c r="D11" s="25"/>
    </row>
    <row r="12" spans="1:11" x14ac:dyDescent="0.25">
      <c r="A12" s="25"/>
      <c r="B12" s="26"/>
      <c r="C12" s="25"/>
      <c r="D12" s="25"/>
    </row>
    <row r="13" spans="1:11" x14ac:dyDescent="0.25">
      <c r="A13" s="36"/>
      <c r="B13" s="26"/>
      <c r="C13" s="25"/>
      <c r="D13" s="25"/>
    </row>
    <row r="14" spans="1:11" x14ac:dyDescent="0.25">
      <c r="A14" s="22"/>
      <c r="B14" s="22"/>
      <c r="C14" s="42"/>
      <c r="D14" s="36"/>
    </row>
    <row r="15" spans="1:11" x14ac:dyDescent="0.25">
      <c r="A15" s="23"/>
      <c r="B15" s="24"/>
      <c r="C15" s="25"/>
      <c r="D15" s="25"/>
    </row>
    <row r="16" spans="1:11" x14ac:dyDescent="0.25">
      <c r="A16" s="23"/>
      <c r="B16" s="24"/>
      <c r="C16" s="25"/>
      <c r="D16" s="25"/>
    </row>
    <row r="17" spans="1:4" x14ac:dyDescent="0.25">
      <c r="A17" s="23"/>
      <c r="B17" s="24"/>
      <c r="C17" s="25"/>
      <c r="D17" s="25"/>
    </row>
    <row r="18" spans="1:4" x14ac:dyDescent="0.25">
      <c r="A18" s="23"/>
      <c r="B18" s="24"/>
      <c r="C18" s="25"/>
      <c r="D18" s="25"/>
    </row>
    <row r="19" spans="1:4" x14ac:dyDescent="0.25">
      <c r="A19" s="3"/>
      <c r="B19" s="5"/>
      <c r="C19" s="3"/>
      <c r="D19" s="3"/>
    </row>
    <row r="20" spans="1:4" x14ac:dyDescent="0.25">
      <c r="A20" s="4"/>
      <c r="B20" s="5"/>
      <c r="C20" s="4"/>
      <c r="D20" s="3"/>
    </row>
    <row r="21" spans="1:4" x14ac:dyDescent="0.25">
      <c r="A21" s="3"/>
      <c r="B21" s="5"/>
      <c r="C21" s="3"/>
      <c r="D21" s="3"/>
    </row>
    <row r="22" spans="1:4" x14ac:dyDescent="0.25">
      <c r="A22" s="4"/>
      <c r="B22" s="5"/>
      <c r="C22" s="4"/>
      <c r="D22" s="3"/>
    </row>
    <row r="23" spans="1:4" x14ac:dyDescent="0.25">
      <c r="A23" s="3"/>
      <c r="B23" s="5"/>
      <c r="C23" s="3"/>
      <c r="D23" s="3"/>
    </row>
  </sheetData>
  <mergeCells count="1">
    <mergeCell ref="F1:K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D27A-8473-4E21-9CF1-2196EA4E3BA3}">
  <dimension ref="A1:K23"/>
  <sheetViews>
    <sheetView workbookViewId="0">
      <selection activeCell="B10" sqref="B10"/>
    </sheetView>
  </sheetViews>
  <sheetFormatPr defaultColWidth="9.140625" defaultRowHeight="15" x14ac:dyDescent="0.25"/>
  <cols>
    <col min="1" max="1" width="26.140625" style="1" customWidth="1"/>
    <col min="2" max="2" width="15.140625" style="1" customWidth="1"/>
    <col min="3" max="4" width="13.7109375" style="1" customWidth="1"/>
    <col min="5" max="16384" width="9.140625" style="1"/>
  </cols>
  <sheetData>
    <row r="1" spans="1:11" ht="21" customHeight="1" x14ac:dyDescent="0.25">
      <c r="A1" s="22" t="s">
        <v>0</v>
      </c>
      <c r="B1" s="22" t="s">
        <v>1</v>
      </c>
      <c r="C1" s="42" t="s">
        <v>2</v>
      </c>
      <c r="D1" s="36" t="s">
        <v>3</v>
      </c>
      <c r="F1" s="86" t="s">
        <v>4</v>
      </c>
      <c r="G1" s="86"/>
      <c r="H1" s="86"/>
      <c r="I1" s="86"/>
      <c r="J1" s="86"/>
      <c r="K1" s="86"/>
    </row>
    <row r="2" spans="1:11" ht="21" customHeight="1" x14ac:dyDescent="0.25">
      <c r="A2" s="47" t="s">
        <v>25</v>
      </c>
      <c r="B2" s="24">
        <v>0.2</v>
      </c>
      <c r="C2" s="25">
        <v>1</v>
      </c>
      <c r="D2" s="25">
        <f t="shared" ref="D2:D5" si="0">(ROW()-2+0.5)/5</f>
        <v>0.1</v>
      </c>
      <c r="F2" s="8"/>
      <c r="G2" s="8"/>
      <c r="H2" s="8"/>
      <c r="I2" s="8"/>
      <c r="J2" s="8"/>
      <c r="K2" s="8"/>
    </row>
    <row r="3" spans="1:11" ht="21" customHeight="1" x14ac:dyDescent="0.25">
      <c r="A3" s="22" t="s">
        <v>11</v>
      </c>
      <c r="B3" s="24">
        <v>0.2</v>
      </c>
      <c r="C3" s="25">
        <v>1</v>
      </c>
      <c r="D3" s="25">
        <f t="shared" si="0"/>
        <v>0.3</v>
      </c>
      <c r="F3" s="8"/>
      <c r="G3" s="8"/>
      <c r="H3" s="8"/>
      <c r="I3" s="8"/>
      <c r="J3" s="8"/>
      <c r="K3" s="8"/>
    </row>
    <row r="4" spans="1:11" ht="21" customHeight="1" x14ac:dyDescent="0.25">
      <c r="A4" s="22" t="s">
        <v>10</v>
      </c>
      <c r="B4" s="24">
        <v>0.2</v>
      </c>
      <c r="C4" s="25">
        <v>1</v>
      </c>
      <c r="D4" s="25">
        <f t="shared" si="0"/>
        <v>0.5</v>
      </c>
      <c r="F4" s="8"/>
      <c r="G4" s="8"/>
      <c r="H4" s="8"/>
      <c r="I4" s="8"/>
      <c r="J4" s="8"/>
      <c r="K4" s="8"/>
    </row>
    <row r="5" spans="1:11" ht="21" customHeight="1" x14ac:dyDescent="0.25">
      <c r="A5" s="22" t="s">
        <v>9</v>
      </c>
      <c r="B5" s="24">
        <v>0.15</v>
      </c>
      <c r="C5" s="25">
        <v>1</v>
      </c>
      <c r="D5" s="25">
        <f t="shared" si="0"/>
        <v>0.7</v>
      </c>
      <c r="F5" s="8"/>
      <c r="G5" s="8"/>
      <c r="H5" s="8"/>
      <c r="I5" s="8"/>
      <c r="J5" s="8"/>
      <c r="K5" s="8"/>
    </row>
    <row r="6" spans="1:11" ht="17.25" customHeight="1" x14ac:dyDescent="0.25">
      <c r="A6" s="36" t="s">
        <v>8</v>
      </c>
      <c r="B6" s="26">
        <v>0.2</v>
      </c>
      <c r="C6" s="25">
        <v>1</v>
      </c>
      <c r="D6" s="25">
        <f>(ROW()-2+0.5)/5</f>
        <v>0.9</v>
      </c>
    </row>
    <row r="7" spans="1:11" ht="17.25" customHeight="1" x14ac:dyDescent="0.25">
      <c r="A7" s="37" t="s">
        <v>7</v>
      </c>
      <c r="B7" s="26">
        <v>0.1</v>
      </c>
      <c r="C7" s="27">
        <v>1</v>
      </c>
      <c r="D7" s="25">
        <f t="shared" ref="D7:D10" si="1">(ROW()-2+0.5)/5</f>
        <v>1.1000000000000001</v>
      </c>
    </row>
    <row r="8" spans="1:11" ht="17.25" customHeight="1" x14ac:dyDescent="0.25">
      <c r="A8" s="36" t="s">
        <v>12</v>
      </c>
      <c r="B8" s="26">
        <v>0.15</v>
      </c>
      <c r="C8" s="25">
        <v>1</v>
      </c>
      <c r="D8" s="25">
        <f t="shared" si="1"/>
        <v>1.3</v>
      </c>
    </row>
    <row r="9" spans="1:11" ht="17.25" customHeight="1" x14ac:dyDescent="0.25">
      <c r="A9" s="37" t="s">
        <v>6</v>
      </c>
      <c r="B9" s="26">
        <v>0.4</v>
      </c>
      <c r="C9" s="27">
        <v>1</v>
      </c>
      <c r="D9" s="25">
        <f t="shared" si="1"/>
        <v>1.5</v>
      </c>
    </row>
    <row r="10" spans="1:11" ht="17.25" customHeight="1" x14ac:dyDescent="0.25">
      <c r="A10" s="36" t="s">
        <v>5</v>
      </c>
      <c r="B10" s="26">
        <v>0.55000000000000004</v>
      </c>
      <c r="C10" s="25">
        <v>1</v>
      </c>
      <c r="D10" s="25">
        <f t="shared" si="1"/>
        <v>1.7</v>
      </c>
    </row>
    <row r="11" spans="1:11" x14ac:dyDescent="0.25">
      <c r="A11" s="25"/>
      <c r="B11" s="26"/>
      <c r="C11" s="25"/>
      <c r="D11" s="25"/>
    </row>
    <row r="12" spans="1:11" x14ac:dyDescent="0.25">
      <c r="A12" s="25"/>
      <c r="B12" s="26"/>
      <c r="C12" s="25"/>
      <c r="D12" s="25"/>
    </row>
    <row r="13" spans="1:11" x14ac:dyDescent="0.25">
      <c r="A13" s="36"/>
      <c r="B13" s="26"/>
      <c r="C13" s="25"/>
      <c r="D13" s="25"/>
    </row>
    <row r="14" spans="1:11" x14ac:dyDescent="0.25">
      <c r="A14" s="22"/>
      <c r="B14" s="22"/>
      <c r="C14" s="42"/>
      <c r="D14" s="36"/>
    </row>
    <row r="15" spans="1:11" x14ac:dyDescent="0.25">
      <c r="A15" s="23"/>
      <c r="B15" s="24"/>
      <c r="C15" s="25"/>
      <c r="D15" s="25"/>
    </row>
    <row r="16" spans="1:11" x14ac:dyDescent="0.25">
      <c r="A16" s="23"/>
      <c r="B16" s="24"/>
      <c r="C16" s="25"/>
      <c r="D16" s="25"/>
    </row>
    <row r="17" spans="1:4" x14ac:dyDescent="0.25">
      <c r="A17" s="23"/>
      <c r="B17" s="24"/>
      <c r="C17" s="25"/>
      <c r="D17" s="25"/>
    </row>
    <row r="18" spans="1:4" x14ac:dyDescent="0.25">
      <c r="A18" s="23"/>
      <c r="B18" s="24"/>
      <c r="C18" s="25"/>
      <c r="D18" s="25"/>
    </row>
    <row r="19" spans="1:4" x14ac:dyDescent="0.25">
      <c r="A19" s="3"/>
      <c r="B19" s="5"/>
      <c r="C19" s="3"/>
      <c r="D19" s="3"/>
    </row>
    <row r="20" spans="1:4" x14ac:dyDescent="0.25">
      <c r="A20" s="4"/>
      <c r="B20" s="5"/>
      <c r="C20" s="4"/>
      <c r="D20" s="3"/>
    </row>
    <row r="21" spans="1:4" x14ac:dyDescent="0.25">
      <c r="A21" s="3"/>
      <c r="B21" s="5"/>
      <c r="C21" s="3"/>
      <c r="D21" s="3"/>
    </row>
    <row r="22" spans="1:4" x14ac:dyDescent="0.25">
      <c r="A22" s="4"/>
      <c r="B22" s="5"/>
      <c r="C22" s="4"/>
      <c r="D22" s="3"/>
    </row>
    <row r="23" spans="1:4" x14ac:dyDescent="0.25">
      <c r="A23" s="3"/>
      <c r="B23" s="5"/>
      <c r="C23" s="3"/>
      <c r="D23" s="3"/>
    </row>
  </sheetData>
  <mergeCells count="1">
    <mergeCell ref="F1:K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BAFAD-36EA-403D-B429-36DE18475D5D}">
  <dimension ref="A1:K23"/>
  <sheetViews>
    <sheetView workbookViewId="0">
      <selection activeCell="C16" sqref="C16"/>
    </sheetView>
  </sheetViews>
  <sheetFormatPr defaultColWidth="9.140625" defaultRowHeight="15" x14ac:dyDescent="0.25"/>
  <cols>
    <col min="1" max="1" width="26.140625" style="1" customWidth="1"/>
    <col min="2" max="2" width="15.140625" style="1" customWidth="1"/>
    <col min="3" max="4" width="13.7109375" style="1" customWidth="1"/>
    <col min="5" max="16384" width="9.140625" style="1"/>
  </cols>
  <sheetData>
    <row r="1" spans="1:11" ht="21" customHeight="1" x14ac:dyDescent="0.25">
      <c r="A1" s="22" t="s">
        <v>0</v>
      </c>
      <c r="B1" s="22" t="s">
        <v>1</v>
      </c>
      <c r="C1" s="42" t="s">
        <v>2</v>
      </c>
      <c r="D1" s="36" t="s">
        <v>3</v>
      </c>
      <c r="F1" s="86" t="s">
        <v>4</v>
      </c>
      <c r="G1" s="86"/>
      <c r="H1" s="86"/>
      <c r="I1" s="86"/>
      <c r="J1" s="86"/>
      <c r="K1" s="86"/>
    </row>
    <row r="2" spans="1:11" ht="21" customHeight="1" x14ac:dyDescent="0.25">
      <c r="A2" s="47" t="s">
        <v>25</v>
      </c>
      <c r="B2" s="24">
        <v>0.35</v>
      </c>
      <c r="C2" s="25">
        <v>1</v>
      </c>
      <c r="D2" s="25">
        <f t="shared" ref="D2:D5" si="0">(ROW()-2+0.5)/5</f>
        <v>0.1</v>
      </c>
      <c r="F2" s="8"/>
      <c r="G2" s="8"/>
      <c r="H2" s="8"/>
      <c r="I2" s="8"/>
      <c r="J2" s="8"/>
      <c r="K2" s="8"/>
    </row>
    <row r="3" spans="1:11" ht="21" customHeight="1" x14ac:dyDescent="0.25">
      <c r="A3" s="22" t="s">
        <v>11</v>
      </c>
      <c r="B3" s="24">
        <v>0.2</v>
      </c>
      <c r="C3" s="25">
        <v>1</v>
      </c>
      <c r="D3" s="25">
        <f t="shared" si="0"/>
        <v>0.3</v>
      </c>
      <c r="F3" s="8"/>
      <c r="G3" s="8"/>
      <c r="H3" s="8"/>
      <c r="I3" s="8"/>
      <c r="J3" s="8"/>
      <c r="K3" s="8"/>
    </row>
    <row r="4" spans="1:11" ht="21" customHeight="1" x14ac:dyDescent="0.25">
      <c r="A4" s="22" t="s">
        <v>10</v>
      </c>
      <c r="B4" s="24">
        <v>0.2</v>
      </c>
      <c r="C4" s="25">
        <v>1</v>
      </c>
      <c r="D4" s="25">
        <f t="shared" si="0"/>
        <v>0.5</v>
      </c>
      <c r="F4" s="8"/>
      <c r="G4" s="8"/>
      <c r="H4" s="8"/>
      <c r="I4" s="8"/>
      <c r="J4" s="8"/>
      <c r="K4" s="8"/>
    </row>
    <row r="5" spans="1:11" ht="21" customHeight="1" x14ac:dyDescent="0.25">
      <c r="A5" s="22" t="s">
        <v>9</v>
      </c>
      <c r="B5" s="24">
        <v>0.05</v>
      </c>
      <c r="C5" s="25">
        <v>1</v>
      </c>
      <c r="D5" s="25">
        <f t="shared" si="0"/>
        <v>0.7</v>
      </c>
      <c r="F5" s="8"/>
      <c r="G5" s="8"/>
      <c r="H5" s="8"/>
      <c r="I5" s="8"/>
      <c r="J5" s="8"/>
      <c r="K5" s="8"/>
    </row>
    <row r="6" spans="1:11" ht="17.25" customHeight="1" x14ac:dyDescent="0.25">
      <c r="A6" s="36" t="s">
        <v>8</v>
      </c>
      <c r="B6" s="26">
        <v>0.25</v>
      </c>
      <c r="C6" s="25">
        <v>1</v>
      </c>
      <c r="D6" s="25">
        <f>(ROW()-2+0.5)/5</f>
        <v>0.9</v>
      </c>
    </row>
    <row r="7" spans="1:11" ht="17.25" customHeight="1" x14ac:dyDescent="0.25">
      <c r="A7" s="37" t="s">
        <v>7</v>
      </c>
      <c r="B7" s="26">
        <v>0.1</v>
      </c>
      <c r="C7" s="27">
        <v>1</v>
      </c>
      <c r="D7" s="25">
        <f t="shared" ref="D7:D10" si="1">(ROW()-2+0.5)/5</f>
        <v>1.1000000000000001</v>
      </c>
    </row>
    <row r="8" spans="1:11" ht="17.25" customHeight="1" x14ac:dyDescent="0.25">
      <c r="A8" s="36" t="s">
        <v>12</v>
      </c>
      <c r="B8" s="26">
        <v>0.15</v>
      </c>
      <c r="C8" s="25">
        <v>1</v>
      </c>
      <c r="D8" s="25">
        <f t="shared" si="1"/>
        <v>1.3</v>
      </c>
    </row>
    <row r="9" spans="1:11" ht="17.25" customHeight="1" x14ac:dyDescent="0.25">
      <c r="A9" s="37" t="s">
        <v>6</v>
      </c>
      <c r="B9" s="26">
        <v>0.2</v>
      </c>
      <c r="C9" s="27">
        <v>1</v>
      </c>
      <c r="D9" s="25">
        <f t="shared" si="1"/>
        <v>1.5</v>
      </c>
    </row>
    <row r="10" spans="1:11" ht="17.25" customHeight="1" x14ac:dyDescent="0.25">
      <c r="A10" s="36" t="s">
        <v>5</v>
      </c>
      <c r="B10" s="26">
        <v>0.55000000000000004</v>
      </c>
      <c r="C10" s="25">
        <v>1</v>
      </c>
      <c r="D10" s="25">
        <f t="shared" si="1"/>
        <v>1.7</v>
      </c>
    </row>
    <row r="11" spans="1:11" x14ac:dyDescent="0.25">
      <c r="A11" s="25"/>
      <c r="B11" s="26"/>
      <c r="C11" s="25"/>
      <c r="D11" s="25"/>
    </row>
    <row r="12" spans="1:11" x14ac:dyDescent="0.25">
      <c r="A12" s="25"/>
      <c r="B12" s="26"/>
      <c r="C12" s="25"/>
      <c r="D12" s="25"/>
    </row>
    <row r="13" spans="1:11" x14ac:dyDescent="0.25">
      <c r="A13" s="36"/>
      <c r="B13" s="26"/>
      <c r="C13" s="25"/>
      <c r="D13" s="25"/>
    </row>
    <row r="14" spans="1:11" x14ac:dyDescent="0.25">
      <c r="A14" s="22"/>
      <c r="B14" s="22"/>
      <c r="C14" s="42"/>
      <c r="D14" s="36"/>
    </row>
    <row r="15" spans="1:11" x14ac:dyDescent="0.25">
      <c r="A15" s="23"/>
      <c r="B15" s="24"/>
      <c r="C15" s="25"/>
      <c r="D15" s="25"/>
    </row>
    <row r="16" spans="1:11" x14ac:dyDescent="0.25">
      <c r="A16" s="23"/>
      <c r="B16" s="24"/>
      <c r="C16" s="25"/>
      <c r="D16" s="25"/>
    </row>
    <row r="17" spans="1:4" x14ac:dyDescent="0.25">
      <c r="A17" s="23"/>
      <c r="B17" s="24"/>
      <c r="C17" s="25"/>
      <c r="D17" s="25"/>
    </row>
    <row r="18" spans="1:4" x14ac:dyDescent="0.25">
      <c r="A18" s="23"/>
      <c r="B18" s="24"/>
      <c r="C18" s="25"/>
      <c r="D18" s="25"/>
    </row>
    <row r="19" spans="1:4" x14ac:dyDescent="0.25">
      <c r="A19" s="3"/>
      <c r="B19" s="5"/>
      <c r="C19" s="3"/>
      <c r="D19" s="3"/>
    </row>
    <row r="20" spans="1:4" x14ac:dyDescent="0.25">
      <c r="A20" s="4"/>
      <c r="B20" s="5"/>
      <c r="C20" s="4"/>
      <c r="D20" s="3"/>
    </row>
    <row r="21" spans="1:4" x14ac:dyDescent="0.25">
      <c r="A21" s="3"/>
      <c r="B21" s="5"/>
      <c r="C21" s="3"/>
      <c r="D21" s="3"/>
    </row>
    <row r="22" spans="1:4" x14ac:dyDescent="0.25">
      <c r="A22" s="4"/>
      <c r="B22" s="5"/>
      <c r="C22" s="4"/>
      <c r="D22" s="3"/>
    </row>
    <row r="23" spans="1:4" x14ac:dyDescent="0.25">
      <c r="A23" s="3"/>
      <c r="B23" s="5"/>
      <c r="C23" s="3"/>
      <c r="D23" s="3"/>
    </row>
  </sheetData>
  <mergeCells count="1">
    <mergeCell ref="F1:K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62E6A-0B5B-44B3-A7EA-BE0BAAC6D5B4}">
  <dimension ref="A1:K23"/>
  <sheetViews>
    <sheetView workbookViewId="0">
      <selection activeCell="B7" sqref="B7"/>
    </sheetView>
  </sheetViews>
  <sheetFormatPr defaultColWidth="9.140625" defaultRowHeight="15" x14ac:dyDescent="0.25"/>
  <cols>
    <col min="1" max="1" width="26.140625" style="1" customWidth="1"/>
    <col min="2" max="2" width="15.140625" style="1" customWidth="1"/>
    <col min="3" max="4" width="13.7109375" style="1" customWidth="1"/>
    <col min="5" max="16384" width="9.140625" style="1"/>
  </cols>
  <sheetData>
    <row r="1" spans="1:11" ht="21" customHeight="1" x14ac:dyDescent="0.25">
      <c r="A1" s="22" t="s">
        <v>0</v>
      </c>
      <c r="B1" s="22" t="s">
        <v>1</v>
      </c>
      <c r="C1" s="42" t="s">
        <v>2</v>
      </c>
      <c r="D1" s="36" t="s">
        <v>3</v>
      </c>
      <c r="F1" s="86" t="s">
        <v>4</v>
      </c>
      <c r="G1" s="86"/>
      <c r="H1" s="86"/>
      <c r="I1" s="86"/>
      <c r="J1" s="86"/>
      <c r="K1" s="86"/>
    </row>
    <row r="2" spans="1:11" ht="21" customHeight="1" x14ac:dyDescent="0.25">
      <c r="A2" s="47" t="s">
        <v>25</v>
      </c>
      <c r="B2" s="24">
        <v>0.5</v>
      </c>
      <c r="C2" s="25">
        <v>1</v>
      </c>
      <c r="D2" s="25">
        <f t="shared" ref="D2:D5" si="0">(ROW()-2+0.5)/5</f>
        <v>0.1</v>
      </c>
      <c r="F2" s="8"/>
      <c r="G2" s="8"/>
      <c r="H2" s="8"/>
      <c r="I2" s="8"/>
      <c r="J2" s="8"/>
      <c r="K2" s="8"/>
    </row>
    <row r="3" spans="1:11" ht="21" customHeight="1" x14ac:dyDescent="0.25">
      <c r="A3" s="22" t="s">
        <v>11</v>
      </c>
      <c r="B3" s="24">
        <v>0.05</v>
      </c>
      <c r="C3" s="25">
        <v>1</v>
      </c>
      <c r="D3" s="25">
        <f t="shared" si="0"/>
        <v>0.3</v>
      </c>
      <c r="F3" s="8"/>
      <c r="G3" s="8"/>
      <c r="H3" s="8"/>
      <c r="I3" s="8"/>
      <c r="J3" s="8"/>
      <c r="K3" s="8"/>
    </row>
    <row r="4" spans="1:11" ht="21" customHeight="1" x14ac:dyDescent="0.25">
      <c r="A4" s="22" t="s">
        <v>10</v>
      </c>
      <c r="B4" s="24">
        <v>0.05</v>
      </c>
      <c r="C4" s="25">
        <v>1</v>
      </c>
      <c r="D4" s="25">
        <f t="shared" si="0"/>
        <v>0.5</v>
      </c>
      <c r="F4" s="8"/>
      <c r="G4" s="8"/>
      <c r="H4" s="8"/>
      <c r="I4" s="8"/>
      <c r="J4" s="8"/>
      <c r="K4" s="8"/>
    </row>
    <row r="5" spans="1:11" ht="21" customHeight="1" x14ac:dyDescent="0.25">
      <c r="A5" s="22" t="s">
        <v>9</v>
      </c>
      <c r="B5" s="24">
        <v>0.05</v>
      </c>
      <c r="C5" s="25">
        <v>1</v>
      </c>
      <c r="D5" s="25">
        <f t="shared" si="0"/>
        <v>0.7</v>
      </c>
      <c r="F5" s="8"/>
      <c r="G5" s="8"/>
      <c r="H5" s="8"/>
      <c r="I5" s="8"/>
      <c r="J5" s="8"/>
      <c r="K5" s="8"/>
    </row>
    <row r="6" spans="1:11" ht="17.25" customHeight="1" x14ac:dyDescent="0.25">
      <c r="A6" s="36" t="s">
        <v>8</v>
      </c>
      <c r="B6" s="26">
        <v>0.05</v>
      </c>
      <c r="C6" s="25">
        <v>1</v>
      </c>
      <c r="D6" s="25">
        <f>(ROW()-2+0.5)/5</f>
        <v>0.9</v>
      </c>
    </row>
    <row r="7" spans="1:11" ht="17.25" customHeight="1" x14ac:dyDescent="0.25">
      <c r="A7" s="37" t="s">
        <v>7</v>
      </c>
      <c r="B7" s="26">
        <v>0.05</v>
      </c>
      <c r="C7" s="27">
        <v>1</v>
      </c>
      <c r="D7" s="25">
        <f t="shared" ref="D7:D10" si="1">(ROW()-2+0.5)/5</f>
        <v>1.1000000000000001</v>
      </c>
    </row>
    <row r="8" spans="1:11" ht="17.25" customHeight="1" x14ac:dyDescent="0.25">
      <c r="A8" s="36" t="s">
        <v>12</v>
      </c>
      <c r="B8" s="26">
        <v>0.05</v>
      </c>
      <c r="C8" s="25">
        <v>1</v>
      </c>
      <c r="D8" s="25">
        <f t="shared" si="1"/>
        <v>1.3</v>
      </c>
    </row>
    <row r="9" spans="1:11" ht="17.25" customHeight="1" x14ac:dyDescent="0.25">
      <c r="A9" s="37" t="s">
        <v>6</v>
      </c>
      <c r="B9" s="26">
        <v>0</v>
      </c>
      <c r="C9" s="27">
        <v>1</v>
      </c>
      <c r="D9" s="25">
        <f t="shared" si="1"/>
        <v>1.5</v>
      </c>
    </row>
    <row r="10" spans="1:11" ht="17.25" customHeight="1" x14ac:dyDescent="0.25">
      <c r="A10" s="36" t="s">
        <v>5</v>
      </c>
      <c r="B10" s="26">
        <v>0.1</v>
      </c>
      <c r="C10" s="25">
        <v>1</v>
      </c>
      <c r="D10" s="25">
        <f t="shared" si="1"/>
        <v>1.7</v>
      </c>
    </row>
    <row r="11" spans="1:11" x14ac:dyDescent="0.25">
      <c r="A11" s="25"/>
      <c r="B11" s="26"/>
      <c r="C11" s="25"/>
      <c r="D11" s="25"/>
    </row>
    <row r="12" spans="1:11" x14ac:dyDescent="0.25">
      <c r="A12" s="25"/>
      <c r="B12" s="26"/>
      <c r="C12" s="25"/>
      <c r="D12" s="25"/>
    </row>
    <row r="13" spans="1:11" x14ac:dyDescent="0.25">
      <c r="A13" s="36"/>
      <c r="B13" s="26"/>
      <c r="C13" s="25"/>
      <c r="D13" s="25"/>
    </row>
    <row r="14" spans="1:11" x14ac:dyDescent="0.25">
      <c r="A14" s="22"/>
      <c r="B14" s="22"/>
      <c r="C14" s="42"/>
      <c r="D14" s="36"/>
    </row>
    <row r="15" spans="1:11" x14ac:dyDescent="0.25">
      <c r="A15" s="23"/>
      <c r="B15" s="24"/>
      <c r="C15" s="25"/>
      <c r="D15" s="25"/>
    </row>
    <row r="16" spans="1:11" x14ac:dyDescent="0.25">
      <c r="A16" s="23"/>
      <c r="B16" s="24"/>
      <c r="C16" s="25"/>
      <c r="D16" s="25"/>
    </row>
    <row r="17" spans="1:4" x14ac:dyDescent="0.25">
      <c r="A17" s="23"/>
      <c r="B17" s="24"/>
      <c r="C17" s="25"/>
      <c r="D17" s="25"/>
    </row>
    <row r="18" spans="1:4" x14ac:dyDescent="0.25">
      <c r="A18" s="23"/>
      <c r="B18" s="24"/>
      <c r="C18" s="25"/>
      <c r="D18" s="25"/>
    </row>
    <row r="19" spans="1:4" x14ac:dyDescent="0.25">
      <c r="A19" s="3"/>
      <c r="B19" s="5"/>
      <c r="C19" s="3"/>
      <c r="D19" s="3"/>
    </row>
    <row r="20" spans="1:4" x14ac:dyDescent="0.25">
      <c r="A20" s="4"/>
      <c r="B20" s="5"/>
      <c r="C20" s="4"/>
      <c r="D20" s="3"/>
    </row>
    <row r="21" spans="1:4" x14ac:dyDescent="0.25">
      <c r="A21" s="3"/>
      <c r="B21" s="5"/>
      <c r="C21" s="3"/>
      <c r="D21" s="3"/>
    </row>
    <row r="22" spans="1:4" x14ac:dyDescent="0.25">
      <c r="A22" s="4"/>
      <c r="B22" s="5"/>
      <c r="C22" s="4"/>
      <c r="D22" s="3"/>
    </row>
    <row r="23" spans="1:4" x14ac:dyDescent="0.25">
      <c r="A23" s="3"/>
      <c r="B23" s="5"/>
      <c r="C23" s="3"/>
      <c r="D23" s="3"/>
    </row>
  </sheetData>
  <mergeCells count="1">
    <mergeCell ref="F1:K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35525-BEEF-4DD4-BCE0-7BCC43C8DF76}">
  <dimension ref="A1:K23"/>
  <sheetViews>
    <sheetView workbookViewId="0">
      <selection activeCell="B6" sqref="B6"/>
    </sheetView>
  </sheetViews>
  <sheetFormatPr defaultColWidth="9.140625" defaultRowHeight="15" x14ac:dyDescent="0.25"/>
  <cols>
    <col min="1" max="1" width="26.140625" style="1" customWidth="1"/>
    <col min="2" max="2" width="15.140625" style="1" customWidth="1"/>
    <col min="3" max="4" width="13.7109375" style="1" customWidth="1"/>
    <col min="5" max="16384" width="9.140625" style="1"/>
  </cols>
  <sheetData>
    <row r="1" spans="1:11" ht="21" customHeight="1" thickBot="1" x14ac:dyDescent="0.3">
      <c r="A1" s="29" t="s">
        <v>0</v>
      </c>
      <c r="B1" s="30" t="s">
        <v>1</v>
      </c>
      <c r="C1" s="44" t="s">
        <v>2</v>
      </c>
      <c r="D1" s="45" t="s">
        <v>3</v>
      </c>
      <c r="F1" s="86" t="s">
        <v>4</v>
      </c>
      <c r="G1" s="86"/>
      <c r="H1" s="86"/>
      <c r="I1" s="86"/>
      <c r="J1" s="86"/>
      <c r="K1" s="86"/>
    </row>
    <row r="2" spans="1:11" ht="21" customHeight="1" x14ac:dyDescent="0.25">
      <c r="A2" s="47" t="s">
        <v>25</v>
      </c>
      <c r="B2" s="28">
        <v>0.95</v>
      </c>
      <c r="C2" s="43">
        <v>1</v>
      </c>
      <c r="D2" s="43">
        <f t="shared" ref="D2:D5" si="0">(ROW()-2+0.5)/5</f>
        <v>0.1</v>
      </c>
      <c r="F2" s="8"/>
      <c r="G2" s="8"/>
      <c r="H2" s="8"/>
      <c r="I2" s="8"/>
      <c r="J2" s="8"/>
      <c r="K2" s="8"/>
    </row>
    <row r="3" spans="1:11" ht="21" customHeight="1" x14ac:dyDescent="0.25">
      <c r="A3" s="22" t="s">
        <v>11</v>
      </c>
      <c r="B3" s="24">
        <v>0.2</v>
      </c>
      <c r="C3" s="3">
        <v>1</v>
      </c>
      <c r="D3" s="3">
        <f t="shared" si="0"/>
        <v>0.3</v>
      </c>
      <c r="F3" s="8"/>
      <c r="G3" s="8"/>
      <c r="H3" s="8"/>
      <c r="I3" s="8"/>
      <c r="J3" s="8"/>
      <c r="K3" s="8"/>
    </row>
    <row r="4" spans="1:11" ht="21" customHeight="1" x14ac:dyDescent="0.25">
      <c r="A4" s="22" t="s">
        <v>10</v>
      </c>
      <c r="B4" s="24">
        <v>0.2</v>
      </c>
      <c r="C4" s="3">
        <v>1</v>
      </c>
      <c r="D4" s="3">
        <f t="shared" si="0"/>
        <v>0.5</v>
      </c>
      <c r="F4" s="8"/>
      <c r="G4" s="8"/>
      <c r="H4" s="8"/>
      <c r="I4" s="8"/>
      <c r="J4" s="8"/>
      <c r="K4" s="8"/>
    </row>
    <row r="5" spans="1:11" ht="21" customHeight="1" x14ac:dyDescent="0.25">
      <c r="A5" s="22" t="s">
        <v>9</v>
      </c>
      <c r="B5" s="24">
        <v>0.05</v>
      </c>
      <c r="C5" s="3">
        <v>1</v>
      </c>
      <c r="D5" s="3">
        <f t="shared" si="0"/>
        <v>0.7</v>
      </c>
      <c r="F5" s="8"/>
      <c r="G5" s="8"/>
      <c r="H5" s="8"/>
      <c r="I5" s="8"/>
      <c r="J5" s="8"/>
      <c r="K5" s="8"/>
    </row>
    <row r="6" spans="1:11" ht="17.25" customHeight="1" x14ac:dyDescent="0.25">
      <c r="A6" s="36" t="s">
        <v>8</v>
      </c>
      <c r="B6" s="5">
        <v>0.25</v>
      </c>
      <c r="C6" s="3">
        <v>1</v>
      </c>
      <c r="D6" s="3">
        <f>(ROW()-2+0.5)/5</f>
        <v>0.9</v>
      </c>
    </row>
    <row r="7" spans="1:11" ht="17.25" customHeight="1" x14ac:dyDescent="0.25">
      <c r="A7" s="37" t="s">
        <v>7</v>
      </c>
      <c r="B7" s="5">
        <v>0.1</v>
      </c>
      <c r="C7" s="4">
        <v>1</v>
      </c>
      <c r="D7" s="3">
        <f t="shared" ref="D7:D10" si="1">(ROW()-2+0.5)/5</f>
        <v>1.1000000000000001</v>
      </c>
    </row>
    <row r="8" spans="1:11" ht="17.25" customHeight="1" x14ac:dyDescent="0.25">
      <c r="A8" s="36" t="s">
        <v>12</v>
      </c>
      <c r="B8" s="5">
        <v>0.1</v>
      </c>
      <c r="C8" s="3">
        <v>1</v>
      </c>
      <c r="D8" s="3">
        <f t="shared" si="1"/>
        <v>1.3</v>
      </c>
    </row>
    <row r="9" spans="1:11" ht="17.25" customHeight="1" x14ac:dyDescent="0.25">
      <c r="A9" s="37" t="s">
        <v>6</v>
      </c>
      <c r="B9" s="5">
        <v>0.05</v>
      </c>
      <c r="C9" s="4">
        <v>1</v>
      </c>
      <c r="D9" s="3">
        <f t="shared" si="1"/>
        <v>1.5</v>
      </c>
    </row>
    <row r="10" spans="1:11" ht="17.25" customHeight="1" x14ac:dyDescent="0.25">
      <c r="A10" s="36" t="s">
        <v>5</v>
      </c>
      <c r="B10" s="5">
        <v>0.5</v>
      </c>
      <c r="C10" s="3">
        <v>1</v>
      </c>
      <c r="D10" s="3">
        <f t="shared" si="1"/>
        <v>1.7</v>
      </c>
    </row>
    <row r="11" spans="1:11" x14ac:dyDescent="0.25">
      <c r="A11" s="3"/>
      <c r="B11" s="5"/>
      <c r="C11" s="3"/>
      <c r="D11" s="3"/>
    </row>
    <row r="12" spans="1:11" x14ac:dyDescent="0.25">
      <c r="A12" s="3"/>
      <c r="B12" s="5"/>
      <c r="C12" s="3"/>
      <c r="D12" s="3"/>
    </row>
    <row r="13" spans="1:11" x14ac:dyDescent="0.25">
      <c r="A13" s="11"/>
      <c r="B13" s="5"/>
      <c r="C13" s="3"/>
      <c r="D13" s="3"/>
    </row>
    <row r="14" spans="1:11" x14ac:dyDescent="0.25">
      <c r="A14" s="22"/>
      <c r="B14" s="22"/>
      <c r="C14" s="42"/>
      <c r="D14" s="36"/>
    </row>
    <row r="15" spans="1:11" x14ac:dyDescent="0.25">
      <c r="A15" s="23"/>
      <c r="B15" s="24"/>
      <c r="C15" s="25"/>
      <c r="D15" s="25"/>
    </row>
    <row r="16" spans="1:11" x14ac:dyDescent="0.25">
      <c r="A16" s="23"/>
      <c r="B16" s="24"/>
      <c r="C16" s="25"/>
      <c r="D16" s="25"/>
    </row>
    <row r="17" spans="1:4" x14ac:dyDescent="0.25">
      <c r="A17" s="23"/>
      <c r="B17" s="24"/>
      <c r="C17" s="25"/>
      <c r="D17" s="25"/>
    </row>
    <row r="18" spans="1:4" x14ac:dyDescent="0.25">
      <c r="A18" s="23"/>
      <c r="B18" s="24"/>
      <c r="C18" s="25"/>
      <c r="D18" s="25"/>
    </row>
    <row r="19" spans="1:4" x14ac:dyDescent="0.25">
      <c r="A19" s="3"/>
      <c r="B19" s="5"/>
      <c r="C19" s="3"/>
      <c r="D19" s="3"/>
    </row>
    <row r="20" spans="1:4" x14ac:dyDescent="0.25">
      <c r="A20" s="4"/>
      <c r="B20" s="5"/>
      <c r="C20" s="4"/>
      <c r="D20" s="3"/>
    </row>
    <row r="21" spans="1:4" x14ac:dyDescent="0.25">
      <c r="A21" s="3"/>
      <c r="B21" s="5"/>
      <c r="C21" s="3"/>
      <c r="D21" s="3"/>
    </row>
    <row r="22" spans="1:4" x14ac:dyDescent="0.25">
      <c r="A22" s="4"/>
      <c r="B22" s="5"/>
      <c r="C22" s="4"/>
      <c r="D22" s="3"/>
    </row>
    <row r="23" spans="1:4" x14ac:dyDescent="0.25">
      <c r="A23" s="3"/>
      <c r="B23" s="5"/>
      <c r="C23" s="3"/>
      <c r="D23" s="3"/>
    </row>
  </sheetData>
  <mergeCells count="1">
    <mergeCell ref="F1:K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96B1E-320F-4274-AFA3-2E3FBE54BB40}">
  <dimension ref="A1:H33"/>
  <sheetViews>
    <sheetView tabSelected="1" workbookViewId="0">
      <selection activeCell="D33" sqref="D33"/>
    </sheetView>
  </sheetViews>
  <sheetFormatPr defaultRowHeight="15" x14ac:dyDescent="0.25"/>
  <cols>
    <col min="1" max="1" width="46.7109375" customWidth="1"/>
    <col min="2" max="2" width="40.42578125" customWidth="1"/>
    <col min="3" max="3" width="24.7109375" customWidth="1"/>
    <col min="4" max="5" width="18.85546875" customWidth="1"/>
    <col min="6" max="7" width="18.42578125" customWidth="1"/>
    <col min="8" max="8" width="17.5703125" customWidth="1"/>
  </cols>
  <sheetData>
    <row r="1" spans="1:8" ht="15.75" thickBot="1" x14ac:dyDescent="0.3">
      <c r="A1" s="29" t="s">
        <v>36</v>
      </c>
      <c r="B1" s="48" t="s">
        <v>23</v>
      </c>
      <c r="C1" s="48" t="s">
        <v>38</v>
      </c>
      <c r="D1" s="30" t="s">
        <v>14</v>
      </c>
      <c r="E1" s="30" t="s">
        <v>40</v>
      </c>
      <c r="F1" s="30" t="s">
        <v>39</v>
      </c>
      <c r="G1" s="87" t="s">
        <v>41</v>
      </c>
      <c r="H1" s="31" t="s">
        <v>13</v>
      </c>
    </row>
    <row r="2" spans="1:8" x14ac:dyDescent="0.25">
      <c r="A2" s="35" t="s">
        <v>25</v>
      </c>
      <c r="B2" s="50">
        <f>OpenAIStartup!B2</f>
        <v>0.95</v>
      </c>
      <c r="C2" s="50">
        <f>DeepSeek!B2</f>
        <v>0.85</v>
      </c>
      <c r="D2" s="28">
        <f>Anthropic!B2</f>
        <v>0.9</v>
      </c>
      <c r="E2" s="28">
        <f>Scale!B2</f>
        <v>0.2</v>
      </c>
      <c r="F2" s="28">
        <f>Perplexity!B2</f>
        <v>0.35</v>
      </c>
      <c r="G2" s="28">
        <f>SSI!B2</f>
        <v>0.5</v>
      </c>
      <c r="H2" s="28">
        <f>Norn!B2</f>
        <v>0</v>
      </c>
    </row>
    <row r="3" spans="1:8" x14ac:dyDescent="0.25">
      <c r="A3" s="22" t="s">
        <v>11</v>
      </c>
      <c r="B3" s="50">
        <f>OpenAIStartup!B3</f>
        <v>0.2</v>
      </c>
      <c r="C3" s="50">
        <f>DeepSeek!B3</f>
        <v>0.25</v>
      </c>
      <c r="D3" s="28">
        <f>Anthropic!B3</f>
        <v>0.1</v>
      </c>
      <c r="E3" s="28">
        <f>Scale!B3</f>
        <v>0.2</v>
      </c>
      <c r="F3" s="28">
        <f>Perplexity!B3</f>
        <v>0.2</v>
      </c>
      <c r="G3" s="28">
        <f>SSI!B3</f>
        <v>0.05</v>
      </c>
      <c r="H3" s="24">
        <f>Norn!B3</f>
        <v>0.9</v>
      </c>
    </row>
    <row r="4" spans="1:8" x14ac:dyDescent="0.25">
      <c r="A4" s="22" t="s">
        <v>10</v>
      </c>
      <c r="B4" s="50">
        <f>OpenAIStartup!B4</f>
        <v>0.2</v>
      </c>
      <c r="C4" s="50">
        <f>DeepSeek!B4</f>
        <v>0.25</v>
      </c>
      <c r="D4" s="28">
        <f>Anthropic!B4</f>
        <v>0.1</v>
      </c>
      <c r="E4" s="28">
        <f>Scale!B4</f>
        <v>0.2</v>
      </c>
      <c r="F4" s="28">
        <f>Perplexity!B4</f>
        <v>0.2</v>
      </c>
      <c r="G4" s="28">
        <f>SSI!B4</f>
        <v>0.05</v>
      </c>
      <c r="H4" s="24">
        <f>Norn!B4</f>
        <v>0.8</v>
      </c>
    </row>
    <row r="5" spans="1:8" x14ac:dyDescent="0.25">
      <c r="A5" s="22" t="s">
        <v>9</v>
      </c>
      <c r="B5" s="50">
        <f>OpenAIStartup!B5</f>
        <v>0.05</v>
      </c>
      <c r="C5" s="50">
        <f>DeepSeek!B5</f>
        <v>0.05</v>
      </c>
      <c r="D5" s="28">
        <f>Anthropic!B5</f>
        <v>0.05</v>
      </c>
      <c r="E5" s="28">
        <f>Scale!B5</f>
        <v>0.15</v>
      </c>
      <c r="F5" s="28">
        <f>Perplexity!B5</f>
        <v>0.05</v>
      </c>
      <c r="G5" s="28">
        <f>SSI!B5</f>
        <v>0.05</v>
      </c>
      <c r="H5" s="24">
        <f>Norn!B5</f>
        <v>0.9</v>
      </c>
    </row>
    <row r="6" spans="1:8" x14ac:dyDescent="0.25">
      <c r="A6" s="36" t="s">
        <v>8</v>
      </c>
      <c r="B6" s="50">
        <f>OpenAIStartup!B6</f>
        <v>0.25</v>
      </c>
      <c r="C6" s="50">
        <f>DeepSeek!B6</f>
        <v>0.25</v>
      </c>
      <c r="D6" s="28">
        <f>Anthropic!B6</f>
        <v>0.2</v>
      </c>
      <c r="E6" s="28">
        <f>Scale!B6</f>
        <v>0.2</v>
      </c>
      <c r="F6" s="28">
        <f>Perplexity!B6</f>
        <v>0.25</v>
      </c>
      <c r="G6" s="28">
        <f>SSI!B6</f>
        <v>0.05</v>
      </c>
      <c r="H6" s="24">
        <f>Norn!B6</f>
        <v>0.75</v>
      </c>
    </row>
    <row r="7" spans="1:8" x14ac:dyDescent="0.25">
      <c r="A7" s="37" t="s">
        <v>7</v>
      </c>
      <c r="B7" s="50">
        <f>OpenAIStartup!B7</f>
        <v>0.1</v>
      </c>
      <c r="C7" s="50">
        <f>DeepSeek!B7</f>
        <v>1</v>
      </c>
      <c r="D7" s="28">
        <f>Anthropic!B7</f>
        <v>0.05</v>
      </c>
      <c r="E7" s="28">
        <f>Scale!B7</f>
        <v>0.1</v>
      </c>
      <c r="F7" s="28">
        <f>Perplexity!B7</f>
        <v>0.1</v>
      </c>
      <c r="G7" s="28">
        <f>SSI!B7</f>
        <v>0.05</v>
      </c>
      <c r="H7" s="24">
        <f>Norn!B7</f>
        <v>0.75</v>
      </c>
    </row>
    <row r="8" spans="1:8" x14ac:dyDescent="0.25">
      <c r="A8" s="36" t="s">
        <v>12</v>
      </c>
      <c r="B8" s="50">
        <f>OpenAIStartup!B8</f>
        <v>0.1</v>
      </c>
      <c r="C8" s="50">
        <f>DeepSeek!B8</f>
        <v>0.15</v>
      </c>
      <c r="D8" s="28">
        <f>Anthropic!B8</f>
        <v>0.1</v>
      </c>
      <c r="E8" s="28">
        <f>Scale!B8</f>
        <v>0.15</v>
      </c>
      <c r="F8" s="28">
        <f>Perplexity!B8</f>
        <v>0.15</v>
      </c>
      <c r="G8" s="28">
        <f>SSI!B8</f>
        <v>0.05</v>
      </c>
      <c r="H8" s="24">
        <f>Norn!B8</f>
        <v>0.85</v>
      </c>
    </row>
    <row r="9" spans="1:8" x14ac:dyDescent="0.25">
      <c r="A9" s="37" t="s">
        <v>6</v>
      </c>
      <c r="B9" s="50">
        <f>OpenAIStartup!B9</f>
        <v>0.05</v>
      </c>
      <c r="C9" s="50">
        <f>DeepSeek!B9</f>
        <v>0.2</v>
      </c>
      <c r="D9" s="28">
        <f>Anthropic!B9</f>
        <v>0.05</v>
      </c>
      <c r="E9" s="28">
        <f>Scale!B9</f>
        <v>0.4</v>
      </c>
      <c r="F9" s="28">
        <f>Perplexity!B9</f>
        <v>0.2</v>
      </c>
      <c r="G9" s="28">
        <f>SSI!B9</f>
        <v>0</v>
      </c>
      <c r="H9" s="24">
        <f>Norn!B9</f>
        <v>0.9</v>
      </c>
    </row>
    <row r="10" spans="1:8" ht="15.75" thickBot="1" x14ac:dyDescent="0.3">
      <c r="A10" s="69" t="s">
        <v>5</v>
      </c>
      <c r="B10" s="70">
        <f>OpenAIStartup!B10</f>
        <v>0.5</v>
      </c>
      <c r="C10" s="70">
        <f>DeepSeek!B10</f>
        <v>0.55000000000000004</v>
      </c>
      <c r="D10" s="71">
        <f>Anthropic!B10</f>
        <v>0.2</v>
      </c>
      <c r="E10" s="71">
        <f>Scale!B10</f>
        <v>0.55000000000000004</v>
      </c>
      <c r="F10" s="71">
        <f>Perplexity!B10</f>
        <v>0.55000000000000004</v>
      </c>
      <c r="G10" s="28">
        <f>SSI!B10</f>
        <v>0.1</v>
      </c>
      <c r="H10" s="72">
        <f>Norn!B10</f>
        <v>0.8</v>
      </c>
    </row>
    <row r="11" spans="1:8" ht="15.75" thickBot="1" x14ac:dyDescent="0.3">
      <c r="A11" s="73" t="s">
        <v>29</v>
      </c>
      <c r="B11" s="79">
        <v>0.8</v>
      </c>
      <c r="C11" s="74">
        <v>0</v>
      </c>
      <c r="D11" s="80">
        <v>0.75</v>
      </c>
      <c r="E11" s="75">
        <v>0</v>
      </c>
      <c r="F11" s="75">
        <v>0</v>
      </c>
      <c r="G11" s="80">
        <v>0.5</v>
      </c>
      <c r="H11" s="76">
        <v>0</v>
      </c>
    </row>
    <row r="12" spans="1:8" ht="15.75" thickBot="1" x14ac:dyDescent="0.3">
      <c r="A12" s="38"/>
      <c r="B12" s="49"/>
      <c r="C12" s="49"/>
      <c r="D12" s="13"/>
      <c r="E12" s="13"/>
      <c r="F12" s="13"/>
      <c r="G12" s="13"/>
      <c r="H12" s="13"/>
    </row>
    <row r="13" spans="1:8" ht="15.75" thickBot="1" x14ac:dyDescent="0.3">
      <c r="A13" s="39"/>
      <c r="B13" s="62" t="s">
        <v>23</v>
      </c>
      <c r="C13" s="48" t="s">
        <v>38</v>
      </c>
      <c r="D13" s="33" t="s">
        <v>14</v>
      </c>
      <c r="E13" s="30" t="s">
        <v>40</v>
      </c>
      <c r="F13" s="30" t="s">
        <v>39</v>
      </c>
      <c r="G13" s="88" t="s">
        <v>41</v>
      </c>
      <c r="H13" s="34" t="s">
        <v>13</v>
      </c>
    </row>
    <row r="14" spans="1:8" x14ac:dyDescent="0.25">
      <c r="A14" s="40" t="s">
        <v>15</v>
      </c>
      <c r="B14" s="32">
        <f t="shared" ref="B14:E14" si="0">AVERAGE(B2:B10)</f>
        <v>0.26666666666666672</v>
      </c>
      <c r="C14" s="32">
        <f t="shared" si="0"/>
        <v>0.39444444444444454</v>
      </c>
      <c r="D14" s="32">
        <f t="shared" si="0"/>
        <v>0.19444444444444448</v>
      </c>
      <c r="E14" s="32">
        <f t="shared" si="0"/>
        <v>0.23888888888888893</v>
      </c>
      <c r="F14" s="32">
        <f>AVERAGE(F2:F10)</f>
        <v>0.22777777777777775</v>
      </c>
      <c r="G14" s="32">
        <f>AVERAGE(G2:G10)</f>
        <v>0.10000000000000003</v>
      </c>
      <c r="H14" s="32">
        <f>AVERAGE(H2:H10)</f>
        <v>0.73888888888888882</v>
      </c>
    </row>
    <row r="15" spans="1:8" x14ac:dyDescent="0.25">
      <c r="A15" s="41" t="s">
        <v>28</v>
      </c>
      <c r="B15" s="52">
        <v>300000000000</v>
      </c>
      <c r="C15" s="51">
        <v>150000000000</v>
      </c>
      <c r="D15" s="52">
        <v>61500000000</v>
      </c>
      <c r="E15" s="52">
        <v>13800000000</v>
      </c>
      <c r="F15" s="52">
        <v>18000000000</v>
      </c>
      <c r="G15" s="52">
        <v>30000000000</v>
      </c>
      <c r="H15" s="65">
        <v>10000000</v>
      </c>
    </row>
    <row r="16" spans="1:8" x14ac:dyDescent="0.25">
      <c r="A16" s="41" t="s">
        <v>37</v>
      </c>
      <c r="B16" s="14">
        <f>B14/$H14</f>
        <v>0.36090225563909784</v>
      </c>
      <c r="C16" s="14">
        <f>C14/$H14</f>
        <v>0.53383458646616555</v>
      </c>
      <c r="D16" s="14">
        <f>D14/$H14</f>
        <v>0.26315789473684215</v>
      </c>
      <c r="E16" s="14">
        <f>E14/$H14</f>
        <v>0.32330827067669182</v>
      </c>
      <c r="F16" s="14">
        <f>F14/$H14</f>
        <v>0.30827067669172931</v>
      </c>
      <c r="G16" s="14">
        <f>G14/$H14</f>
        <v>0.1353383458646617</v>
      </c>
      <c r="H16" s="14">
        <f>H14/H14</f>
        <v>1</v>
      </c>
    </row>
    <row r="17" spans="1:8" x14ac:dyDescent="0.25">
      <c r="A17" s="41" t="s">
        <v>16</v>
      </c>
      <c r="B17" s="15">
        <f>($H$16/B16)*B15</f>
        <v>831249999999.99976</v>
      </c>
      <c r="C17" s="15">
        <f>($H$16/C16)*C15</f>
        <v>280985915492.95764</v>
      </c>
      <c r="D17" s="15">
        <f>($H$16/D16)*D15</f>
        <v>233699999999.99997</v>
      </c>
      <c r="E17" s="15">
        <f>($H$16/E16)*E15</f>
        <v>42683720930.232552</v>
      </c>
      <c r="F17" s="15">
        <f>($H$16/F16)*F15</f>
        <v>58390243902.439026</v>
      </c>
      <c r="G17" s="15">
        <f>($H$16/G16)*G15</f>
        <v>221666666666.6666</v>
      </c>
      <c r="H17" s="16" t="s">
        <v>18</v>
      </c>
    </row>
    <row r="18" spans="1:8" x14ac:dyDescent="0.25">
      <c r="A18" s="41" t="s">
        <v>42</v>
      </c>
      <c r="B18" s="15">
        <f>($H$16/B16)*B22</f>
        <v>142143749999.99997</v>
      </c>
      <c r="C18" s="15">
        <f t="shared" ref="C18:G18" si="1">($H$16/C16)*C22</f>
        <v>1873239436.6197178</v>
      </c>
      <c r="D18" s="15">
        <f t="shared" si="1"/>
        <v>54529999999.999992</v>
      </c>
      <c r="E18" s="15">
        <f t="shared" si="1"/>
        <v>4948837209.3023243</v>
      </c>
      <c r="F18" s="15">
        <f t="shared" si="1"/>
        <v>6163414634.1463423</v>
      </c>
      <c r="G18" s="15">
        <f t="shared" si="1"/>
        <v>14777777777.777773</v>
      </c>
      <c r="H18" s="16"/>
    </row>
    <row r="19" spans="1:8" x14ac:dyDescent="0.25">
      <c r="A19" s="41" t="s">
        <v>27</v>
      </c>
      <c r="B19" s="67">
        <f>(AVERAGE(C23:F23))/B23</f>
        <v>0.11874509304853077</v>
      </c>
      <c r="C19" s="67">
        <f>AVERAGE(D23:F23,B23)/C23</f>
        <v>27.73083859188883</v>
      </c>
      <c r="D19" s="67">
        <f>AVERAGE(E23:F23,B23:C23)/D23</f>
        <v>0.71121053218443242</v>
      </c>
      <c r="E19" s="67">
        <f>AVERAGE(F23,B23:D23)/E23</f>
        <v>10.341338551507215</v>
      </c>
      <c r="F19" s="67">
        <f>AVERAGE(B23:E23)/F23</f>
        <v>8.2541837084317393</v>
      </c>
      <c r="G19" s="67">
        <f>AVERAGE(C23:F23)/G23</f>
        <v>1.1421793637605555</v>
      </c>
      <c r="H19" s="68">
        <f>AVERAGE(B23:G23)/H23</f>
        <v>374061.69842974353</v>
      </c>
    </row>
    <row r="20" spans="1:8" x14ac:dyDescent="0.25">
      <c r="A20" s="41" t="s">
        <v>17</v>
      </c>
      <c r="B20" s="41"/>
      <c r="C20" s="41"/>
      <c r="D20" s="16" t="s">
        <v>18</v>
      </c>
      <c r="E20" s="16" t="s">
        <v>18</v>
      </c>
      <c r="F20" s="16" t="s">
        <v>18</v>
      </c>
      <c r="G20" s="16"/>
      <c r="H20" s="63">
        <f>AVERAGE(B17:G17)</f>
        <v>278112757832.04926</v>
      </c>
    </row>
    <row r="21" spans="1:8" x14ac:dyDescent="0.25">
      <c r="A21" s="41" t="s">
        <v>43</v>
      </c>
      <c r="B21" s="41"/>
      <c r="C21" s="41"/>
      <c r="D21" s="16"/>
      <c r="E21" s="16"/>
      <c r="F21" s="16"/>
      <c r="G21" s="16"/>
      <c r="H21" s="63">
        <f>AVERAGE(B18:G18)</f>
        <v>37406169842.974358</v>
      </c>
    </row>
    <row r="22" spans="1:8" x14ac:dyDescent="0.25">
      <c r="A22" s="41" t="s">
        <v>19</v>
      </c>
      <c r="B22" s="52">
        <v>51300000000</v>
      </c>
      <c r="C22" s="51">
        <v>1000000000</v>
      </c>
      <c r="D22" s="52">
        <v>14350000000</v>
      </c>
      <c r="E22" s="52">
        <v>1600000000</v>
      </c>
      <c r="F22" s="52">
        <v>1900000000</v>
      </c>
      <c r="G22" s="52">
        <v>2000000000</v>
      </c>
      <c r="H22" s="63">
        <v>100000</v>
      </c>
    </row>
    <row r="23" spans="1:8" x14ac:dyDescent="0.25">
      <c r="A23" s="41" t="s">
        <v>20</v>
      </c>
      <c r="B23" s="15">
        <f>B22/(B14*100)</f>
        <v>1923749999.9999998</v>
      </c>
      <c r="C23" s="15">
        <f>C22/(C14*100)</f>
        <v>25352112.676056329</v>
      </c>
      <c r="D23" s="15">
        <f>D22/(D14*100)</f>
        <v>737999999.99999988</v>
      </c>
      <c r="E23" s="15">
        <f>E22/(E14*100)</f>
        <v>66976744.186046503</v>
      </c>
      <c r="F23" s="15">
        <f>F22/(F14*100)</f>
        <v>83414634.146341473</v>
      </c>
      <c r="G23" s="15">
        <f>G22/(G14*100)</f>
        <v>199999999.99999994</v>
      </c>
      <c r="H23" s="63">
        <f>H22/(H14*100)</f>
        <v>1353.3834586466166</v>
      </c>
    </row>
    <row r="24" spans="1:8" x14ac:dyDescent="0.25">
      <c r="A24" s="41" t="s">
        <v>26</v>
      </c>
      <c r="B24" s="64">
        <f>B23/$H$23</f>
        <v>1421437.4999999998</v>
      </c>
      <c r="C24" s="64">
        <f t="shared" ref="C24:G24" si="2">C23/$H$23</f>
        <v>18732.394366197175</v>
      </c>
      <c r="D24" s="64">
        <f t="shared" si="2"/>
        <v>545299.99999999988</v>
      </c>
      <c r="E24" s="64">
        <f t="shared" si="2"/>
        <v>49488.372093023245</v>
      </c>
      <c r="F24" s="64">
        <f t="shared" si="2"/>
        <v>61634.14634146342</v>
      </c>
      <c r="G24" s="64">
        <f t="shared" si="2"/>
        <v>147777.77777777772</v>
      </c>
      <c r="H24" s="15"/>
    </row>
    <row r="25" spans="1:8" x14ac:dyDescent="0.25">
      <c r="A25" s="41" t="s">
        <v>35</v>
      </c>
      <c r="B25" s="41"/>
      <c r="C25" s="15"/>
      <c r="D25" s="15"/>
      <c r="E25" s="15"/>
      <c r="F25" s="15"/>
      <c r="G25" s="15"/>
      <c r="H25" s="15">
        <v>25100000</v>
      </c>
    </row>
    <row r="26" spans="1:8" x14ac:dyDescent="0.25">
      <c r="A26" s="41" t="s">
        <v>34</v>
      </c>
      <c r="B26" s="41"/>
      <c r="C26" s="17"/>
      <c r="D26" s="17"/>
      <c r="E26" s="17"/>
      <c r="F26" s="17"/>
      <c r="G26" s="17"/>
      <c r="H26" s="15">
        <v>2500000000</v>
      </c>
    </row>
    <row r="27" spans="1:8" x14ac:dyDescent="0.25">
      <c r="A27" s="41" t="s">
        <v>33</v>
      </c>
      <c r="B27" s="41"/>
      <c r="C27" s="18"/>
      <c r="D27" s="18"/>
      <c r="E27" s="19"/>
      <c r="F27" s="19"/>
      <c r="G27" s="19"/>
      <c r="H27" s="66">
        <f>H25/(H14*100)</f>
        <v>339699.24812030076</v>
      </c>
    </row>
    <row r="28" spans="1:8" ht="15.75" thickBot="1" x14ac:dyDescent="0.3">
      <c r="A28" s="81" t="s">
        <v>32</v>
      </c>
      <c r="B28" s="82">
        <f>1/(B23/$H$27)</f>
        <v>1.7658180539066967E-4</v>
      </c>
      <c r="C28" s="82">
        <f t="shared" ref="C28:G28" si="3">1/(C23/$H$27)</f>
        <v>1.3399248120300756E-2</v>
      </c>
      <c r="D28" s="82">
        <f t="shared" si="3"/>
        <v>4.602970841738494E-4</v>
      </c>
      <c r="E28" s="82">
        <f t="shared" si="3"/>
        <v>5.0718984962406025E-3</v>
      </c>
      <c r="F28" s="82">
        <f t="shared" si="3"/>
        <v>4.0724178868223188E-3</v>
      </c>
      <c r="G28" s="82">
        <f t="shared" si="3"/>
        <v>1.6984962406015045E-3</v>
      </c>
      <c r="H28" s="82">
        <v>1</v>
      </c>
    </row>
    <row r="29" spans="1:8" ht="15.75" thickBot="1" x14ac:dyDescent="0.3">
      <c r="A29" s="77" t="s">
        <v>44</v>
      </c>
      <c r="B29" s="83"/>
      <c r="C29" s="83"/>
      <c r="D29" s="83"/>
      <c r="E29" s="83"/>
      <c r="F29" s="83"/>
      <c r="G29" s="83"/>
      <c r="H29" s="78">
        <f>(H20/H25)/100</f>
        <v>110.80189555061723</v>
      </c>
    </row>
    <row r="30" spans="1:8" ht="15.75" thickBot="1" x14ac:dyDescent="0.3">
      <c r="A30" s="84" t="s">
        <v>30</v>
      </c>
      <c r="B30" s="85">
        <f>(SUM(B15,D15,G15))/SUM(C15,E15,F15)</f>
        <v>2.1534653465346536</v>
      </c>
    </row>
    <row r="31" spans="1:8" ht="15.75" thickBot="1" x14ac:dyDescent="0.3">
      <c r="A31" s="77" t="s">
        <v>31</v>
      </c>
      <c r="B31" s="78">
        <f>(SUM(B22,D22,G22))/SUM(C22,E22,F22)</f>
        <v>15.033333333333333</v>
      </c>
    </row>
    <row r="32" spans="1:8" x14ac:dyDescent="0.25">
      <c r="B32" s="90"/>
    </row>
    <row r="33" spans="2:2" x14ac:dyDescent="0.25">
      <c r="B33" s="89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CED8-DCC1-4717-95FC-02A653E25E3A}">
  <dimension ref="A1:K23"/>
  <sheetViews>
    <sheetView workbookViewId="0">
      <selection activeCell="C18" sqref="C18"/>
    </sheetView>
  </sheetViews>
  <sheetFormatPr defaultColWidth="9.140625" defaultRowHeight="15" x14ac:dyDescent="0.25"/>
  <cols>
    <col min="1" max="1" width="26.140625" style="1" customWidth="1"/>
    <col min="2" max="2" width="15.140625" style="1" customWidth="1"/>
    <col min="3" max="4" width="13.7109375" style="1" customWidth="1"/>
    <col min="5" max="16384" width="9.140625" style="1"/>
  </cols>
  <sheetData>
    <row r="1" spans="1:11" ht="21" customHeight="1" thickBot="1" x14ac:dyDescent="0.3">
      <c r="A1" s="29" t="s">
        <v>0</v>
      </c>
      <c r="B1" s="30" t="s">
        <v>1</v>
      </c>
      <c r="C1" s="44" t="s">
        <v>2</v>
      </c>
      <c r="D1" s="45" t="s">
        <v>3</v>
      </c>
      <c r="F1" s="86" t="s">
        <v>4</v>
      </c>
      <c r="G1" s="86"/>
      <c r="H1" s="86"/>
      <c r="I1" s="86"/>
      <c r="J1" s="86"/>
      <c r="K1" s="86"/>
    </row>
    <row r="2" spans="1:11" ht="21" customHeight="1" x14ac:dyDescent="0.25">
      <c r="A2" s="35" t="s">
        <v>25</v>
      </c>
      <c r="B2" s="28">
        <f>OpenAIStartup!B2</f>
        <v>0.95</v>
      </c>
      <c r="C2" s="43">
        <v>1</v>
      </c>
      <c r="D2" s="43">
        <f t="shared" ref="D2:D5" si="0">(ROW()-2+0.5)/5</f>
        <v>0.1</v>
      </c>
      <c r="F2" s="8"/>
      <c r="G2" s="8"/>
      <c r="H2" s="8"/>
      <c r="I2" s="8"/>
      <c r="J2" s="8"/>
      <c r="K2" s="8"/>
    </row>
    <row r="3" spans="1:11" ht="21" customHeight="1" x14ac:dyDescent="0.25">
      <c r="A3" s="22" t="s">
        <v>11</v>
      </c>
      <c r="B3" s="28">
        <f>OpenAIStartup!B3</f>
        <v>0.2</v>
      </c>
      <c r="C3" s="3">
        <v>1</v>
      </c>
      <c r="D3" s="3">
        <f t="shared" si="0"/>
        <v>0.3</v>
      </c>
      <c r="F3" s="8"/>
      <c r="G3" s="8"/>
      <c r="H3" s="8"/>
      <c r="I3" s="8"/>
      <c r="J3" s="8"/>
      <c r="K3" s="8"/>
    </row>
    <row r="4" spans="1:11" ht="21" customHeight="1" x14ac:dyDescent="0.25">
      <c r="A4" s="22" t="s">
        <v>10</v>
      </c>
      <c r="B4" s="28">
        <f>OpenAIStartup!B4</f>
        <v>0.2</v>
      </c>
      <c r="C4" s="3">
        <v>1</v>
      </c>
      <c r="D4" s="3">
        <f t="shared" si="0"/>
        <v>0.5</v>
      </c>
      <c r="F4" s="8"/>
      <c r="G4" s="8"/>
      <c r="H4" s="8"/>
      <c r="I4" s="8"/>
      <c r="J4" s="8"/>
      <c r="K4" s="8"/>
    </row>
    <row r="5" spans="1:11" ht="21" customHeight="1" x14ac:dyDescent="0.25">
      <c r="A5" s="22" t="s">
        <v>9</v>
      </c>
      <c r="B5" s="28">
        <f>OpenAIStartup!B5</f>
        <v>0.05</v>
      </c>
      <c r="C5" s="3">
        <v>1</v>
      </c>
      <c r="D5" s="3">
        <f t="shared" si="0"/>
        <v>0.7</v>
      </c>
      <c r="F5" s="8"/>
      <c r="G5" s="8"/>
      <c r="H5" s="8"/>
      <c r="I5" s="8"/>
      <c r="J5" s="8"/>
      <c r="K5" s="8"/>
    </row>
    <row r="6" spans="1:11" ht="17.25" customHeight="1" x14ac:dyDescent="0.25">
      <c r="A6" s="11" t="s">
        <v>8</v>
      </c>
      <c r="B6" s="28">
        <f>OpenAIStartup!B6</f>
        <v>0.25</v>
      </c>
      <c r="C6" s="3">
        <v>1</v>
      </c>
      <c r="D6" s="3">
        <f>(ROW()-2+0.5)/5</f>
        <v>0.9</v>
      </c>
    </row>
    <row r="7" spans="1:11" ht="17.25" customHeight="1" x14ac:dyDescent="0.25">
      <c r="A7" s="46" t="s">
        <v>21</v>
      </c>
      <c r="B7" s="28">
        <v>0.5</v>
      </c>
      <c r="C7" s="4">
        <v>1</v>
      </c>
      <c r="D7" s="3">
        <f t="shared" ref="D7:D10" si="1">(ROW()-2+0.5)/5</f>
        <v>1.1000000000000001</v>
      </c>
    </row>
    <row r="8" spans="1:11" ht="17.25" customHeight="1" x14ac:dyDescent="0.25">
      <c r="A8" s="11" t="s">
        <v>12</v>
      </c>
      <c r="B8" s="28">
        <f>OpenAIStartup!B8</f>
        <v>0.1</v>
      </c>
      <c r="C8" s="3">
        <v>1</v>
      </c>
      <c r="D8" s="3">
        <f t="shared" si="1"/>
        <v>1.3</v>
      </c>
    </row>
    <row r="9" spans="1:11" ht="17.25" customHeight="1" x14ac:dyDescent="0.25">
      <c r="A9" s="46" t="s">
        <v>6</v>
      </c>
      <c r="B9" s="28">
        <f>OpenAIStartup!B9</f>
        <v>0.05</v>
      </c>
      <c r="C9" s="4">
        <v>1</v>
      </c>
      <c r="D9" s="3">
        <f t="shared" si="1"/>
        <v>1.5</v>
      </c>
    </row>
    <row r="10" spans="1:11" ht="17.25" customHeight="1" x14ac:dyDescent="0.25">
      <c r="A10" s="11" t="s">
        <v>5</v>
      </c>
      <c r="B10" s="28">
        <f>OpenAIStartup!B10</f>
        <v>0.5</v>
      </c>
      <c r="C10" s="3">
        <v>1</v>
      </c>
      <c r="D10" s="3">
        <f t="shared" si="1"/>
        <v>1.7</v>
      </c>
    </row>
    <row r="11" spans="1:11" x14ac:dyDescent="0.25">
      <c r="A11" s="3"/>
      <c r="B11" s="5"/>
      <c r="C11" s="3"/>
      <c r="D11" s="3"/>
    </row>
    <row r="12" spans="1:11" x14ac:dyDescent="0.25">
      <c r="A12" s="3"/>
      <c r="B12" s="5"/>
      <c r="C12" s="3"/>
      <c r="D12" s="3"/>
    </row>
    <row r="13" spans="1:11" x14ac:dyDescent="0.25">
      <c r="A13" s="11"/>
      <c r="B13" s="5"/>
      <c r="C13" s="3"/>
      <c r="D13" s="3"/>
    </row>
    <row r="14" spans="1:11" x14ac:dyDescent="0.25">
      <c r="A14" s="2"/>
      <c r="B14" s="2"/>
      <c r="C14" s="6"/>
      <c r="D14" s="7"/>
    </row>
    <row r="15" spans="1:11" x14ac:dyDescent="0.25">
      <c r="A15" s="9"/>
      <c r="B15" s="10"/>
      <c r="C15" s="3"/>
      <c r="D15" s="3"/>
    </row>
    <row r="16" spans="1:11" x14ac:dyDescent="0.25">
      <c r="A16" s="9"/>
      <c r="B16" s="10"/>
      <c r="C16" s="3"/>
      <c r="D16" s="3"/>
    </row>
    <row r="17" spans="1:4" x14ac:dyDescent="0.25">
      <c r="A17" s="9"/>
      <c r="B17" s="10"/>
      <c r="C17" s="3"/>
      <c r="D17" s="3"/>
    </row>
    <row r="18" spans="1:4" x14ac:dyDescent="0.25">
      <c r="A18" s="9"/>
      <c r="B18" s="10"/>
      <c r="C18" s="3"/>
      <c r="D18" s="3"/>
    </row>
    <row r="19" spans="1:4" x14ac:dyDescent="0.25">
      <c r="A19" s="3"/>
      <c r="B19" s="5"/>
      <c r="C19" s="3"/>
      <c r="D19" s="3"/>
    </row>
    <row r="20" spans="1:4" x14ac:dyDescent="0.25">
      <c r="A20" s="4"/>
      <c r="B20" s="5"/>
      <c r="C20" s="4"/>
      <c r="D20" s="3"/>
    </row>
    <row r="21" spans="1:4" x14ac:dyDescent="0.25">
      <c r="A21" s="3"/>
      <c r="B21" s="5"/>
      <c r="C21" s="3"/>
      <c r="D21" s="3"/>
    </row>
    <row r="22" spans="1:4" x14ac:dyDescent="0.25">
      <c r="A22" s="4"/>
      <c r="B22" s="5"/>
      <c r="C22" s="4"/>
      <c r="D22" s="3"/>
    </row>
    <row r="23" spans="1:4" x14ac:dyDescent="0.25">
      <c r="A23" s="3"/>
      <c r="B23" s="5"/>
      <c r="C23" s="3"/>
      <c r="D23" s="3"/>
    </row>
  </sheetData>
  <mergeCells count="1">
    <mergeCell ref="F1:K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9E116FAAFA2A4EA25C20517ACA6168" ma:contentTypeVersion="17" ma:contentTypeDescription="Create a new document." ma:contentTypeScope="" ma:versionID="149d753597921e68d093335eadb7b861">
  <xsd:schema xmlns:xsd="http://www.w3.org/2001/XMLSchema" xmlns:xs="http://www.w3.org/2001/XMLSchema" xmlns:p="http://schemas.microsoft.com/office/2006/metadata/properties" xmlns:ns2="fac91515-d45a-43a2-80e6-98856f797e13" xmlns:ns3="e34c4263-071f-46ac-abc1-1b4ad0f44371" targetNamespace="http://schemas.microsoft.com/office/2006/metadata/properties" ma:root="true" ma:fieldsID="fc1e536d12a31aa41a7d109a9b61350b" ns2:_="" ns3:_="">
    <xsd:import namespace="fac91515-d45a-43a2-80e6-98856f797e13"/>
    <xsd:import namespace="e34c4263-071f-46ac-abc1-1b4ad0f443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c91515-d45a-43a2-80e6-98856f797e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4924337-aa87-4c6a-8f54-81b1acc6ae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4c4263-071f-46ac-abc1-1b4ad0f4437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36a57a8-b975-4752-b781-99d5a32fd2a9}" ma:internalName="TaxCatchAll" ma:showField="CatchAllData" ma:web="e34c4263-071f-46ac-abc1-1b4ad0f443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34c4263-071f-46ac-abc1-1b4ad0f44371" xsi:nil="true"/>
    <lcf76f155ced4ddcb4097134ff3c332f xmlns="fac91515-d45a-43a2-80e6-98856f797e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BA67780-F647-460A-A3F1-AF75E0FD07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2D591E-BE33-45CA-87E5-52EC9556D9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c91515-d45a-43a2-80e6-98856f797e13"/>
    <ds:schemaRef ds:uri="e34c4263-071f-46ac-abc1-1b4ad0f443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C68FCC-87FF-449E-B1E2-F4DF0BFCDF77}">
  <ds:schemaRefs>
    <ds:schemaRef ds:uri="http://schemas.microsoft.com/office/2006/metadata/properties"/>
    <ds:schemaRef ds:uri="http://schemas.microsoft.com/office/infopath/2007/PartnerControls"/>
    <ds:schemaRef ds:uri="e34c4263-071f-46ac-abc1-1b4ad0f44371"/>
    <ds:schemaRef ds:uri="fac91515-d45a-43a2-80e6-98856f797e1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Norn</vt:lpstr>
      <vt:lpstr>DeepSeek</vt:lpstr>
      <vt:lpstr>Anthropic</vt:lpstr>
      <vt:lpstr>Scale</vt:lpstr>
      <vt:lpstr>Perplexity</vt:lpstr>
      <vt:lpstr>SSI</vt:lpstr>
      <vt:lpstr>OpenAIStartup</vt:lpstr>
      <vt:lpstr>7x Comparison</vt:lpstr>
      <vt:lpstr>OpenAI</vt:lpstr>
      <vt:lpstr>IBM</vt:lpstr>
      <vt:lpstr>Deepmind</vt:lpstr>
      <vt:lpstr>Norn2</vt:lpstr>
      <vt:lpstr>4x Competitor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AddinTestWin10</dc:creator>
  <cp:lastModifiedBy>Kyrtin Atreides</cp:lastModifiedBy>
  <dcterms:created xsi:type="dcterms:W3CDTF">2020-09-22T02:20:04Z</dcterms:created>
  <dcterms:modified xsi:type="dcterms:W3CDTF">2025-03-28T03:37:33Z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0x010100779E116FAAFA2A4EA25C20517ACA6168</vt:lpwstr>
  </property>
  <property fmtid="{D5CDD505-2E9C-101B-9397-08002B2CF9AE}" pid="3" name="MediaServiceImageTags">
    <vt:lpwstr/>
  </property>
</Properties>
</file>