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test\103 кг_л_м_шт\"/>
    </mc:Choice>
  </mc:AlternateContent>
  <bookViews>
    <workbookView xWindow="480" yWindow="48" windowWidth="11340" windowHeight="9348" tabRatio="823" firstSheet="1" activeTab="3"/>
  </bookViews>
  <sheets>
    <sheet name="ПЭДУ заказы" sheetId="15" r:id="rId1"/>
    <sheet name="ЭД103 типы" sheetId="25" r:id="rId2"/>
    <sheet name="ведомость" sheetId="20" r:id="rId3"/>
    <sheet name="44" sheetId="18" r:id="rId4"/>
    <sheet name="дерево ЭД103-01" sheetId="7" r:id="rId5"/>
    <sheet name="табл." sheetId="24" r:id="rId6"/>
    <sheet name="детали ЭД103-01" sheetId="19" r:id="rId7"/>
    <sheet name="исп. ЭД103-01 таб" sheetId="22" r:id="rId8"/>
    <sheet name="исп. ЭД103-01 стр" sheetId="21" r:id="rId9"/>
  </sheets>
  <definedNames>
    <definedName name="_xlnm._FilterDatabase" localSheetId="2" hidden="1">ведомость!$J$2:$J$2</definedName>
    <definedName name="_xlnm._FilterDatabase" localSheetId="4" hidden="1">'дерево ЭД103-01'!$G$4:$BU$4</definedName>
    <definedName name="_xlnm._FilterDatabase" localSheetId="6" hidden="1">'детали ЭД103-01'!$I$2:$I$2</definedName>
    <definedName name="_xlnm._FilterDatabase" localSheetId="8" hidden="1">'исп. ЭД103-01 стр'!$I$4:$I$4</definedName>
    <definedName name="_xlnm._FilterDatabase" localSheetId="7" hidden="1">'исп. ЭД103-01 таб'!$G$4:$BU$4</definedName>
    <definedName name="_xlnm.Print_Area" localSheetId="3">'44'!$I:$N</definedName>
    <definedName name="_xlnm.Print_Area" localSheetId="2">ведомость!$A$1:$L$242</definedName>
    <definedName name="_xlnm.Print_Area" localSheetId="4">'дерево ЭД103-01'!$A$1:$AZ$260</definedName>
    <definedName name="_xlnm.Print_Area" localSheetId="6">'детали ЭД103-01'!$A:$K</definedName>
    <definedName name="_xlnm.Print_Area" localSheetId="8">'исп. ЭД103-01 стр'!$A:$K</definedName>
    <definedName name="_xlnm.Print_Area" localSheetId="7">'исп. ЭД103-01 таб'!$A:$BU</definedName>
    <definedName name="_xlnm.Print_Area" localSheetId="0">'ПЭДУ заказы'!$C$1:$E$39</definedName>
    <definedName name="_xlnm.Print_Area" localSheetId="1">'ЭД103 типы'!$C$1:$H$41</definedName>
  </definedNames>
  <calcPr calcId="152511"/>
  <pivotCaches>
    <pivotCache cacheId="208" r:id="rId10"/>
  </pivotCaches>
</workbook>
</file>

<file path=xl/calcChain.xml><?xml version="1.0" encoding="utf-8"?>
<calcChain xmlns="http://schemas.openxmlformats.org/spreadsheetml/2006/main">
  <c r="I261" i="7" l="1"/>
  <c r="J261" i="7"/>
  <c r="M261" i="7"/>
  <c r="N261" i="7"/>
  <c r="P261" i="7"/>
  <c r="Q261" i="7"/>
  <c r="R261" i="7"/>
  <c r="S261" i="7"/>
  <c r="T261" i="7"/>
  <c r="U261" i="7"/>
  <c r="V261" i="7"/>
  <c r="W261" i="7"/>
  <c r="X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X261" i="7"/>
  <c r="AY261" i="7"/>
  <c r="AZ261" i="7"/>
  <c r="I263" i="7"/>
  <c r="J263" i="7"/>
  <c r="M263" i="7"/>
  <c r="N263" i="7"/>
  <c r="P263" i="7"/>
  <c r="Q263" i="7"/>
  <c r="R263" i="7"/>
  <c r="S263" i="7"/>
  <c r="T263" i="7"/>
  <c r="U263" i="7"/>
  <c r="V263" i="7"/>
  <c r="W263" i="7"/>
  <c r="X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X263" i="7"/>
  <c r="AY263" i="7"/>
  <c r="AZ263" i="7"/>
  <c r="H263" i="7"/>
  <c r="H261" i="7"/>
  <c r="K92" i="19"/>
  <c r="K93" i="19"/>
  <c r="K94" i="19"/>
  <c r="K95" i="19"/>
  <c r="K96" i="19"/>
  <c r="K97" i="19"/>
  <c r="K98" i="19"/>
  <c r="K99" i="19"/>
  <c r="K100" i="19"/>
  <c r="L100" i="20" s="1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L113" i="20" s="1"/>
  <c r="K114" i="19"/>
  <c r="K115" i="19"/>
  <c r="K116" i="19"/>
  <c r="K117" i="19"/>
  <c r="K57" i="19"/>
  <c r="K58" i="19"/>
  <c r="K59" i="19"/>
  <c r="K60" i="19"/>
  <c r="K61" i="19"/>
  <c r="K62" i="19"/>
  <c r="K63" i="19"/>
  <c r="K64" i="19"/>
  <c r="K65" i="19"/>
  <c r="K66" i="19"/>
  <c r="L66" i="20" s="1"/>
  <c r="K67" i="19"/>
  <c r="K68" i="19"/>
  <c r="K69" i="19"/>
  <c r="K70" i="19"/>
  <c r="K71" i="19"/>
  <c r="K72" i="19"/>
  <c r="K73" i="19"/>
  <c r="K74" i="19"/>
  <c r="K75" i="19"/>
  <c r="K76" i="19"/>
  <c r="K77" i="19"/>
  <c r="L77" i="20" s="1"/>
  <c r="K78" i="19"/>
  <c r="K79" i="19"/>
  <c r="K80" i="19"/>
  <c r="K81" i="19"/>
  <c r="K82" i="19"/>
  <c r="K83" i="19"/>
  <c r="K84" i="19"/>
  <c r="K85" i="19"/>
  <c r="K86" i="19"/>
  <c r="K87" i="19"/>
  <c r="K88" i="19"/>
  <c r="K89" i="19"/>
  <c r="D239" i="19"/>
  <c r="E239" i="19"/>
  <c r="F239" i="19"/>
  <c r="G239" i="19"/>
  <c r="H239" i="19"/>
  <c r="I239" i="19"/>
  <c r="J239" i="19"/>
  <c r="K239" i="19"/>
  <c r="L239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L21" i="20" s="1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90" i="19"/>
  <c r="K91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L211" i="20" s="1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4" i="19"/>
  <c r="K5" i="19"/>
  <c r="K6" i="19"/>
  <c r="K7" i="19"/>
  <c r="K8" i="19"/>
  <c r="K3" i="19"/>
  <c r="I235" i="7"/>
  <c r="J235" i="7"/>
  <c r="M235" i="7"/>
  <c r="N235" i="7"/>
  <c r="P235" i="7"/>
  <c r="Q235" i="7"/>
  <c r="R235" i="7"/>
  <c r="S235" i="7"/>
  <c r="T235" i="7"/>
  <c r="U235" i="7"/>
  <c r="V235" i="7"/>
  <c r="W235" i="7"/>
  <c r="X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X235" i="7"/>
  <c r="AY235" i="7"/>
  <c r="AZ235" i="7"/>
  <c r="I236" i="7"/>
  <c r="J236" i="7"/>
  <c r="M236" i="7"/>
  <c r="N236" i="7"/>
  <c r="P236" i="7"/>
  <c r="Q236" i="7"/>
  <c r="R236" i="7"/>
  <c r="S236" i="7"/>
  <c r="T236" i="7"/>
  <c r="U236" i="7"/>
  <c r="V236" i="7"/>
  <c r="W236" i="7"/>
  <c r="X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X236" i="7"/>
  <c r="AY236" i="7"/>
  <c r="AZ236" i="7"/>
  <c r="I237" i="7"/>
  <c r="J237" i="7"/>
  <c r="M237" i="7"/>
  <c r="N237" i="7"/>
  <c r="P237" i="7"/>
  <c r="Q237" i="7"/>
  <c r="R237" i="7"/>
  <c r="S237" i="7"/>
  <c r="T237" i="7"/>
  <c r="U237" i="7"/>
  <c r="V237" i="7"/>
  <c r="W237" i="7"/>
  <c r="X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X237" i="7"/>
  <c r="AY237" i="7"/>
  <c r="AZ237" i="7"/>
  <c r="I238" i="7"/>
  <c r="J238" i="7"/>
  <c r="M238" i="7"/>
  <c r="N238" i="7"/>
  <c r="P238" i="7"/>
  <c r="Q238" i="7"/>
  <c r="R238" i="7"/>
  <c r="S238" i="7"/>
  <c r="T238" i="7"/>
  <c r="U238" i="7"/>
  <c r="V238" i="7"/>
  <c r="W238" i="7"/>
  <c r="X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X238" i="7"/>
  <c r="AY238" i="7"/>
  <c r="AZ238" i="7"/>
  <c r="I239" i="7"/>
  <c r="J239" i="7"/>
  <c r="M239" i="7"/>
  <c r="N239" i="7"/>
  <c r="P239" i="7"/>
  <c r="Q239" i="7"/>
  <c r="R239" i="7"/>
  <c r="S239" i="7"/>
  <c r="T239" i="7"/>
  <c r="U239" i="7"/>
  <c r="V239" i="7"/>
  <c r="W239" i="7"/>
  <c r="X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X239" i="7"/>
  <c r="AY239" i="7"/>
  <c r="AZ239" i="7"/>
  <c r="I240" i="7"/>
  <c r="J240" i="7"/>
  <c r="M240" i="7"/>
  <c r="N240" i="7"/>
  <c r="P240" i="7"/>
  <c r="Q240" i="7"/>
  <c r="R240" i="7"/>
  <c r="S240" i="7"/>
  <c r="T240" i="7"/>
  <c r="U240" i="7"/>
  <c r="V240" i="7"/>
  <c r="W240" i="7"/>
  <c r="X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X240" i="7"/>
  <c r="AY240" i="7"/>
  <c r="AZ240" i="7"/>
  <c r="H240" i="7"/>
  <c r="H239" i="7"/>
  <c r="H238" i="7"/>
  <c r="H237" i="7"/>
  <c r="H236" i="7"/>
  <c r="H235" i="7"/>
  <c r="I227" i="7"/>
  <c r="J227" i="7"/>
  <c r="M227" i="7"/>
  <c r="N227" i="7"/>
  <c r="P227" i="7"/>
  <c r="Q227" i="7"/>
  <c r="R227" i="7"/>
  <c r="S227" i="7"/>
  <c r="T227" i="7"/>
  <c r="U227" i="7"/>
  <c r="V227" i="7"/>
  <c r="W227" i="7"/>
  <c r="X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X227" i="7"/>
  <c r="AY227" i="7"/>
  <c r="AZ227" i="7"/>
  <c r="I228" i="7"/>
  <c r="J228" i="7"/>
  <c r="M228" i="7"/>
  <c r="N228" i="7"/>
  <c r="P228" i="7"/>
  <c r="Q228" i="7"/>
  <c r="R228" i="7"/>
  <c r="S228" i="7"/>
  <c r="T228" i="7"/>
  <c r="U228" i="7"/>
  <c r="V228" i="7"/>
  <c r="W228" i="7"/>
  <c r="X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X228" i="7"/>
  <c r="AY228" i="7"/>
  <c r="AZ228" i="7"/>
  <c r="I229" i="7"/>
  <c r="J229" i="7"/>
  <c r="M229" i="7"/>
  <c r="N229" i="7"/>
  <c r="P229" i="7"/>
  <c r="Q229" i="7"/>
  <c r="R229" i="7"/>
  <c r="S229" i="7"/>
  <c r="T229" i="7"/>
  <c r="U229" i="7"/>
  <c r="V229" i="7"/>
  <c r="W229" i="7"/>
  <c r="X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X229" i="7"/>
  <c r="AY229" i="7"/>
  <c r="AZ229" i="7"/>
  <c r="I230" i="7"/>
  <c r="J230" i="7"/>
  <c r="M230" i="7"/>
  <c r="N230" i="7"/>
  <c r="P230" i="7"/>
  <c r="Q230" i="7"/>
  <c r="R230" i="7"/>
  <c r="S230" i="7"/>
  <c r="T230" i="7"/>
  <c r="U230" i="7"/>
  <c r="V230" i="7"/>
  <c r="W230" i="7"/>
  <c r="X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X230" i="7"/>
  <c r="AY230" i="7"/>
  <c r="AZ230" i="7"/>
  <c r="I231" i="7"/>
  <c r="J231" i="7"/>
  <c r="M231" i="7"/>
  <c r="N231" i="7"/>
  <c r="P231" i="7"/>
  <c r="Q231" i="7"/>
  <c r="R231" i="7"/>
  <c r="S231" i="7"/>
  <c r="T231" i="7"/>
  <c r="U231" i="7"/>
  <c r="V231" i="7"/>
  <c r="W231" i="7"/>
  <c r="X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X231" i="7"/>
  <c r="AY231" i="7"/>
  <c r="AZ231" i="7"/>
  <c r="I232" i="7"/>
  <c r="J232" i="7"/>
  <c r="M232" i="7"/>
  <c r="N232" i="7"/>
  <c r="P232" i="7"/>
  <c r="Q232" i="7"/>
  <c r="R232" i="7"/>
  <c r="S232" i="7"/>
  <c r="T232" i="7"/>
  <c r="U232" i="7"/>
  <c r="V232" i="7"/>
  <c r="W232" i="7"/>
  <c r="X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X232" i="7"/>
  <c r="AY232" i="7"/>
  <c r="AZ232" i="7"/>
  <c r="H232" i="7"/>
  <c r="H231" i="7"/>
  <c r="H230" i="7"/>
  <c r="H229" i="7"/>
  <c r="H228" i="7"/>
  <c r="H227" i="7"/>
  <c r="L199" i="20"/>
  <c r="A232" i="20"/>
  <c r="H232" i="20" s="1"/>
  <c r="F232" i="20" s="1"/>
  <c r="E199" i="20"/>
  <c r="F199" i="20"/>
  <c r="G199" i="20"/>
  <c r="E211" i="20"/>
  <c r="F211" i="20"/>
  <c r="G211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A199" i="20"/>
  <c r="C199" i="20" s="1"/>
  <c r="C200" i="20" s="1"/>
  <c r="N199" i="20"/>
  <c r="A200" i="20"/>
  <c r="H200" i="20" s="1"/>
  <c r="F200" i="20" s="1"/>
  <c r="A201" i="20"/>
  <c r="H201" i="20" s="1"/>
  <c r="L201" i="20" s="1"/>
  <c r="A202" i="20"/>
  <c r="H202" i="20" s="1"/>
  <c r="F202" i="20" s="1"/>
  <c r="A203" i="20"/>
  <c r="H203" i="20" s="1"/>
  <c r="L203" i="20" s="1"/>
  <c r="A204" i="20"/>
  <c r="H204" i="20" s="1"/>
  <c r="F204" i="20" s="1"/>
  <c r="A205" i="20"/>
  <c r="H205" i="20" s="1"/>
  <c r="L205" i="20" s="1"/>
  <c r="A206" i="20"/>
  <c r="H206" i="20" s="1"/>
  <c r="F206" i="20" s="1"/>
  <c r="A207" i="20"/>
  <c r="H207" i="20" s="1"/>
  <c r="L207" i="20" s="1"/>
  <c r="A208" i="20"/>
  <c r="H208" i="20" s="1"/>
  <c r="F208" i="20" s="1"/>
  <c r="A209" i="20"/>
  <c r="H209" i="20" s="1"/>
  <c r="L209" i="20" s="1"/>
  <c r="A210" i="20"/>
  <c r="H210" i="20" s="1"/>
  <c r="F210" i="20" s="1"/>
  <c r="A211" i="20"/>
  <c r="C211" i="20" s="1"/>
  <c r="C212" i="20" s="1"/>
  <c r="A212" i="20"/>
  <c r="H212" i="20" s="1"/>
  <c r="F212" i="20" s="1"/>
  <c r="A213" i="20"/>
  <c r="H213" i="20" s="1"/>
  <c r="I213" i="20" s="1"/>
  <c r="A214" i="20"/>
  <c r="H214" i="20"/>
  <c r="E214" i="20" s="1"/>
  <c r="A215" i="20"/>
  <c r="H215" i="20"/>
  <c r="L215" i="20" s="1"/>
  <c r="A216" i="20"/>
  <c r="H216" i="20"/>
  <c r="E216" i="20" s="1"/>
  <c r="A217" i="20"/>
  <c r="H217" i="20"/>
  <c r="L217" i="20" s="1"/>
  <c r="A218" i="20"/>
  <c r="H218" i="20"/>
  <c r="E218" i="20" s="1"/>
  <c r="A219" i="20"/>
  <c r="H219" i="20"/>
  <c r="L219" i="20" s="1"/>
  <c r="A220" i="20"/>
  <c r="H220" i="20"/>
  <c r="E220" i="20" s="1"/>
  <c r="A221" i="20"/>
  <c r="H221" i="20"/>
  <c r="L221" i="20" s="1"/>
  <c r="A222" i="20"/>
  <c r="H222" i="20"/>
  <c r="E222" i="20" s="1"/>
  <c r="A223" i="20"/>
  <c r="H223" i="20"/>
  <c r="L223" i="20" s="1"/>
  <c r="A224" i="20"/>
  <c r="H224" i="20"/>
  <c r="E224" i="20" s="1"/>
  <c r="A225" i="20"/>
  <c r="H225" i="20"/>
  <c r="L225" i="20" s="1"/>
  <c r="A226" i="20"/>
  <c r="H226" i="20"/>
  <c r="E226" i="20" s="1"/>
  <c r="A227" i="20"/>
  <c r="H227" i="20"/>
  <c r="L227" i="20" s="1"/>
  <c r="A228" i="20"/>
  <c r="H228" i="20"/>
  <c r="E228" i="20" s="1"/>
  <c r="A229" i="20"/>
  <c r="H229" i="20"/>
  <c r="L229" i="20" s="1"/>
  <c r="A230" i="20"/>
  <c r="H230" i="20"/>
  <c r="E230" i="20" s="1"/>
  <c r="A231" i="20"/>
  <c r="H231" i="20"/>
  <c r="L231" i="20" s="1"/>
  <c r="A233" i="20"/>
  <c r="H233" i="20" s="1"/>
  <c r="L233" i="20" s="1"/>
  <c r="A234" i="20"/>
  <c r="H234" i="20" s="1"/>
  <c r="F234" i="20" s="1"/>
  <c r="A235" i="20"/>
  <c r="A236" i="20"/>
  <c r="H236" i="20" s="1"/>
  <c r="F236" i="20" s="1"/>
  <c r="A237" i="20"/>
  <c r="H237" i="20" s="1"/>
  <c r="L237" i="20" s="1"/>
  <c r="A238" i="20"/>
  <c r="H238" i="20" s="1"/>
  <c r="F238" i="20" s="1"/>
  <c r="H235" i="20" l="1"/>
  <c r="L235" i="20" s="1"/>
  <c r="L238" i="20"/>
  <c r="N203" i="20"/>
  <c r="E213" i="20"/>
  <c r="L213" i="20"/>
  <c r="N202" i="20"/>
  <c r="N205" i="20"/>
  <c r="N201" i="20"/>
  <c r="J206" i="20"/>
  <c r="J205" i="20"/>
  <c r="J204" i="20"/>
  <c r="J203" i="20"/>
  <c r="J202" i="20"/>
  <c r="J201" i="20"/>
  <c r="J200" i="20"/>
  <c r="G238" i="20"/>
  <c r="E238" i="20"/>
  <c r="F237" i="20"/>
  <c r="G236" i="20"/>
  <c r="E236" i="20"/>
  <c r="F235" i="20"/>
  <c r="G234" i="20"/>
  <c r="E234" i="20"/>
  <c r="F233" i="20"/>
  <c r="G231" i="20"/>
  <c r="E231" i="20"/>
  <c r="F230" i="20"/>
  <c r="G229" i="20"/>
  <c r="E229" i="20"/>
  <c r="F228" i="20"/>
  <c r="G227" i="20"/>
  <c r="E227" i="20"/>
  <c r="F226" i="20"/>
  <c r="G225" i="20"/>
  <c r="E225" i="20"/>
  <c r="F224" i="20"/>
  <c r="G223" i="20"/>
  <c r="E223" i="20"/>
  <c r="F222" i="20"/>
  <c r="G221" i="20"/>
  <c r="E221" i="20"/>
  <c r="F220" i="20"/>
  <c r="G219" i="20"/>
  <c r="E219" i="20"/>
  <c r="F218" i="20"/>
  <c r="G217" i="20"/>
  <c r="E217" i="20"/>
  <c r="F216" i="20"/>
  <c r="G215" i="20"/>
  <c r="E215" i="20"/>
  <c r="F214" i="20"/>
  <c r="G213" i="20"/>
  <c r="G212" i="20"/>
  <c r="E212" i="20"/>
  <c r="G210" i="20"/>
  <c r="E210" i="20"/>
  <c r="F209" i="20"/>
  <c r="G208" i="20"/>
  <c r="E208" i="20"/>
  <c r="F207" i="20"/>
  <c r="G206" i="20"/>
  <c r="E206" i="20"/>
  <c r="F205" i="20"/>
  <c r="G204" i="20"/>
  <c r="E204" i="20"/>
  <c r="F203" i="20"/>
  <c r="G202" i="20"/>
  <c r="E202" i="20"/>
  <c r="F201" i="20"/>
  <c r="G200" i="20"/>
  <c r="E200" i="20"/>
  <c r="L236" i="20"/>
  <c r="L234" i="20"/>
  <c r="L232" i="20"/>
  <c r="L230" i="20"/>
  <c r="L228" i="20"/>
  <c r="L226" i="20"/>
  <c r="L224" i="20"/>
  <c r="L222" i="20"/>
  <c r="L220" i="20"/>
  <c r="L218" i="20"/>
  <c r="L216" i="20"/>
  <c r="L214" i="20"/>
  <c r="L212" i="20"/>
  <c r="L210" i="20"/>
  <c r="L208" i="20"/>
  <c r="L206" i="20"/>
  <c r="L204" i="20"/>
  <c r="L202" i="20"/>
  <c r="L200" i="20"/>
  <c r="J213" i="20"/>
  <c r="N206" i="20"/>
  <c r="N204" i="20"/>
  <c r="N200" i="20"/>
  <c r="G237" i="20"/>
  <c r="E237" i="20"/>
  <c r="G235" i="20"/>
  <c r="E235" i="20"/>
  <c r="G233" i="20"/>
  <c r="E233" i="20"/>
  <c r="F231" i="20"/>
  <c r="G230" i="20"/>
  <c r="F229" i="20"/>
  <c r="G228" i="20"/>
  <c r="F227" i="20"/>
  <c r="G226" i="20"/>
  <c r="F225" i="20"/>
  <c r="G224" i="20"/>
  <c r="F223" i="20"/>
  <c r="G222" i="20"/>
  <c r="F221" i="20"/>
  <c r="G220" i="20"/>
  <c r="F219" i="20"/>
  <c r="G218" i="20"/>
  <c r="F217" i="20"/>
  <c r="G216" i="20"/>
  <c r="F215" i="20"/>
  <c r="G214" i="20"/>
  <c r="G209" i="20"/>
  <c r="E209" i="20"/>
  <c r="G207" i="20"/>
  <c r="E207" i="20"/>
  <c r="G205" i="20"/>
  <c r="E205" i="20"/>
  <c r="G203" i="20"/>
  <c r="E203" i="20"/>
  <c r="G201" i="20"/>
  <c r="E201" i="20"/>
  <c r="F213" i="20"/>
  <c r="K213" i="20"/>
  <c r="G232" i="20"/>
  <c r="E232" i="20"/>
  <c r="I238" i="20"/>
  <c r="K238" i="20"/>
  <c r="M238" i="20"/>
  <c r="I237" i="20"/>
  <c r="K237" i="20"/>
  <c r="M237" i="20"/>
  <c r="I236" i="20"/>
  <c r="K236" i="20"/>
  <c r="M236" i="20"/>
  <c r="I235" i="20"/>
  <c r="K235" i="20"/>
  <c r="M235" i="20"/>
  <c r="I234" i="20"/>
  <c r="K234" i="20"/>
  <c r="M234" i="20"/>
  <c r="I233" i="20"/>
  <c r="K233" i="20"/>
  <c r="M233" i="20"/>
  <c r="I232" i="20"/>
  <c r="K232" i="20"/>
  <c r="M232" i="20"/>
  <c r="I231" i="20"/>
  <c r="K231" i="20"/>
  <c r="M231" i="20"/>
  <c r="I230" i="20"/>
  <c r="K230" i="20"/>
  <c r="M230" i="20"/>
  <c r="I229" i="20"/>
  <c r="K229" i="20"/>
  <c r="M229" i="20"/>
  <c r="I228" i="20"/>
  <c r="K228" i="20"/>
  <c r="M228" i="20"/>
  <c r="I227" i="20"/>
  <c r="K227" i="20"/>
  <c r="M227" i="20"/>
  <c r="I226" i="20"/>
  <c r="K226" i="20"/>
  <c r="M226" i="20"/>
  <c r="I225" i="20"/>
  <c r="K225" i="20"/>
  <c r="M225" i="20"/>
  <c r="I224" i="20"/>
  <c r="K224" i="20"/>
  <c r="M224" i="20"/>
  <c r="I223" i="20"/>
  <c r="K223" i="20"/>
  <c r="M223" i="20"/>
  <c r="I222" i="20"/>
  <c r="K222" i="20"/>
  <c r="M222" i="20"/>
  <c r="I221" i="20"/>
  <c r="K221" i="20"/>
  <c r="M221" i="20"/>
  <c r="I220" i="20"/>
  <c r="K220" i="20"/>
  <c r="M220" i="20"/>
  <c r="I219" i="20"/>
  <c r="K219" i="20"/>
  <c r="M219" i="20"/>
  <c r="I218" i="20"/>
  <c r="K218" i="20"/>
  <c r="M218" i="20"/>
  <c r="I217" i="20"/>
  <c r="K217" i="20"/>
  <c r="M217" i="20"/>
  <c r="I216" i="20"/>
  <c r="K216" i="20"/>
  <c r="M216" i="20"/>
  <c r="I215" i="20"/>
  <c r="K215" i="20"/>
  <c r="M215" i="20"/>
  <c r="I214" i="20"/>
  <c r="K214" i="20"/>
  <c r="M214" i="20"/>
  <c r="M213" i="20"/>
  <c r="I212" i="20"/>
  <c r="M212" i="20"/>
  <c r="M211" i="20"/>
  <c r="I210" i="20"/>
  <c r="K210" i="20"/>
  <c r="M210" i="20"/>
  <c r="I209" i="20"/>
  <c r="K209" i="20"/>
  <c r="M209" i="20"/>
  <c r="I208" i="20"/>
  <c r="K208" i="20"/>
  <c r="M208" i="20"/>
  <c r="I207" i="20"/>
  <c r="K207" i="20"/>
  <c r="M207" i="20"/>
  <c r="N238" i="20"/>
  <c r="J238" i="20"/>
  <c r="N237" i="20"/>
  <c r="J237" i="20"/>
  <c r="N236" i="20"/>
  <c r="J236" i="20"/>
  <c r="N235" i="20"/>
  <c r="J235" i="20"/>
  <c r="N234" i="20"/>
  <c r="J234" i="20"/>
  <c r="N233" i="20"/>
  <c r="J233" i="20"/>
  <c r="N232" i="20"/>
  <c r="J232" i="20"/>
  <c r="N231" i="20"/>
  <c r="J231" i="20"/>
  <c r="N230" i="20"/>
  <c r="J230" i="20"/>
  <c r="N229" i="20"/>
  <c r="J229" i="20"/>
  <c r="N228" i="20"/>
  <c r="J228" i="20"/>
  <c r="N227" i="20"/>
  <c r="J227" i="20"/>
  <c r="N226" i="20"/>
  <c r="J226" i="20"/>
  <c r="N225" i="20"/>
  <c r="J225" i="20"/>
  <c r="N224" i="20"/>
  <c r="J224" i="20"/>
  <c r="N223" i="20"/>
  <c r="J223" i="20"/>
  <c r="N222" i="20"/>
  <c r="J222" i="20"/>
  <c r="N221" i="20"/>
  <c r="J221" i="20"/>
  <c r="N220" i="20"/>
  <c r="J220" i="20"/>
  <c r="N219" i="20"/>
  <c r="J219" i="20"/>
  <c r="N218" i="20"/>
  <c r="J218" i="20"/>
  <c r="N217" i="20"/>
  <c r="J217" i="20"/>
  <c r="N216" i="20"/>
  <c r="J216" i="20"/>
  <c r="N215" i="20"/>
  <c r="J215" i="20"/>
  <c r="N214" i="20"/>
  <c r="J214" i="20"/>
  <c r="N213" i="20"/>
  <c r="N212" i="20"/>
  <c r="N211" i="20"/>
  <c r="N210" i="20"/>
  <c r="J210" i="20"/>
  <c r="N209" i="20"/>
  <c r="J209" i="20"/>
  <c r="N208" i="20"/>
  <c r="J208" i="20"/>
  <c r="N207" i="20"/>
  <c r="J207" i="20"/>
  <c r="M206" i="20"/>
  <c r="K206" i="20"/>
  <c r="I206" i="20"/>
  <c r="M205" i="20"/>
  <c r="K205" i="20"/>
  <c r="I205" i="20"/>
  <c r="M204" i="20"/>
  <c r="K204" i="20"/>
  <c r="I204" i="20"/>
  <c r="M203" i="20"/>
  <c r="K203" i="20"/>
  <c r="I203" i="20"/>
  <c r="M202" i="20"/>
  <c r="K202" i="20"/>
  <c r="I202" i="20"/>
  <c r="M201" i="20"/>
  <c r="K201" i="20"/>
  <c r="I201" i="20"/>
  <c r="M200" i="20"/>
  <c r="K200" i="20"/>
  <c r="I200" i="20"/>
  <c r="M199" i="20"/>
  <c r="D211" i="19" l="1"/>
  <c r="D211" i="20" s="1"/>
  <c r="B200" i="19"/>
  <c r="C200" i="19"/>
  <c r="D200" i="19"/>
  <c r="D200" i="20" s="1"/>
  <c r="B201" i="19"/>
  <c r="C201" i="19"/>
  <c r="C201" i="20" s="1"/>
  <c r="D201" i="19"/>
  <c r="D201" i="20" s="1"/>
  <c r="B202" i="19"/>
  <c r="C202" i="19"/>
  <c r="C202" i="20" s="1"/>
  <c r="D202" i="19"/>
  <c r="D202" i="20" s="1"/>
  <c r="B203" i="19"/>
  <c r="C203" i="19"/>
  <c r="C203" i="20" s="1"/>
  <c r="D203" i="19"/>
  <c r="D203" i="20" s="1"/>
  <c r="B204" i="19"/>
  <c r="C204" i="19"/>
  <c r="C204" i="20" s="1"/>
  <c r="D204" i="19"/>
  <c r="D204" i="20" s="1"/>
  <c r="B205" i="19"/>
  <c r="C205" i="19"/>
  <c r="C205" i="20" s="1"/>
  <c r="D205" i="19"/>
  <c r="D205" i="20" s="1"/>
  <c r="B206" i="19"/>
  <c r="C206" i="19"/>
  <c r="C206" i="20" s="1"/>
  <c r="D206" i="19"/>
  <c r="D206" i="20" s="1"/>
  <c r="B207" i="19"/>
  <c r="C207" i="19"/>
  <c r="C207" i="20" s="1"/>
  <c r="D207" i="19"/>
  <c r="D207" i="20" s="1"/>
  <c r="B208" i="19"/>
  <c r="C208" i="19"/>
  <c r="C208" i="20" s="1"/>
  <c r="D208" i="19"/>
  <c r="D208" i="20" s="1"/>
  <c r="B209" i="19"/>
  <c r="C209" i="19"/>
  <c r="C209" i="20" s="1"/>
  <c r="D209" i="19"/>
  <c r="D209" i="20" s="1"/>
  <c r="B210" i="19"/>
  <c r="C210" i="19"/>
  <c r="C210" i="20" s="1"/>
  <c r="D210" i="19"/>
  <c r="D210" i="20" s="1"/>
  <c r="B211" i="19"/>
  <c r="C211" i="19"/>
  <c r="B212" i="19"/>
  <c r="C212" i="19"/>
  <c r="D212" i="19"/>
  <c r="D212" i="20" s="1"/>
  <c r="B213" i="19"/>
  <c r="C213" i="19"/>
  <c r="C213" i="20" s="1"/>
  <c r="D213" i="19"/>
  <c r="D213" i="20" s="1"/>
  <c r="B214" i="19"/>
  <c r="C214" i="19"/>
  <c r="C214" i="20" s="1"/>
  <c r="D214" i="19"/>
  <c r="D214" i="20" s="1"/>
  <c r="B215" i="19"/>
  <c r="C215" i="19"/>
  <c r="C215" i="20" s="1"/>
  <c r="D215" i="19"/>
  <c r="D215" i="20" s="1"/>
  <c r="B216" i="19"/>
  <c r="C216" i="19"/>
  <c r="C216" i="20" s="1"/>
  <c r="D216" i="19"/>
  <c r="D216" i="20" s="1"/>
  <c r="B217" i="19"/>
  <c r="C217" i="19"/>
  <c r="C217" i="20" s="1"/>
  <c r="D217" i="19"/>
  <c r="D217" i="20" s="1"/>
  <c r="B218" i="19"/>
  <c r="C218" i="19"/>
  <c r="C218" i="20" s="1"/>
  <c r="D218" i="19"/>
  <c r="D218" i="20" s="1"/>
  <c r="B219" i="19"/>
  <c r="C219" i="19"/>
  <c r="C219" i="20" s="1"/>
  <c r="D219" i="19"/>
  <c r="D219" i="20" s="1"/>
  <c r="B220" i="19"/>
  <c r="C220" i="19"/>
  <c r="C220" i="20" s="1"/>
  <c r="D220" i="19"/>
  <c r="D220" i="20" s="1"/>
  <c r="B221" i="19"/>
  <c r="C221" i="19"/>
  <c r="C221" i="20" s="1"/>
  <c r="D221" i="19"/>
  <c r="D221" i="20" s="1"/>
  <c r="B222" i="19"/>
  <c r="C222" i="19"/>
  <c r="C222" i="20" s="1"/>
  <c r="D222" i="19"/>
  <c r="D222" i="20" s="1"/>
  <c r="B223" i="19"/>
  <c r="C223" i="19"/>
  <c r="C223" i="20" s="1"/>
  <c r="D223" i="19"/>
  <c r="D223" i="20" s="1"/>
  <c r="B224" i="19"/>
  <c r="C224" i="19"/>
  <c r="C224" i="20" s="1"/>
  <c r="D224" i="19"/>
  <c r="D224" i="20" s="1"/>
  <c r="B225" i="19"/>
  <c r="C225" i="19"/>
  <c r="C225" i="20" s="1"/>
  <c r="D225" i="19"/>
  <c r="D225" i="20" s="1"/>
  <c r="B226" i="19"/>
  <c r="C226" i="19"/>
  <c r="C226" i="20" s="1"/>
  <c r="D226" i="19"/>
  <c r="D226" i="20" s="1"/>
  <c r="B227" i="19"/>
  <c r="C227" i="19"/>
  <c r="C227" i="20" s="1"/>
  <c r="D227" i="19"/>
  <c r="D227" i="20" s="1"/>
  <c r="B228" i="19"/>
  <c r="C228" i="19"/>
  <c r="C228" i="20" s="1"/>
  <c r="D228" i="19"/>
  <c r="D228" i="20" s="1"/>
  <c r="B229" i="19"/>
  <c r="C229" i="19"/>
  <c r="C229" i="20" s="1"/>
  <c r="D229" i="19"/>
  <c r="D229" i="20" s="1"/>
  <c r="B230" i="19"/>
  <c r="C230" i="19"/>
  <c r="C230" i="20" s="1"/>
  <c r="D230" i="19"/>
  <c r="D230" i="20" s="1"/>
  <c r="B231" i="19"/>
  <c r="C231" i="19"/>
  <c r="C231" i="20" s="1"/>
  <c r="D231" i="19"/>
  <c r="D231" i="20" s="1"/>
  <c r="B232" i="19"/>
  <c r="C232" i="19"/>
  <c r="C232" i="20" s="1"/>
  <c r="D232" i="19"/>
  <c r="D232" i="20" s="1"/>
  <c r="B233" i="19"/>
  <c r="C233" i="19"/>
  <c r="C233" i="20" s="1"/>
  <c r="D233" i="19"/>
  <c r="D233" i="20" s="1"/>
  <c r="B234" i="19"/>
  <c r="C234" i="19"/>
  <c r="C234" i="20" s="1"/>
  <c r="D234" i="19"/>
  <c r="D234" i="20" s="1"/>
  <c r="B235" i="19"/>
  <c r="C235" i="19"/>
  <c r="C235" i="20" s="1"/>
  <c r="D235" i="19"/>
  <c r="D235" i="20" s="1"/>
  <c r="B236" i="19"/>
  <c r="C236" i="19"/>
  <c r="C236" i="20" s="1"/>
  <c r="D236" i="19"/>
  <c r="D236" i="20" s="1"/>
  <c r="B237" i="19"/>
  <c r="C237" i="19"/>
  <c r="C237" i="20" s="1"/>
  <c r="D237" i="19"/>
  <c r="D237" i="20" s="1"/>
  <c r="B238" i="19"/>
  <c r="C238" i="19"/>
  <c r="C238" i="20" s="1"/>
  <c r="D238" i="19"/>
  <c r="D238" i="20" s="1"/>
  <c r="B239" i="19"/>
  <c r="C239" i="19"/>
  <c r="A232" i="19"/>
  <c r="A233" i="19"/>
  <c r="A234" i="19"/>
  <c r="A235" i="19"/>
  <c r="A236" i="19"/>
  <c r="A237" i="19"/>
  <c r="A238" i="19"/>
  <c r="A231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7" i="20" l="1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C56" i="20" s="1"/>
  <c r="C57" i="20" s="1"/>
  <c r="A57" i="20"/>
  <c r="A58" i="20"/>
  <c r="A59" i="20"/>
  <c r="A60" i="20"/>
  <c r="A61" i="20"/>
  <c r="A62" i="20"/>
  <c r="A63" i="20"/>
  <c r="A64" i="20"/>
  <c r="A65" i="20"/>
  <c r="A66" i="20"/>
  <c r="C66" i="20" s="1"/>
  <c r="C67" i="20" s="1"/>
  <c r="A67" i="20"/>
  <c r="A68" i="20"/>
  <c r="A69" i="20"/>
  <c r="A70" i="20"/>
  <c r="A71" i="20"/>
  <c r="A72" i="20"/>
  <c r="A73" i="20"/>
  <c r="A74" i="20"/>
  <c r="A75" i="20"/>
  <c r="A76" i="20"/>
  <c r="A77" i="20"/>
  <c r="C77" i="20" s="1"/>
  <c r="C78" i="20" s="1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C91" i="20" s="1"/>
  <c r="C92" i="20" s="1"/>
  <c r="A92" i="20"/>
  <c r="A93" i="20"/>
  <c r="A94" i="20"/>
  <c r="A95" i="20"/>
  <c r="A96" i="20"/>
  <c r="A97" i="20"/>
  <c r="A98" i="20"/>
  <c r="A99" i="20"/>
  <c r="A100" i="20"/>
  <c r="C100" i="20" s="1"/>
  <c r="C101" i="20" s="1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C113" i="20" s="1"/>
  <c r="C114" i="20" s="1"/>
  <c r="A114" i="20"/>
  <c r="A115" i="20"/>
  <c r="A116" i="20"/>
  <c r="A117" i="20"/>
  <c r="A118" i="20"/>
  <c r="A119" i="20"/>
  <c r="C119" i="20" s="1"/>
  <c r="C120" i="20" s="1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C134" i="20" s="1"/>
  <c r="C135" i="20" s="1"/>
  <c r="A135" i="20"/>
  <c r="A136" i="20"/>
  <c r="C136" i="20" s="1"/>
  <c r="C137" i="20" s="1"/>
  <c r="A137" i="20"/>
  <c r="A138" i="20"/>
  <c r="C138" i="20" s="1"/>
  <c r="C139" i="20" s="1"/>
  <c r="A139" i="20"/>
  <c r="A140" i="20"/>
  <c r="C140" i="20" s="1"/>
  <c r="C141" i="20" s="1"/>
  <c r="A141" i="20"/>
  <c r="A142" i="20"/>
  <c r="C142" i="20" s="1"/>
  <c r="C143" i="20" s="1"/>
  <c r="A143" i="20"/>
  <c r="A144" i="20"/>
  <c r="C144" i="20" s="1"/>
  <c r="C145" i="20" s="1"/>
  <c r="A145" i="20"/>
  <c r="A146" i="20"/>
  <c r="C146" i="20" s="1"/>
  <c r="C147" i="20" s="1"/>
  <c r="A147" i="20"/>
  <c r="A148" i="20"/>
  <c r="C148" i="20" s="1"/>
  <c r="C149" i="20" s="1"/>
  <c r="A149" i="20"/>
  <c r="A150" i="20"/>
  <c r="C150" i="20" s="1"/>
  <c r="C151" i="20" s="1"/>
  <c r="A151" i="20"/>
  <c r="A152" i="20"/>
  <c r="A153" i="20"/>
  <c r="A154" i="20"/>
  <c r="A155" i="20"/>
  <c r="A156" i="20"/>
  <c r="A157" i="20"/>
  <c r="C157" i="20" s="1"/>
  <c r="A158" i="20"/>
  <c r="A159" i="20"/>
  <c r="A160" i="20"/>
  <c r="A161" i="20"/>
  <c r="A162" i="20"/>
  <c r="C162" i="20" s="1"/>
  <c r="C163" i="20" s="1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H178" i="20" s="1"/>
  <c r="E178" i="20" s="1"/>
  <c r="A179" i="20"/>
  <c r="A180" i="20"/>
  <c r="A181" i="20"/>
  <c r="A182" i="20"/>
  <c r="H182" i="20" s="1"/>
  <c r="F182" i="20" s="1"/>
  <c r="A183" i="20"/>
  <c r="A184" i="20"/>
  <c r="H184" i="20" s="1"/>
  <c r="F184" i="20" s="1"/>
  <c r="A185" i="20"/>
  <c r="A186" i="20"/>
  <c r="H186" i="20" s="1"/>
  <c r="E186" i="20" s="1"/>
  <c r="A187" i="20"/>
  <c r="A188" i="20"/>
  <c r="C188" i="20" s="1"/>
  <c r="C189" i="20" s="1"/>
  <c r="A189" i="20"/>
  <c r="A190" i="20"/>
  <c r="A191" i="20"/>
  <c r="A192" i="20"/>
  <c r="C192" i="20" s="1"/>
  <c r="C193" i="20" s="1"/>
  <c r="A193" i="20"/>
  <c r="A194" i="20"/>
  <c r="C194" i="20" s="1"/>
  <c r="C195" i="20" s="1"/>
  <c r="A195" i="20"/>
  <c r="A196" i="20"/>
  <c r="A197" i="20"/>
  <c r="A198" i="20"/>
  <c r="A24" i="20"/>
  <c r="A25" i="20"/>
  <c r="A26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N194" i="20"/>
  <c r="M194" i="20"/>
  <c r="L194" i="20"/>
  <c r="G194" i="20"/>
  <c r="F194" i="20"/>
  <c r="E194" i="20"/>
  <c r="N192" i="20"/>
  <c r="M192" i="20"/>
  <c r="L192" i="20"/>
  <c r="G192" i="20"/>
  <c r="F192" i="20"/>
  <c r="E192" i="20"/>
  <c r="N188" i="20"/>
  <c r="M188" i="20"/>
  <c r="L188" i="20"/>
  <c r="G188" i="20"/>
  <c r="F188" i="20"/>
  <c r="E188" i="20"/>
  <c r="H185" i="20"/>
  <c r="F185" i="20" s="1"/>
  <c r="H183" i="20"/>
  <c r="F183" i="20" s="1"/>
  <c r="H177" i="20"/>
  <c r="F177" i="20" s="1"/>
  <c r="M162" i="20"/>
  <c r="L162" i="20"/>
  <c r="M157" i="20"/>
  <c r="L157" i="20"/>
  <c r="E162" i="20"/>
  <c r="F162" i="20"/>
  <c r="G162" i="20"/>
  <c r="L144" i="20"/>
  <c r="L142" i="20"/>
  <c r="L140" i="20"/>
  <c r="L138" i="20"/>
  <c r="L136" i="20"/>
  <c r="L134" i="20"/>
  <c r="L146" i="20"/>
  <c r="L148" i="20"/>
  <c r="L150" i="20"/>
  <c r="G150" i="20"/>
  <c r="F150" i="20"/>
  <c r="E150" i="20"/>
  <c r="G148" i="20"/>
  <c r="F148" i="20"/>
  <c r="E148" i="20"/>
  <c r="G146" i="20"/>
  <c r="F146" i="20"/>
  <c r="E146" i="20"/>
  <c r="G144" i="20"/>
  <c r="F144" i="20"/>
  <c r="E144" i="20"/>
  <c r="G142" i="20"/>
  <c r="F142" i="20"/>
  <c r="E142" i="20"/>
  <c r="G140" i="20"/>
  <c r="F140" i="20"/>
  <c r="E140" i="20"/>
  <c r="G138" i="20"/>
  <c r="F138" i="20"/>
  <c r="E138" i="20"/>
  <c r="G136" i="20"/>
  <c r="F136" i="20"/>
  <c r="E136" i="20"/>
  <c r="G21" i="20"/>
  <c r="F21" i="20"/>
  <c r="E21" i="20"/>
  <c r="G32" i="20"/>
  <c r="F32" i="20"/>
  <c r="E32" i="20"/>
  <c r="L178" i="20" l="1"/>
  <c r="J178" i="20"/>
  <c r="L182" i="20"/>
  <c r="L186" i="20"/>
  <c r="E182" i="20"/>
  <c r="K182" i="20"/>
  <c r="I182" i="20"/>
  <c r="G182" i="20"/>
  <c r="J186" i="20"/>
  <c r="J182" i="20"/>
  <c r="F186" i="20"/>
  <c r="K186" i="20"/>
  <c r="I186" i="20"/>
  <c r="G186" i="20"/>
  <c r="L185" i="20"/>
  <c r="J185" i="20"/>
  <c r="K185" i="20"/>
  <c r="I185" i="20"/>
  <c r="G185" i="20"/>
  <c r="E185" i="20"/>
  <c r="L184" i="20"/>
  <c r="J184" i="20"/>
  <c r="K184" i="20"/>
  <c r="I184" i="20"/>
  <c r="G184" i="20"/>
  <c r="E184" i="20"/>
  <c r="L183" i="20"/>
  <c r="J183" i="20"/>
  <c r="K183" i="20"/>
  <c r="I183" i="20"/>
  <c r="G183" i="20"/>
  <c r="E183" i="20"/>
  <c r="F178" i="20"/>
  <c r="K178" i="20"/>
  <c r="I178" i="20"/>
  <c r="G178" i="20"/>
  <c r="L177" i="20"/>
  <c r="J177" i="20"/>
  <c r="K177" i="20"/>
  <c r="I177" i="20"/>
  <c r="G177" i="20"/>
  <c r="E177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D184" i="19"/>
  <c r="D184" i="20" s="1"/>
  <c r="D185" i="19"/>
  <c r="D152" i="19"/>
  <c r="D192" i="19"/>
  <c r="D192" i="20" s="1"/>
  <c r="D188" i="19"/>
  <c r="D188" i="20" s="1"/>
  <c r="B119" i="20"/>
  <c r="H120" i="20"/>
  <c r="H121" i="20"/>
  <c r="H122" i="20"/>
  <c r="H123" i="20"/>
  <c r="H124" i="20"/>
  <c r="H125" i="20"/>
  <c r="H126" i="20"/>
  <c r="H127" i="20"/>
  <c r="L127" i="20" s="1"/>
  <c r="H128" i="20"/>
  <c r="L128" i="20" s="1"/>
  <c r="H129" i="20"/>
  <c r="L129" i="20" s="1"/>
  <c r="H130" i="20"/>
  <c r="L130" i="20" s="1"/>
  <c r="H131" i="20"/>
  <c r="L131" i="20" s="1"/>
  <c r="H132" i="20"/>
  <c r="L132" i="20" s="1"/>
  <c r="H133" i="20"/>
  <c r="L133" i="20" s="1"/>
  <c r="H135" i="20"/>
  <c r="H137" i="20"/>
  <c r="H139" i="20"/>
  <c r="H141" i="20"/>
  <c r="H143" i="20"/>
  <c r="H145" i="20"/>
  <c r="H147" i="20"/>
  <c r="H149" i="20"/>
  <c r="H151" i="20"/>
  <c r="H152" i="20"/>
  <c r="L152" i="20" s="1"/>
  <c r="H153" i="20"/>
  <c r="L153" i="20" s="1"/>
  <c r="H154" i="20"/>
  <c r="L154" i="20" s="1"/>
  <c r="H155" i="20"/>
  <c r="L155" i="20" s="1"/>
  <c r="H156" i="20"/>
  <c r="L156" i="20" s="1"/>
  <c r="H158" i="20"/>
  <c r="H159" i="20"/>
  <c r="J159" i="20" s="1"/>
  <c r="H160" i="20"/>
  <c r="K160" i="20" s="1"/>
  <c r="H161" i="20"/>
  <c r="H163" i="20"/>
  <c r="H164" i="20"/>
  <c r="H165" i="20"/>
  <c r="H166" i="20"/>
  <c r="H167" i="20"/>
  <c r="H168" i="20"/>
  <c r="H169" i="20"/>
  <c r="H170" i="20"/>
  <c r="H171" i="20"/>
  <c r="K171" i="20" s="1"/>
  <c r="H172" i="20"/>
  <c r="H173" i="20"/>
  <c r="G173" i="20" s="1"/>
  <c r="H174" i="20"/>
  <c r="H175" i="20"/>
  <c r="K175" i="20" s="1"/>
  <c r="H176" i="20"/>
  <c r="H179" i="20"/>
  <c r="H180" i="20"/>
  <c r="K180" i="20" s="1"/>
  <c r="H181" i="20"/>
  <c r="G181" i="20" s="1"/>
  <c r="H187" i="20"/>
  <c r="H189" i="20"/>
  <c r="H190" i="20"/>
  <c r="H191" i="20"/>
  <c r="H193" i="20"/>
  <c r="H195" i="20"/>
  <c r="H196" i="20"/>
  <c r="H197" i="20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1" i="20" s="1"/>
  <c r="D153" i="19"/>
  <c r="D154" i="19"/>
  <c r="D155" i="19"/>
  <c r="D156" i="19"/>
  <c r="D157" i="19"/>
  <c r="D158" i="19"/>
  <c r="D159" i="19"/>
  <c r="D160" i="19"/>
  <c r="D161" i="19"/>
  <c r="D162" i="19"/>
  <c r="D162" i="20" s="1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8" i="20" s="1"/>
  <c r="D179" i="19"/>
  <c r="D180" i="19"/>
  <c r="D181" i="19"/>
  <c r="D182" i="19"/>
  <c r="D182" i="20" s="1"/>
  <c r="D183" i="19"/>
  <c r="D186" i="19"/>
  <c r="D186" i="20" s="1"/>
  <c r="D187" i="19"/>
  <c r="D189" i="19"/>
  <c r="D190" i="19"/>
  <c r="D191" i="19"/>
  <c r="D193" i="19"/>
  <c r="D194" i="19"/>
  <c r="D195" i="19"/>
  <c r="D196" i="19"/>
  <c r="D197" i="19"/>
  <c r="B119" i="19"/>
  <c r="C119" i="19"/>
  <c r="B120" i="19"/>
  <c r="C120" i="19"/>
  <c r="B121" i="19"/>
  <c r="C121" i="19"/>
  <c r="B122" i="19"/>
  <c r="C122" i="19"/>
  <c r="B123" i="19"/>
  <c r="C123" i="19"/>
  <c r="B124" i="19"/>
  <c r="C124" i="19"/>
  <c r="B125" i="19"/>
  <c r="C125" i="19"/>
  <c r="B126" i="19"/>
  <c r="C126" i="19"/>
  <c r="B127" i="19"/>
  <c r="C127" i="19"/>
  <c r="B128" i="19"/>
  <c r="C128" i="19"/>
  <c r="B129" i="19"/>
  <c r="C129" i="19"/>
  <c r="B130" i="19"/>
  <c r="C130" i="19"/>
  <c r="B131" i="19"/>
  <c r="C131" i="19"/>
  <c r="B132" i="19"/>
  <c r="C132" i="19"/>
  <c r="B133" i="19"/>
  <c r="C133" i="19"/>
  <c r="B134" i="19"/>
  <c r="C134" i="19"/>
  <c r="B135" i="19"/>
  <c r="C135" i="19"/>
  <c r="B136" i="19"/>
  <c r="C136" i="19"/>
  <c r="B137" i="19"/>
  <c r="C137" i="19"/>
  <c r="B138" i="19"/>
  <c r="C138" i="19"/>
  <c r="B139" i="19"/>
  <c r="C139" i="19"/>
  <c r="B140" i="19"/>
  <c r="C140" i="19"/>
  <c r="B141" i="19"/>
  <c r="C141" i="19"/>
  <c r="B142" i="19"/>
  <c r="C142" i="19"/>
  <c r="B143" i="19"/>
  <c r="C143" i="19"/>
  <c r="B144" i="19"/>
  <c r="C144" i="19"/>
  <c r="B145" i="19"/>
  <c r="C145" i="19"/>
  <c r="B146" i="19"/>
  <c r="C146" i="19"/>
  <c r="B147" i="19"/>
  <c r="C147" i="19"/>
  <c r="B148" i="19"/>
  <c r="C148" i="19"/>
  <c r="B149" i="19"/>
  <c r="C149" i="19"/>
  <c r="B150" i="19"/>
  <c r="C150" i="19"/>
  <c r="B151" i="19"/>
  <c r="C151" i="19"/>
  <c r="B152" i="19"/>
  <c r="C152" i="19"/>
  <c r="B153" i="19"/>
  <c r="C153" i="19"/>
  <c r="B154" i="19"/>
  <c r="C154" i="19"/>
  <c r="B155" i="19"/>
  <c r="C155" i="19"/>
  <c r="B156" i="19"/>
  <c r="C156" i="19"/>
  <c r="B157" i="19"/>
  <c r="C157" i="19"/>
  <c r="B158" i="19"/>
  <c r="C158" i="19"/>
  <c r="B159" i="19"/>
  <c r="C159" i="19"/>
  <c r="B160" i="19"/>
  <c r="C160" i="19"/>
  <c r="B161" i="19"/>
  <c r="C161" i="19"/>
  <c r="B162" i="19"/>
  <c r="C162" i="19"/>
  <c r="B163" i="19"/>
  <c r="C163" i="19"/>
  <c r="B164" i="19"/>
  <c r="C164" i="19"/>
  <c r="B165" i="19"/>
  <c r="C165" i="19"/>
  <c r="B166" i="19"/>
  <c r="C166" i="19"/>
  <c r="B167" i="19"/>
  <c r="C167" i="19"/>
  <c r="B168" i="19"/>
  <c r="C168" i="19"/>
  <c r="B169" i="19"/>
  <c r="C169" i="19"/>
  <c r="B170" i="19"/>
  <c r="C170" i="19"/>
  <c r="B171" i="19"/>
  <c r="C171" i="19"/>
  <c r="B172" i="19"/>
  <c r="C172" i="19"/>
  <c r="B173" i="19"/>
  <c r="C173" i="19"/>
  <c r="B174" i="19"/>
  <c r="C174" i="19"/>
  <c r="B175" i="19"/>
  <c r="C175" i="19"/>
  <c r="B176" i="19"/>
  <c r="C176" i="19"/>
  <c r="B177" i="19"/>
  <c r="C177" i="19"/>
  <c r="B178" i="19"/>
  <c r="C178" i="19"/>
  <c r="B179" i="19"/>
  <c r="C179" i="19"/>
  <c r="B180" i="19"/>
  <c r="C180" i="19"/>
  <c r="B181" i="19"/>
  <c r="C181" i="19"/>
  <c r="B182" i="19"/>
  <c r="C182" i="19"/>
  <c r="B183" i="19"/>
  <c r="C183" i="19"/>
  <c r="B184" i="19"/>
  <c r="C184" i="19"/>
  <c r="B185" i="19"/>
  <c r="C185" i="19"/>
  <c r="B186" i="19"/>
  <c r="C186" i="19"/>
  <c r="B187" i="19"/>
  <c r="C187" i="19"/>
  <c r="B188" i="19"/>
  <c r="C188" i="19"/>
  <c r="B189" i="19"/>
  <c r="C189" i="19"/>
  <c r="B190" i="19"/>
  <c r="C190" i="19"/>
  <c r="B191" i="19"/>
  <c r="C191" i="19"/>
  <c r="B192" i="19"/>
  <c r="C192" i="19"/>
  <c r="B193" i="19"/>
  <c r="C193" i="19"/>
  <c r="B194" i="19"/>
  <c r="C194" i="19"/>
  <c r="B195" i="19"/>
  <c r="C195" i="19"/>
  <c r="B196" i="19"/>
  <c r="C196" i="19"/>
  <c r="B197" i="19"/>
  <c r="C197" i="19"/>
  <c r="B198" i="19"/>
  <c r="C198" i="19"/>
  <c r="A198" i="19"/>
  <c r="A187" i="19"/>
  <c r="A188" i="19"/>
  <c r="A189" i="19"/>
  <c r="A190" i="19"/>
  <c r="A191" i="19"/>
  <c r="A192" i="19"/>
  <c r="A193" i="19"/>
  <c r="A194" i="19"/>
  <c r="A195" i="19"/>
  <c r="A196" i="19"/>
  <c r="A197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D92" i="19"/>
  <c r="N21" i="20"/>
  <c r="N32" i="20"/>
  <c r="N34" i="20"/>
  <c r="N39" i="20"/>
  <c r="N43" i="20"/>
  <c r="N50" i="20"/>
  <c r="N55" i="20"/>
  <c r="D9" i="21" l="1"/>
  <c r="D8" i="21"/>
  <c r="C9" i="21"/>
  <c r="C8" i="21"/>
  <c r="B9" i="21"/>
  <c r="B8" i="21"/>
  <c r="D147" i="20"/>
  <c r="J212" i="20"/>
  <c r="K212" i="20"/>
  <c r="G193" i="20"/>
  <c r="F193" i="20"/>
  <c r="E193" i="20"/>
  <c r="J195" i="20"/>
  <c r="K195" i="20"/>
  <c r="J193" i="20"/>
  <c r="K193" i="20"/>
  <c r="K158" i="20"/>
  <c r="J158" i="20"/>
  <c r="D149" i="20"/>
  <c r="D145" i="20"/>
  <c r="L158" i="20"/>
  <c r="L151" i="20"/>
  <c r="J151" i="20"/>
  <c r="K151" i="20"/>
  <c r="L147" i="20"/>
  <c r="K147" i="20"/>
  <c r="J147" i="20"/>
  <c r="L143" i="20"/>
  <c r="K143" i="20"/>
  <c r="J143" i="20"/>
  <c r="L139" i="20"/>
  <c r="K139" i="20"/>
  <c r="J139" i="20"/>
  <c r="L135" i="20"/>
  <c r="J135" i="20"/>
  <c r="K135" i="20"/>
  <c r="L159" i="20"/>
  <c r="K159" i="20"/>
  <c r="L149" i="20"/>
  <c r="K149" i="20"/>
  <c r="J149" i="20"/>
  <c r="L145" i="20"/>
  <c r="K145" i="20"/>
  <c r="J145" i="20"/>
  <c r="L141" i="20"/>
  <c r="K141" i="20"/>
  <c r="J141" i="20"/>
  <c r="L137" i="20"/>
  <c r="K137" i="20"/>
  <c r="J137" i="20"/>
  <c r="F159" i="20"/>
  <c r="F158" i="20"/>
  <c r="K173" i="20"/>
  <c r="C196" i="20"/>
  <c r="D191" i="20"/>
  <c r="D189" i="20"/>
  <c r="C187" i="20"/>
  <c r="C179" i="20"/>
  <c r="D176" i="20"/>
  <c r="C175" i="20"/>
  <c r="C173" i="20"/>
  <c r="C169" i="20"/>
  <c r="C167" i="20"/>
  <c r="C165" i="20"/>
  <c r="D161" i="20"/>
  <c r="C125" i="20"/>
  <c r="C123" i="20"/>
  <c r="C121" i="20"/>
  <c r="D197" i="20"/>
  <c r="D195" i="20"/>
  <c r="C190" i="20"/>
  <c r="D174" i="20"/>
  <c r="D172" i="20"/>
  <c r="D170" i="20"/>
  <c r="D168" i="20"/>
  <c r="D166" i="20"/>
  <c r="D164" i="20"/>
  <c r="D126" i="20"/>
  <c r="D124" i="20"/>
  <c r="D122" i="20"/>
  <c r="D120" i="20"/>
  <c r="J155" i="20"/>
  <c r="J153" i="20"/>
  <c r="K156" i="20"/>
  <c r="I156" i="20"/>
  <c r="C197" i="20"/>
  <c r="D196" i="20"/>
  <c r="D194" i="20"/>
  <c r="D193" i="20"/>
  <c r="C191" i="20"/>
  <c r="D190" i="20"/>
  <c r="D187" i="20"/>
  <c r="C186" i="20"/>
  <c r="D185" i="20"/>
  <c r="C184" i="20"/>
  <c r="D183" i="20"/>
  <c r="C182" i="20"/>
  <c r="D181" i="20"/>
  <c r="C180" i="20"/>
  <c r="D179" i="20"/>
  <c r="C178" i="20"/>
  <c r="D177" i="20"/>
  <c r="C176" i="20"/>
  <c r="D175" i="20"/>
  <c r="C174" i="20"/>
  <c r="D173" i="20"/>
  <c r="C172" i="20"/>
  <c r="D171" i="20"/>
  <c r="C170" i="20"/>
  <c r="D169" i="20"/>
  <c r="C168" i="20"/>
  <c r="D167" i="20"/>
  <c r="C166" i="20"/>
  <c r="D165" i="20"/>
  <c r="C164" i="20"/>
  <c r="D163" i="20"/>
  <c r="C161" i="20"/>
  <c r="D160" i="20"/>
  <c r="C159" i="20"/>
  <c r="D158" i="20"/>
  <c r="C156" i="20"/>
  <c r="D155" i="20"/>
  <c r="C154" i="20"/>
  <c r="D153" i="20"/>
  <c r="C152" i="20"/>
  <c r="D148" i="20"/>
  <c r="D144" i="20"/>
  <c r="D143" i="20"/>
  <c r="D140" i="20"/>
  <c r="D139" i="20"/>
  <c r="D136" i="20"/>
  <c r="D135" i="20"/>
  <c r="D133" i="20"/>
  <c r="C132" i="20"/>
  <c r="D131" i="20"/>
  <c r="C130" i="20"/>
  <c r="D129" i="20"/>
  <c r="C128" i="20"/>
  <c r="D127" i="20"/>
  <c r="C126" i="20"/>
  <c r="D125" i="20"/>
  <c r="C124" i="20"/>
  <c r="D123" i="20"/>
  <c r="C122" i="20"/>
  <c r="D121" i="20"/>
  <c r="J152" i="20"/>
  <c r="J154" i="20"/>
  <c r="J156" i="20"/>
  <c r="C185" i="20"/>
  <c r="C183" i="20"/>
  <c r="C181" i="20"/>
  <c r="D180" i="20"/>
  <c r="C177" i="20"/>
  <c r="C171" i="20"/>
  <c r="C160" i="20"/>
  <c r="D159" i="20"/>
  <c r="C158" i="20"/>
  <c r="D157" i="20"/>
  <c r="D156" i="20"/>
  <c r="C155" i="20"/>
  <c r="D154" i="20"/>
  <c r="C153" i="20"/>
  <c r="D152" i="20"/>
  <c r="D150" i="20"/>
  <c r="D146" i="20"/>
  <c r="D142" i="20"/>
  <c r="D141" i="20"/>
  <c r="D138" i="20"/>
  <c r="D137" i="20"/>
  <c r="C133" i="20"/>
  <c r="D132" i="20"/>
  <c r="C131" i="20"/>
  <c r="D130" i="20"/>
  <c r="C129" i="20"/>
  <c r="D128" i="20"/>
  <c r="C127" i="20"/>
  <c r="F134" i="20"/>
  <c r="G134" i="20"/>
  <c r="L125" i="20"/>
  <c r="L121" i="20"/>
  <c r="K176" i="20"/>
  <c r="K174" i="20"/>
  <c r="G174" i="20"/>
  <c r="K172" i="20"/>
  <c r="G172" i="20"/>
  <c r="K181" i="20"/>
  <c r="G176" i="20"/>
  <c r="M175" i="20"/>
  <c r="G175" i="20"/>
  <c r="M174" i="20"/>
  <c r="I174" i="20"/>
  <c r="E174" i="20"/>
  <c r="M173" i="20"/>
  <c r="I173" i="20"/>
  <c r="E173" i="20"/>
  <c r="M172" i="20"/>
  <c r="I172" i="20"/>
  <c r="E172" i="20"/>
  <c r="L123" i="20"/>
  <c r="L119" i="20"/>
  <c r="N186" i="20"/>
  <c r="M171" i="20"/>
  <c r="G180" i="20"/>
  <c r="I171" i="20"/>
  <c r="M160" i="20"/>
  <c r="L126" i="20"/>
  <c r="L124" i="20"/>
  <c r="L122" i="20"/>
  <c r="L120" i="20"/>
  <c r="N196" i="20"/>
  <c r="N189" i="20"/>
  <c r="G179" i="20"/>
  <c r="N126" i="20"/>
  <c r="J126" i="20"/>
  <c r="N125" i="20"/>
  <c r="J125" i="20"/>
  <c r="N124" i="20"/>
  <c r="J124" i="20"/>
  <c r="N123" i="20"/>
  <c r="J123" i="20"/>
  <c r="N122" i="20"/>
  <c r="J122" i="20"/>
  <c r="N121" i="20"/>
  <c r="J121" i="20"/>
  <c r="N120" i="20"/>
  <c r="J120" i="20"/>
  <c r="N119" i="20"/>
  <c r="K179" i="20"/>
  <c r="N185" i="20"/>
  <c r="N184" i="20"/>
  <c r="N183" i="20"/>
  <c r="N182" i="20"/>
  <c r="F181" i="20"/>
  <c r="J181" i="20"/>
  <c r="L181" i="20"/>
  <c r="N181" i="20"/>
  <c r="F180" i="20"/>
  <c r="J180" i="20"/>
  <c r="L180" i="20"/>
  <c r="N180" i="20"/>
  <c r="F179" i="20"/>
  <c r="J179" i="20"/>
  <c r="L179" i="20"/>
  <c r="N179" i="20"/>
  <c r="N178" i="20"/>
  <c r="N177" i="20"/>
  <c r="F176" i="20"/>
  <c r="J176" i="20"/>
  <c r="L176" i="20"/>
  <c r="N176" i="20"/>
  <c r="F175" i="20"/>
  <c r="J175" i="20"/>
  <c r="L175" i="20"/>
  <c r="N175" i="20"/>
  <c r="F174" i="20"/>
  <c r="J174" i="20"/>
  <c r="L174" i="20"/>
  <c r="N174" i="20"/>
  <c r="F173" i="20"/>
  <c r="J173" i="20"/>
  <c r="L173" i="20"/>
  <c r="N173" i="20"/>
  <c r="F172" i="20"/>
  <c r="J172" i="20"/>
  <c r="L172" i="20"/>
  <c r="N172" i="20"/>
  <c r="N197" i="20"/>
  <c r="L197" i="20"/>
  <c r="J197" i="20"/>
  <c r="L196" i="20"/>
  <c r="J196" i="20"/>
  <c r="F195" i="20"/>
  <c r="N191" i="20"/>
  <c r="L191" i="20"/>
  <c r="J191" i="20"/>
  <c r="N190" i="20"/>
  <c r="L190" i="20"/>
  <c r="J190" i="20"/>
  <c r="L189" i="20"/>
  <c r="J189" i="20"/>
  <c r="F171" i="20"/>
  <c r="J171" i="20"/>
  <c r="L171" i="20"/>
  <c r="N171" i="20"/>
  <c r="E171" i="20"/>
  <c r="G171" i="20"/>
  <c r="F170" i="20"/>
  <c r="J170" i="20"/>
  <c r="L170" i="20"/>
  <c r="N170" i="20"/>
  <c r="E170" i="20"/>
  <c r="G170" i="20"/>
  <c r="I170" i="20"/>
  <c r="K170" i="20"/>
  <c r="M170" i="20"/>
  <c r="F169" i="20"/>
  <c r="J169" i="20"/>
  <c r="L169" i="20"/>
  <c r="N169" i="20"/>
  <c r="E169" i="20"/>
  <c r="G169" i="20"/>
  <c r="I169" i="20"/>
  <c r="K169" i="20"/>
  <c r="M169" i="20"/>
  <c r="F168" i="20"/>
  <c r="J168" i="20"/>
  <c r="L168" i="20"/>
  <c r="N168" i="20"/>
  <c r="E168" i="20"/>
  <c r="G168" i="20"/>
  <c r="I168" i="20"/>
  <c r="K168" i="20"/>
  <c r="M168" i="20"/>
  <c r="F167" i="20"/>
  <c r="J167" i="20"/>
  <c r="L167" i="20"/>
  <c r="N167" i="20"/>
  <c r="E167" i="20"/>
  <c r="G167" i="20"/>
  <c r="I167" i="20"/>
  <c r="K167" i="20"/>
  <c r="M167" i="20"/>
  <c r="F166" i="20"/>
  <c r="J166" i="20"/>
  <c r="L166" i="20"/>
  <c r="N166" i="20"/>
  <c r="E166" i="20"/>
  <c r="G166" i="20"/>
  <c r="I166" i="20"/>
  <c r="K166" i="20"/>
  <c r="M166" i="20"/>
  <c r="F165" i="20"/>
  <c r="J165" i="20"/>
  <c r="L165" i="20"/>
  <c r="N165" i="20"/>
  <c r="E165" i="20"/>
  <c r="G165" i="20"/>
  <c r="I165" i="20"/>
  <c r="K165" i="20"/>
  <c r="M165" i="20"/>
  <c r="F164" i="20"/>
  <c r="J164" i="20"/>
  <c r="L164" i="20"/>
  <c r="N164" i="20"/>
  <c r="E164" i="20"/>
  <c r="G164" i="20"/>
  <c r="I164" i="20"/>
  <c r="K164" i="20"/>
  <c r="M164" i="20"/>
  <c r="F163" i="20"/>
  <c r="J163" i="20"/>
  <c r="L163" i="20"/>
  <c r="N163" i="20"/>
  <c r="E163" i="20"/>
  <c r="G163" i="20"/>
  <c r="I163" i="20"/>
  <c r="K163" i="20"/>
  <c r="M163" i="20"/>
  <c r="N162" i="20"/>
  <c r="F161" i="20"/>
  <c r="J161" i="20"/>
  <c r="L161" i="20"/>
  <c r="N161" i="20"/>
  <c r="E161" i="20"/>
  <c r="G161" i="20"/>
  <c r="I161" i="20"/>
  <c r="K161" i="20"/>
  <c r="M161" i="20"/>
  <c r="F197" i="20"/>
  <c r="F196" i="20"/>
  <c r="N195" i="20"/>
  <c r="L195" i="20"/>
  <c r="N193" i="20"/>
  <c r="L193" i="20"/>
  <c r="F191" i="20"/>
  <c r="F190" i="20"/>
  <c r="F189" i="20"/>
  <c r="N187" i="20"/>
  <c r="L187" i="20"/>
  <c r="J187" i="20"/>
  <c r="F187" i="20"/>
  <c r="M197" i="20"/>
  <c r="K197" i="20"/>
  <c r="I197" i="20"/>
  <c r="G197" i="20"/>
  <c r="E197" i="20"/>
  <c r="M196" i="20"/>
  <c r="K196" i="20"/>
  <c r="I196" i="20"/>
  <c r="G196" i="20"/>
  <c r="E196" i="20"/>
  <c r="M195" i="20"/>
  <c r="I195" i="20"/>
  <c r="G195" i="20"/>
  <c r="E195" i="20"/>
  <c r="M193" i="20"/>
  <c r="I193" i="20"/>
  <c r="M191" i="20"/>
  <c r="K191" i="20"/>
  <c r="I191" i="20"/>
  <c r="G191" i="20"/>
  <c r="E191" i="20"/>
  <c r="M190" i="20"/>
  <c r="K190" i="20"/>
  <c r="I190" i="20"/>
  <c r="G190" i="20"/>
  <c r="E190" i="20"/>
  <c r="M189" i="20"/>
  <c r="K189" i="20"/>
  <c r="I189" i="20"/>
  <c r="G189" i="20"/>
  <c r="E189" i="20"/>
  <c r="M187" i="20"/>
  <c r="K187" i="20"/>
  <c r="I187" i="20"/>
  <c r="G187" i="20"/>
  <c r="E187" i="20"/>
  <c r="M186" i="20"/>
  <c r="M185" i="20"/>
  <c r="M184" i="20"/>
  <c r="M183" i="20"/>
  <c r="M182" i="20"/>
  <c r="M181" i="20"/>
  <c r="I181" i="20"/>
  <c r="E181" i="20"/>
  <c r="M180" i="20"/>
  <c r="I180" i="20"/>
  <c r="E180" i="20"/>
  <c r="M179" i="20"/>
  <c r="I179" i="20"/>
  <c r="E179" i="20"/>
  <c r="M178" i="20"/>
  <c r="M177" i="20"/>
  <c r="M176" i="20"/>
  <c r="I176" i="20"/>
  <c r="E176" i="20"/>
  <c r="I175" i="20"/>
  <c r="E175" i="20"/>
  <c r="E160" i="20"/>
  <c r="G160" i="20"/>
  <c r="I160" i="20"/>
  <c r="E159" i="20"/>
  <c r="G159" i="20"/>
  <c r="I159" i="20"/>
  <c r="M159" i="20"/>
  <c r="E158" i="20"/>
  <c r="G158" i="20"/>
  <c r="I158" i="20"/>
  <c r="M158" i="20"/>
  <c r="E157" i="20"/>
  <c r="G157" i="20"/>
  <c r="E156" i="20"/>
  <c r="G156" i="20"/>
  <c r="M156" i="20"/>
  <c r="E155" i="20"/>
  <c r="G155" i="20"/>
  <c r="I155" i="20"/>
  <c r="K155" i="20"/>
  <c r="M155" i="20"/>
  <c r="E154" i="20"/>
  <c r="G154" i="20"/>
  <c r="I154" i="20"/>
  <c r="K154" i="20"/>
  <c r="M154" i="20"/>
  <c r="E153" i="20"/>
  <c r="G153" i="20"/>
  <c r="I153" i="20"/>
  <c r="K153" i="20"/>
  <c r="M153" i="20"/>
  <c r="E152" i="20"/>
  <c r="G152" i="20"/>
  <c r="I152" i="20"/>
  <c r="K152" i="20"/>
  <c r="M152" i="20"/>
  <c r="E151" i="20"/>
  <c r="G151" i="20"/>
  <c r="I151" i="20"/>
  <c r="M151" i="20"/>
  <c r="M150" i="20"/>
  <c r="E149" i="20"/>
  <c r="G149" i="20"/>
  <c r="I149" i="20"/>
  <c r="M149" i="20"/>
  <c r="M148" i="20"/>
  <c r="E147" i="20"/>
  <c r="G147" i="20"/>
  <c r="I147" i="20"/>
  <c r="M147" i="20"/>
  <c r="M146" i="20"/>
  <c r="E145" i="20"/>
  <c r="G145" i="20"/>
  <c r="I145" i="20"/>
  <c r="M145" i="20"/>
  <c r="M144" i="20"/>
  <c r="E143" i="20"/>
  <c r="G143" i="20"/>
  <c r="I143" i="20"/>
  <c r="M143" i="20"/>
  <c r="M142" i="20"/>
  <c r="E141" i="20"/>
  <c r="G141" i="20"/>
  <c r="I141" i="20"/>
  <c r="M141" i="20"/>
  <c r="M140" i="20"/>
  <c r="E139" i="20"/>
  <c r="G139" i="20"/>
  <c r="I139" i="20"/>
  <c r="M139" i="20"/>
  <c r="M138" i="20"/>
  <c r="E137" i="20"/>
  <c r="G137" i="20"/>
  <c r="I137" i="20"/>
  <c r="M137" i="20"/>
  <c r="M136" i="20"/>
  <c r="E135" i="20"/>
  <c r="G135" i="20"/>
  <c r="I135" i="20"/>
  <c r="M135" i="20"/>
  <c r="E133" i="20"/>
  <c r="G133" i="20"/>
  <c r="I133" i="20"/>
  <c r="K133" i="20"/>
  <c r="M133" i="20"/>
  <c r="E132" i="20"/>
  <c r="G132" i="20"/>
  <c r="I132" i="20"/>
  <c r="K132" i="20"/>
  <c r="M132" i="20"/>
  <c r="E131" i="20"/>
  <c r="G131" i="20"/>
  <c r="I131" i="20"/>
  <c r="K131" i="20"/>
  <c r="M131" i="20"/>
  <c r="E130" i="20"/>
  <c r="G130" i="20"/>
  <c r="I130" i="20"/>
  <c r="K130" i="20"/>
  <c r="M130" i="20"/>
  <c r="E129" i="20"/>
  <c r="G129" i="20"/>
  <c r="I129" i="20"/>
  <c r="K129" i="20"/>
  <c r="M129" i="20"/>
  <c r="E128" i="20"/>
  <c r="G128" i="20"/>
  <c r="I128" i="20"/>
  <c r="K128" i="20"/>
  <c r="M128" i="20"/>
  <c r="E127" i="20"/>
  <c r="G127" i="20"/>
  <c r="I127" i="20"/>
  <c r="K127" i="20"/>
  <c r="M127" i="20"/>
  <c r="N160" i="20"/>
  <c r="L160" i="20"/>
  <c r="J160" i="20"/>
  <c r="F160" i="20"/>
  <c r="N159" i="20"/>
  <c r="N158" i="20"/>
  <c r="N157" i="20"/>
  <c r="F157" i="20"/>
  <c r="N156" i="20"/>
  <c r="F156" i="20"/>
  <c r="N155" i="20"/>
  <c r="F155" i="20"/>
  <c r="N154" i="20"/>
  <c r="F154" i="20"/>
  <c r="N153" i="20"/>
  <c r="F153" i="20"/>
  <c r="N152" i="20"/>
  <c r="F152" i="20"/>
  <c r="N151" i="20"/>
  <c r="F151" i="20"/>
  <c r="N150" i="20"/>
  <c r="N149" i="20"/>
  <c r="F149" i="20"/>
  <c r="N148" i="20"/>
  <c r="N147" i="20"/>
  <c r="F147" i="20"/>
  <c r="N146" i="20"/>
  <c r="N145" i="20"/>
  <c r="F145" i="20"/>
  <c r="N144" i="20"/>
  <c r="N143" i="20"/>
  <c r="F143" i="20"/>
  <c r="N142" i="20"/>
  <c r="N141" i="20"/>
  <c r="F141" i="20"/>
  <c r="N140" i="20"/>
  <c r="N139" i="20"/>
  <c r="F139" i="20"/>
  <c r="N138" i="20"/>
  <c r="N137" i="20"/>
  <c r="F137" i="20"/>
  <c r="N136" i="20"/>
  <c r="N135" i="20"/>
  <c r="F135" i="20"/>
  <c r="N133" i="20"/>
  <c r="J133" i="20"/>
  <c r="F133" i="20"/>
  <c r="N132" i="20"/>
  <c r="J132" i="20"/>
  <c r="F132" i="20"/>
  <c r="N131" i="20"/>
  <c r="J131" i="20"/>
  <c r="F131" i="20"/>
  <c r="N130" i="20"/>
  <c r="J130" i="20"/>
  <c r="F130" i="20"/>
  <c r="N129" i="20"/>
  <c r="J129" i="20"/>
  <c r="F129" i="20"/>
  <c r="N128" i="20"/>
  <c r="J128" i="20"/>
  <c r="F128" i="20"/>
  <c r="N127" i="20"/>
  <c r="J127" i="20"/>
  <c r="F127" i="20"/>
  <c r="M126" i="20"/>
  <c r="K126" i="20"/>
  <c r="I126" i="20"/>
  <c r="G126" i="20"/>
  <c r="E126" i="20"/>
  <c r="M125" i="20"/>
  <c r="K125" i="20"/>
  <c r="I125" i="20"/>
  <c r="G125" i="20"/>
  <c r="E125" i="20"/>
  <c r="M124" i="20"/>
  <c r="K124" i="20"/>
  <c r="I124" i="20"/>
  <c r="G124" i="20"/>
  <c r="E124" i="20"/>
  <c r="M123" i="20"/>
  <c r="K123" i="20"/>
  <c r="I123" i="20"/>
  <c r="G123" i="20"/>
  <c r="E123" i="20"/>
  <c r="M122" i="20"/>
  <c r="K122" i="20"/>
  <c r="I122" i="20"/>
  <c r="G122" i="20"/>
  <c r="E122" i="20"/>
  <c r="M121" i="20"/>
  <c r="K121" i="20"/>
  <c r="I121" i="20"/>
  <c r="G121" i="20"/>
  <c r="E121" i="20"/>
  <c r="M120" i="20"/>
  <c r="K120" i="20"/>
  <c r="I120" i="20"/>
  <c r="G120" i="20"/>
  <c r="E120" i="20"/>
  <c r="M119" i="20"/>
  <c r="G119" i="20"/>
  <c r="E119" i="20"/>
  <c r="F126" i="20"/>
  <c r="F125" i="20"/>
  <c r="F124" i="20"/>
  <c r="F123" i="20"/>
  <c r="F122" i="20"/>
  <c r="F121" i="20"/>
  <c r="F120" i="20"/>
  <c r="F119" i="20"/>
  <c r="M21" i="20" l="1"/>
  <c r="M32" i="20"/>
  <c r="M34" i="20"/>
  <c r="M39" i="20"/>
  <c r="M43" i="20"/>
  <c r="M50" i="20"/>
  <c r="M55" i="20"/>
  <c r="H96" i="20"/>
  <c r="A96" i="19"/>
  <c r="B96" i="20"/>
  <c r="B96" i="19"/>
  <c r="C96" i="19"/>
  <c r="D96" i="19"/>
  <c r="L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H105" i="20"/>
  <c r="H106" i="20"/>
  <c r="H107" i="20"/>
  <c r="H108" i="20"/>
  <c r="H109" i="20"/>
  <c r="H110" i="20"/>
  <c r="H111" i="20"/>
  <c r="H112" i="20"/>
  <c r="H114" i="20"/>
  <c r="H115" i="20"/>
  <c r="H116" i="20"/>
  <c r="H117" i="20"/>
  <c r="H57" i="20"/>
  <c r="L57" i="20" s="1"/>
  <c r="H58" i="20"/>
  <c r="H59" i="20"/>
  <c r="H60" i="20"/>
  <c r="H61" i="20"/>
  <c r="H62" i="20"/>
  <c r="H63" i="20"/>
  <c r="H64" i="20"/>
  <c r="H65" i="20"/>
  <c r="H67" i="20"/>
  <c r="H68" i="20"/>
  <c r="H69" i="20"/>
  <c r="H70" i="20"/>
  <c r="H71" i="20"/>
  <c r="H72" i="20"/>
  <c r="H73" i="20"/>
  <c r="H74" i="20"/>
  <c r="H75" i="20"/>
  <c r="H76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N90" i="20" s="1"/>
  <c r="H92" i="20"/>
  <c r="H93" i="20"/>
  <c r="H94" i="20"/>
  <c r="H95" i="20"/>
  <c r="H97" i="20"/>
  <c r="H98" i="20"/>
  <c r="H99" i="20"/>
  <c r="N100" i="20"/>
  <c r="H101" i="20"/>
  <c r="H102" i="20"/>
  <c r="H103" i="20"/>
  <c r="H104" i="20"/>
  <c r="N104" i="20" l="1"/>
  <c r="L104" i="20"/>
  <c r="N102" i="20"/>
  <c r="L102" i="20"/>
  <c r="N98" i="20"/>
  <c r="L98" i="20"/>
  <c r="N95" i="20"/>
  <c r="L95" i="20"/>
  <c r="N93" i="20"/>
  <c r="L93" i="20"/>
  <c r="N89" i="20"/>
  <c r="L89" i="20"/>
  <c r="N87" i="20"/>
  <c r="L87" i="20"/>
  <c r="N85" i="20"/>
  <c r="L85" i="20"/>
  <c r="N83" i="20"/>
  <c r="L83" i="20"/>
  <c r="N81" i="20"/>
  <c r="L81" i="20"/>
  <c r="N79" i="20"/>
  <c r="L79" i="20"/>
  <c r="N75" i="20"/>
  <c r="L75" i="20"/>
  <c r="N73" i="20"/>
  <c r="L73" i="20"/>
  <c r="N71" i="20"/>
  <c r="L71" i="20"/>
  <c r="N69" i="20"/>
  <c r="L69" i="20"/>
  <c r="N67" i="20"/>
  <c r="L67" i="20"/>
  <c r="N65" i="20"/>
  <c r="L65" i="20"/>
  <c r="N63" i="20"/>
  <c r="L63" i="20"/>
  <c r="N61" i="20"/>
  <c r="L61" i="20"/>
  <c r="N59" i="20"/>
  <c r="L59" i="20"/>
  <c r="N116" i="20"/>
  <c r="L116" i="20"/>
  <c r="N114" i="20"/>
  <c r="L114" i="20"/>
  <c r="N112" i="20"/>
  <c r="L112" i="20"/>
  <c r="N110" i="20"/>
  <c r="L110" i="20"/>
  <c r="N108" i="20"/>
  <c r="L108" i="20"/>
  <c r="N106" i="20"/>
  <c r="L106" i="20"/>
  <c r="N103" i="20"/>
  <c r="L103" i="20"/>
  <c r="N101" i="20"/>
  <c r="L101" i="20"/>
  <c r="N99" i="20"/>
  <c r="L99" i="20"/>
  <c r="N97" i="20"/>
  <c r="L97" i="20"/>
  <c r="N94" i="20"/>
  <c r="L94" i="20"/>
  <c r="N92" i="20"/>
  <c r="L92" i="20"/>
  <c r="N88" i="20"/>
  <c r="L88" i="20"/>
  <c r="N86" i="20"/>
  <c r="L86" i="20"/>
  <c r="N84" i="20"/>
  <c r="L84" i="20"/>
  <c r="N82" i="20"/>
  <c r="L82" i="20"/>
  <c r="N80" i="20"/>
  <c r="L80" i="20"/>
  <c r="N78" i="20"/>
  <c r="L78" i="20"/>
  <c r="N76" i="20"/>
  <c r="L76" i="20"/>
  <c r="N74" i="20"/>
  <c r="L74" i="20"/>
  <c r="N72" i="20"/>
  <c r="L72" i="20"/>
  <c r="N70" i="20"/>
  <c r="L70" i="20"/>
  <c r="N68" i="20"/>
  <c r="L68" i="20"/>
  <c r="N64" i="20"/>
  <c r="L64" i="20"/>
  <c r="N62" i="20"/>
  <c r="L62" i="20"/>
  <c r="N60" i="20"/>
  <c r="L60" i="20"/>
  <c r="N58" i="20"/>
  <c r="L58" i="20"/>
  <c r="N117" i="20"/>
  <c r="L117" i="20"/>
  <c r="N115" i="20"/>
  <c r="L115" i="20"/>
  <c r="N111" i="20"/>
  <c r="L111" i="20"/>
  <c r="N109" i="20"/>
  <c r="L109" i="20"/>
  <c r="N107" i="20"/>
  <c r="L107" i="20"/>
  <c r="N105" i="20"/>
  <c r="L105" i="20"/>
  <c r="N96" i="20"/>
  <c r="L96" i="20"/>
  <c r="M57" i="20"/>
  <c r="N57" i="20"/>
  <c r="M56" i="20"/>
  <c r="N56" i="20"/>
  <c r="M104" i="20"/>
  <c r="M102" i="20"/>
  <c r="M100" i="20"/>
  <c r="M98" i="20"/>
  <c r="M95" i="20"/>
  <c r="M93" i="20"/>
  <c r="M89" i="20"/>
  <c r="M87" i="20"/>
  <c r="M85" i="20"/>
  <c r="M83" i="20"/>
  <c r="M81" i="20"/>
  <c r="M79" i="20"/>
  <c r="M75" i="20"/>
  <c r="M73" i="20"/>
  <c r="M71" i="20"/>
  <c r="M69" i="20"/>
  <c r="M67" i="20"/>
  <c r="M65" i="20"/>
  <c r="M63" i="20"/>
  <c r="M61" i="20"/>
  <c r="M59" i="20"/>
  <c r="M117" i="20"/>
  <c r="M115" i="20"/>
  <c r="M111" i="20"/>
  <c r="M109" i="20"/>
  <c r="M107" i="20"/>
  <c r="M105" i="20"/>
  <c r="D96" i="20"/>
  <c r="M96" i="20"/>
  <c r="M103" i="20"/>
  <c r="M101" i="20"/>
  <c r="M99" i="20"/>
  <c r="M97" i="20"/>
  <c r="M94" i="20"/>
  <c r="M92" i="20"/>
  <c r="M90" i="20"/>
  <c r="M88" i="20"/>
  <c r="M86" i="20"/>
  <c r="M84" i="20"/>
  <c r="M82" i="20"/>
  <c r="M80" i="20"/>
  <c r="M78" i="20"/>
  <c r="M76" i="20"/>
  <c r="M74" i="20"/>
  <c r="M72" i="20"/>
  <c r="M70" i="20"/>
  <c r="M68" i="20"/>
  <c r="M64" i="20"/>
  <c r="M62" i="20"/>
  <c r="M60" i="20"/>
  <c r="M58" i="20"/>
  <c r="M116" i="20"/>
  <c r="M114" i="20"/>
  <c r="M112" i="20"/>
  <c r="M110" i="20"/>
  <c r="M108" i="20"/>
  <c r="M106" i="20"/>
  <c r="F113" i="20"/>
  <c r="J88" i="20"/>
  <c r="J60" i="20"/>
  <c r="K60" i="20"/>
  <c r="I60" i="20"/>
  <c r="J72" i="20"/>
  <c r="J106" i="20"/>
  <c r="J80" i="20"/>
  <c r="J112" i="20"/>
  <c r="J98" i="20"/>
  <c r="J84" i="20"/>
  <c r="J76" i="20"/>
  <c r="J73" i="20"/>
  <c r="K72" i="20"/>
  <c r="I72" i="20"/>
  <c r="G72" i="20"/>
  <c r="J68" i="20"/>
  <c r="J110" i="20"/>
  <c r="J107" i="20"/>
  <c r="K106" i="20"/>
  <c r="I106" i="20"/>
  <c r="G106" i="20"/>
  <c r="J104" i="20"/>
  <c r="J92" i="20"/>
  <c r="J89" i="20"/>
  <c r="K88" i="20"/>
  <c r="I88" i="20"/>
  <c r="G88" i="20"/>
  <c r="J64" i="20"/>
  <c r="J74" i="20"/>
  <c r="K110" i="20"/>
  <c r="I110" i="20"/>
  <c r="G110" i="20"/>
  <c r="J102" i="20"/>
  <c r="J96" i="20"/>
  <c r="J93" i="20"/>
  <c r="K92" i="20"/>
  <c r="I92" i="20"/>
  <c r="G92" i="20"/>
  <c r="J82" i="20"/>
  <c r="J81" i="20"/>
  <c r="K80" i="20"/>
  <c r="I80" i="20"/>
  <c r="G80" i="20"/>
  <c r="J65" i="20"/>
  <c r="K64" i="20"/>
  <c r="I64" i="20"/>
  <c r="G64" i="20"/>
  <c r="J90" i="20"/>
  <c r="J116" i="20"/>
  <c r="K112" i="20"/>
  <c r="I112" i="20"/>
  <c r="G112" i="20"/>
  <c r="K104" i="20"/>
  <c r="I104" i="20"/>
  <c r="G104" i="20"/>
  <c r="J99" i="20"/>
  <c r="K98" i="20"/>
  <c r="I98" i="20"/>
  <c r="G98" i="20"/>
  <c r="J94" i="20"/>
  <c r="J86" i="20"/>
  <c r="J85" i="20"/>
  <c r="K84" i="20"/>
  <c r="I84" i="20"/>
  <c r="G84" i="20"/>
  <c r="J78" i="20"/>
  <c r="K76" i="20"/>
  <c r="I76" i="20"/>
  <c r="G76" i="20"/>
  <c r="J70" i="20"/>
  <c r="J69" i="20"/>
  <c r="K68" i="20"/>
  <c r="I68" i="20"/>
  <c r="G68" i="20"/>
  <c r="J62" i="20"/>
  <c r="J61" i="20"/>
  <c r="G60" i="20"/>
  <c r="J114" i="20"/>
  <c r="J108" i="20"/>
  <c r="E108" i="20"/>
  <c r="E102" i="20"/>
  <c r="E100" i="20"/>
  <c r="E96" i="20"/>
  <c r="E94" i="20"/>
  <c r="E90" i="20"/>
  <c r="E86" i="20"/>
  <c r="E82" i="20"/>
  <c r="E78" i="20"/>
  <c r="E74" i="20"/>
  <c r="E70" i="20"/>
  <c r="E62" i="20"/>
  <c r="E116" i="20"/>
  <c r="E114" i="20"/>
  <c r="J117" i="20"/>
  <c r="K116" i="20"/>
  <c r="I116" i="20"/>
  <c r="G116" i="20"/>
  <c r="K114" i="20"/>
  <c r="I114" i="20"/>
  <c r="G114" i="20"/>
  <c r="E112" i="20"/>
  <c r="E110" i="20"/>
  <c r="J109" i="20"/>
  <c r="K108" i="20"/>
  <c r="I108" i="20"/>
  <c r="G108" i="20"/>
  <c r="E106" i="20"/>
  <c r="E104" i="20"/>
  <c r="J103" i="20"/>
  <c r="K102" i="20"/>
  <c r="I102" i="20"/>
  <c r="G102" i="20"/>
  <c r="G100" i="20"/>
  <c r="E98" i="20"/>
  <c r="J97" i="20"/>
  <c r="K96" i="20"/>
  <c r="I96" i="20"/>
  <c r="C96" i="20"/>
  <c r="K94" i="20"/>
  <c r="I94" i="20"/>
  <c r="G94" i="20"/>
  <c r="E92" i="20"/>
  <c r="K90" i="20"/>
  <c r="I90" i="20"/>
  <c r="G90" i="20"/>
  <c r="E88" i="20"/>
  <c r="J87" i="20"/>
  <c r="K86" i="20"/>
  <c r="I86" i="20"/>
  <c r="G86" i="20"/>
  <c r="E84" i="20"/>
  <c r="J83" i="20"/>
  <c r="K82" i="20"/>
  <c r="I82" i="20"/>
  <c r="G82" i="20"/>
  <c r="E80" i="20"/>
  <c r="J79" i="20"/>
  <c r="K78" i="20"/>
  <c r="I78" i="20"/>
  <c r="G78" i="20"/>
  <c r="E76" i="20"/>
  <c r="J75" i="20"/>
  <c r="K74" i="20"/>
  <c r="I74" i="20"/>
  <c r="G74" i="20"/>
  <c r="E72" i="20"/>
  <c r="J71" i="20"/>
  <c r="K70" i="20"/>
  <c r="I70" i="20"/>
  <c r="G70" i="20"/>
  <c r="E68" i="20"/>
  <c r="J67" i="20"/>
  <c r="E64" i="20"/>
  <c r="J63" i="20"/>
  <c r="K62" i="20"/>
  <c r="I62" i="20"/>
  <c r="G62" i="20"/>
  <c r="E60" i="20"/>
  <c r="J59" i="20"/>
  <c r="J58" i="20"/>
  <c r="F117" i="20"/>
  <c r="J115" i="20"/>
  <c r="J111" i="20"/>
  <c r="J101" i="20"/>
  <c r="J95" i="20"/>
  <c r="F93" i="20"/>
  <c r="F89" i="20"/>
  <c r="F87" i="20"/>
  <c r="F85" i="20"/>
  <c r="F83" i="20"/>
  <c r="F81" i="20"/>
  <c r="F79" i="20"/>
  <c r="F75" i="20"/>
  <c r="F73" i="20"/>
  <c r="F71" i="20"/>
  <c r="F69" i="20"/>
  <c r="F67" i="20"/>
  <c r="F65" i="20"/>
  <c r="F63" i="20"/>
  <c r="F61" i="20"/>
  <c r="F59" i="20"/>
  <c r="K58" i="20"/>
  <c r="I58" i="20"/>
  <c r="G58" i="20"/>
  <c r="E58" i="20"/>
  <c r="F115" i="20"/>
  <c r="F111" i="20"/>
  <c r="F109" i="20"/>
  <c r="F107" i="20"/>
  <c r="J105" i="20"/>
  <c r="F105" i="20"/>
  <c r="F103" i="20"/>
  <c r="F101" i="20"/>
  <c r="F99" i="20"/>
  <c r="F97" i="20"/>
  <c r="F95" i="20"/>
  <c r="K117" i="20"/>
  <c r="I117" i="20"/>
  <c r="G117" i="20"/>
  <c r="E117" i="20"/>
  <c r="F116" i="20"/>
  <c r="K115" i="20"/>
  <c r="I115" i="20"/>
  <c r="G115" i="20"/>
  <c r="E115" i="20"/>
  <c r="F114" i="20"/>
  <c r="G113" i="20"/>
  <c r="F112" i="20"/>
  <c r="K111" i="20"/>
  <c r="I111" i="20"/>
  <c r="G111" i="20"/>
  <c r="E111" i="20"/>
  <c r="F110" i="20"/>
  <c r="K109" i="20"/>
  <c r="I109" i="20"/>
  <c r="G109" i="20"/>
  <c r="E109" i="20"/>
  <c r="F108" i="20"/>
  <c r="K107" i="20"/>
  <c r="I107" i="20"/>
  <c r="G107" i="20"/>
  <c r="E107" i="20"/>
  <c r="F106" i="20"/>
  <c r="K105" i="20"/>
  <c r="I105" i="20"/>
  <c r="G105" i="20"/>
  <c r="E105" i="20"/>
  <c r="F104" i="20"/>
  <c r="K103" i="20"/>
  <c r="I103" i="20"/>
  <c r="G103" i="20"/>
  <c r="E103" i="20"/>
  <c r="F102" i="20"/>
  <c r="K101" i="20"/>
  <c r="I101" i="20"/>
  <c r="G101" i="20"/>
  <c r="E101" i="20"/>
  <c r="F100" i="20"/>
  <c r="K99" i="20"/>
  <c r="I99" i="20"/>
  <c r="G99" i="20"/>
  <c r="E99" i="20"/>
  <c r="F98" i="20"/>
  <c r="K97" i="20"/>
  <c r="I97" i="20"/>
  <c r="G97" i="20"/>
  <c r="E97" i="20"/>
  <c r="F96" i="20"/>
  <c r="K95" i="20"/>
  <c r="I95" i="20"/>
  <c r="G95" i="20"/>
  <c r="E95" i="20"/>
  <c r="F94" i="20"/>
  <c r="K93" i="20"/>
  <c r="I93" i="20"/>
  <c r="G93" i="20"/>
  <c r="E93" i="20"/>
  <c r="F92" i="20"/>
  <c r="F90" i="20"/>
  <c r="K89" i="20"/>
  <c r="I89" i="20"/>
  <c r="G89" i="20"/>
  <c r="E89" i="20"/>
  <c r="F88" i="20"/>
  <c r="K87" i="20"/>
  <c r="I87" i="20"/>
  <c r="G87" i="20"/>
  <c r="E87" i="20"/>
  <c r="F86" i="20"/>
  <c r="K85" i="20"/>
  <c r="I85" i="20"/>
  <c r="G85" i="20"/>
  <c r="E85" i="20"/>
  <c r="F84" i="20"/>
  <c r="K83" i="20"/>
  <c r="I83" i="20"/>
  <c r="G83" i="20"/>
  <c r="E83" i="20"/>
  <c r="F82" i="20"/>
  <c r="K81" i="20"/>
  <c r="I81" i="20"/>
  <c r="G81" i="20"/>
  <c r="E81" i="20"/>
  <c r="F80" i="20"/>
  <c r="K79" i="20"/>
  <c r="I79" i="20"/>
  <c r="G79" i="20"/>
  <c r="E79" i="20"/>
  <c r="F78" i="20"/>
  <c r="F76" i="20"/>
  <c r="K75" i="20"/>
  <c r="I75" i="20"/>
  <c r="G75" i="20"/>
  <c r="E75" i="20"/>
  <c r="F74" i="20"/>
  <c r="K73" i="20"/>
  <c r="I73" i="20"/>
  <c r="G73" i="20"/>
  <c r="E73" i="20"/>
  <c r="F72" i="20"/>
  <c r="K71" i="20"/>
  <c r="I71" i="20"/>
  <c r="G71" i="20"/>
  <c r="E71" i="20"/>
  <c r="F70" i="20"/>
  <c r="K69" i="20"/>
  <c r="I69" i="20"/>
  <c r="G69" i="20"/>
  <c r="E69" i="20"/>
  <c r="F68" i="20"/>
  <c r="K67" i="20"/>
  <c r="I67" i="20"/>
  <c r="G67" i="20"/>
  <c r="E67" i="20"/>
  <c r="K65" i="20"/>
  <c r="I65" i="20"/>
  <c r="G65" i="20"/>
  <c r="E65" i="20"/>
  <c r="F64" i="20"/>
  <c r="K63" i="20"/>
  <c r="I63" i="20"/>
  <c r="G63" i="20"/>
  <c r="E63" i="20"/>
  <c r="F62" i="20"/>
  <c r="K61" i="20"/>
  <c r="I61" i="20"/>
  <c r="G61" i="20"/>
  <c r="E61" i="20"/>
  <c r="F60" i="20"/>
  <c r="K59" i="20"/>
  <c r="I59" i="20"/>
  <c r="G59" i="20"/>
  <c r="E59" i="20"/>
  <c r="F58" i="20"/>
  <c r="I57" i="20"/>
  <c r="G57" i="20"/>
  <c r="E57" i="20"/>
  <c r="J57" i="20"/>
  <c r="K57" i="20"/>
  <c r="L90" i="20"/>
  <c r="L56" i="20"/>
  <c r="F56" i="20"/>
  <c r="F57" i="20"/>
  <c r="G56" i="20"/>
  <c r="E56" i="20"/>
  <c r="D99" i="19"/>
  <c r="D99" i="20" s="1"/>
  <c r="G77" i="20" l="1"/>
  <c r="E91" i="20"/>
  <c r="L91" i="20"/>
  <c r="E77" i="20"/>
  <c r="E113" i="20"/>
  <c r="F77" i="20"/>
  <c r="M77" i="20"/>
  <c r="N77" i="20"/>
  <c r="M113" i="20"/>
  <c r="N113" i="20"/>
  <c r="E66" i="20"/>
  <c r="N66" i="20"/>
  <c r="M91" i="20"/>
  <c r="N91" i="20"/>
  <c r="F66" i="20"/>
  <c r="G91" i="20"/>
  <c r="F91" i="20"/>
  <c r="G66" i="20"/>
  <c r="M66" i="20"/>
  <c r="B56" i="19"/>
  <c r="C56" i="19"/>
  <c r="D56" i="19"/>
  <c r="D56" i="20" s="1"/>
  <c r="B57" i="19"/>
  <c r="C57" i="19"/>
  <c r="D57" i="19"/>
  <c r="D57" i="20" s="1"/>
  <c r="B58" i="19"/>
  <c r="C58" i="19"/>
  <c r="C58" i="20" s="1"/>
  <c r="D58" i="19"/>
  <c r="D58" i="20" s="1"/>
  <c r="B59" i="19"/>
  <c r="C59" i="19"/>
  <c r="C59" i="20" s="1"/>
  <c r="D59" i="19"/>
  <c r="D59" i="20" s="1"/>
  <c r="B60" i="19"/>
  <c r="C60" i="19"/>
  <c r="C60" i="20" s="1"/>
  <c r="D60" i="19"/>
  <c r="D60" i="20" s="1"/>
  <c r="B61" i="19"/>
  <c r="C61" i="19"/>
  <c r="C61" i="20" s="1"/>
  <c r="D61" i="19"/>
  <c r="D61" i="20" s="1"/>
  <c r="B62" i="19"/>
  <c r="C62" i="19"/>
  <c r="C62" i="20" s="1"/>
  <c r="D62" i="19"/>
  <c r="D62" i="20" s="1"/>
  <c r="B63" i="19"/>
  <c r="C63" i="19"/>
  <c r="C63" i="20" s="1"/>
  <c r="D63" i="19"/>
  <c r="D63" i="20" s="1"/>
  <c r="B64" i="19"/>
  <c r="C64" i="19"/>
  <c r="C64" i="20" s="1"/>
  <c r="D64" i="19"/>
  <c r="D64" i="20" s="1"/>
  <c r="B65" i="19"/>
  <c r="C65" i="19"/>
  <c r="C65" i="20" s="1"/>
  <c r="D65" i="19"/>
  <c r="D65" i="20" s="1"/>
  <c r="B66" i="19"/>
  <c r="C66" i="19"/>
  <c r="D66" i="19"/>
  <c r="D66" i="20" s="1"/>
  <c r="B67" i="19"/>
  <c r="C67" i="19"/>
  <c r="D67" i="19"/>
  <c r="D67" i="20" s="1"/>
  <c r="B68" i="19"/>
  <c r="C68" i="19"/>
  <c r="C68" i="20" s="1"/>
  <c r="D68" i="19"/>
  <c r="D68" i="20" s="1"/>
  <c r="B69" i="19"/>
  <c r="C69" i="19"/>
  <c r="C69" i="20" s="1"/>
  <c r="D69" i="19"/>
  <c r="D69" i="20" s="1"/>
  <c r="B70" i="19"/>
  <c r="C70" i="19"/>
  <c r="C70" i="20" s="1"/>
  <c r="D70" i="19"/>
  <c r="D70" i="20" s="1"/>
  <c r="B71" i="19"/>
  <c r="C71" i="19"/>
  <c r="C71" i="20" s="1"/>
  <c r="D71" i="19"/>
  <c r="D71" i="20" s="1"/>
  <c r="B72" i="19"/>
  <c r="C72" i="19"/>
  <c r="C72" i="20" s="1"/>
  <c r="D72" i="19"/>
  <c r="D72" i="20" s="1"/>
  <c r="B73" i="19"/>
  <c r="C73" i="19"/>
  <c r="C73" i="20" s="1"/>
  <c r="D73" i="19"/>
  <c r="D73" i="20" s="1"/>
  <c r="B74" i="19"/>
  <c r="C74" i="19"/>
  <c r="C74" i="20" s="1"/>
  <c r="D74" i="19"/>
  <c r="D74" i="20" s="1"/>
  <c r="B75" i="19"/>
  <c r="C75" i="19"/>
  <c r="C75" i="20" s="1"/>
  <c r="D75" i="19"/>
  <c r="D75" i="20" s="1"/>
  <c r="B76" i="19"/>
  <c r="C76" i="19"/>
  <c r="C76" i="20" s="1"/>
  <c r="D76" i="19"/>
  <c r="D76" i="20" s="1"/>
  <c r="B77" i="19"/>
  <c r="C77" i="19"/>
  <c r="D77" i="19"/>
  <c r="D77" i="20" s="1"/>
  <c r="B78" i="19"/>
  <c r="C78" i="19"/>
  <c r="D78" i="19"/>
  <c r="D78" i="20" s="1"/>
  <c r="B79" i="19"/>
  <c r="C79" i="19"/>
  <c r="C79" i="20" s="1"/>
  <c r="D79" i="19"/>
  <c r="D79" i="20" s="1"/>
  <c r="B80" i="19"/>
  <c r="C80" i="19"/>
  <c r="C80" i="20" s="1"/>
  <c r="D80" i="19"/>
  <c r="D80" i="20" s="1"/>
  <c r="B81" i="19"/>
  <c r="C81" i="19"/>
  <c r="C81" i="20" s="1"/>
  <c r="D81" i="19"/>
  <c r="D81" i="20" s="1"/>
  <c r="B82" i="19"/>
  <c r="C82" i="19"/>
  <c r="C82" i="20" s="1"/>
  <c r="D82" i="19"/>
  <c r="D82" i="20" s="1"/>
  <c r="B83" i="19"/>
  <c r="C83" i="19"/>
  <c r="C83" i="20" s="1"/>
  <c r="D83" i="19"/>
  <c r="D83" i="20" s="1"/>
  <c r="B84" i="19"/>
  <c r="C84" i="19"/>
  <c r="C84" i="20" s="1"/>
  <c r="D84" i="19"/>
  <c r="D84" i="20" s="1"/>
  <c r="B85" i="19"/>
  <c r="C85" i="19"/>
  <c r="C85" i="20" s="1"/>
  <c r="D85" i="19"/>
  <c r="D85" i="20" s="1"/>
  <c r="B86" i="19"/>
  <c r="C86" i="19"/>
  <c r="C86" i="20" s="1"/>
  <c r="D86" i="19"/>
  <c r="D86" i="20" s="1"/>
  <c r="B87" i="19"/>
  <c r="C87" i="19"/>
  <c r="C87" i="20" s="1"/>
  <c r="D87" i="19"/>
  <c r="D87" i="20" s="1"/>
  <c r="B88" i="19"/>
  <c r="C88" i="19"/>
  <c r="C88" i="20" s="1"/>
  <c r="D88" i="19"/>
  <c r="D88" i="20" s="1"/>
  <c r="B89" i="19"/>
  <c r="C89" i="19"/>
  <c r="C89" i="20" s="1"/>
  <c r="D89" i="19"/>
  <c r="D89" i="20" s="1"/>
  <c r="B90" i="19"/>
  <c r="C90" i="19"/>
  <c r="C90" i="20" s="1"/>
  <c r="D90" i="19"/>
  <c r="D90" i="20" s="1"/>
  <c r="B91" i="19"/>
  <c r="C91" i="19"/>
  <c r="D91" i="19"/>
  <c r="D91" i="20" s="1"/>
  <c r="B92" i="19"/>
  <c r="C92" i="19"/>
  <c r="D92" i="20"/>
  <c r="B93" i="19"/>
  <c r="C93" i="19"/>
  <c r="C93" i="20" s="1"/>
  <c r="D93" i="19"/>
  <c r="D93" i="20" s="1"/>
  <c r="B94" i="19"/>
  <c r="C94" i="19"/>
  <c r="C94" i="20" s="1"/>
  <c r="D94" i="19"/>
  <c r="D94" i="20" s="1"/>
  <c r="B95" i="19"/>
  <c r="C95" i="19"/>
  <c r="C95" i="20" s="1"/>
  <c r="D95" i="19"/>
  <c r="D95" i="20" s="1"/>
  <c r="B97" i="19"/>
  <c r="C97" i="19"/>
  <c r="C97" i="20" s="1"/>
  <c r="D97" i="19"/>
  <c r="D97" i="20" s="1"/>
  <c r="B98" i="19"/>
  <c r="C98" i="19"/>
  <c r="C98" i="20" s="1"/>
  <c r="D98" i="19"/>
  <c r="D98" i="20" s="1"/>
  <c r="B99" i="19"/>
  <c r="C99" i="19"/>
  <c r="C99" i="20" s="1"/>
  <c r="B100" i="19"/>
  <c r="C100" i="19"/>
  <c r="D100" i="19"/>
  <c r="D100" i="20" s="1"/>
  <c r="B101" i="19"/>
  <c r="C101" i="19"/>
  <c r="D101" i="19"/>
  <c r="D101" i="20" s="1"/>
  <c r="B102" i="19"/>
  <c r="C102" i="19"/>
  <c r="C102" i="20" s="1"/>
  <c r="D102" i="19"/>
  <c r="D102" i="20" s="1"/>
  <c r="B103" i="19"/>
  <c r="C103" i="19"/>
  <c r="C103" i="20" s="1"/>
  <c r="D103" i="19"/>
  <c r="D103" i="20" s="1"/>
  <c r="B104" i="19"/>
  <c r="C104" i="19"/>
  <c r="C104" i="20" s="1"/>
  <c r="D104" i="19"/>
  <c r="D104" i="20" s="1"/>
  <c r="B105" i="19"/>
  <c r="C105" i="19"/>
  <c r="C105" i="20" s="1"/>
  <c r="D105" i="19"/>
  <c r="D105" i="20" s="1"/>
  <c r="B106" i="19"/>
  <c r="C106" i="19"/>
  <c r="C106" i="20" s="1"/>
  <c r="D106" i="19"/>
  <c r="D106" i="20" s="1"/>
  <c r="B107" i="19"/>
  <c r="C107" i="19"/>
  <c r="C107" i="20" s="1"/>
  <c r="D107" i="19"/>
  <c r="D107" i="20" s="1"/>
  <c r="B108" i="19"/>
  <c r="C108" i="19"/>
  <c r="C108" i="20" s="1"/>
  <c r="D108" i="19"/>
  <c r="D108" i="20" s="1"/>
  <c r="B109" i="19"/>
  <c r="C109" i="19"/>
  <c r="C109" i="20" s="1"/>
  <c r="D109" i="19"/>
  <c r="D109" i="20" s="1"/>
  <c r="B110" i="19"/>
  <c r="C110" i="19"/>
  <c r="C110" i="20" s="1"/>
  <c r="D110" i="19"/>
  <c r="D110" i="20" s="1"/>
  <c r="B111" i="19"/>
  <c r="C111" i="19"/>
  <c r="C111" i="20" s="1"/>
  <c r="D111" i="19"/>
  <c r="D111" i="20" s="1"/>
  <c r="B112" i="19"/>
  <c r="C112" i="19"/>
  <c r="C112" i="20" s="1"/>
  <c r="D112" i="19"/>
  <c r="D112" i="20" s="1"/>
  <c r="B113" i="19"/>
  <c r="C113" i="19"/>
  <c r="D113" i="19"/>
  <c r="D113" i="20" s="1"/>
  <c r="B114" i="19"/>
  <c r="C114" i="19"/>
  <c r="D114" i="19"/>
  <c r="D114" i="20" s="1"/>
  <c r="B115" i="19"/>
  <c r="C115" i="19"/>
  <c r="C115" i="20" s="1"/>
  <c r="D115" i="19"/>
  <c r="D115" i="20" s="1"/>
  <c r="B116" i="19"/>
  <c r="C116" i="19"/>
  <c r="C116" i="20" s="1"/>
  <c r="D116" i="19"/>
  <c r="D116" i="20" s="1"/>
  <c r="B117" i="19"/>
  <c r="C117" i="19"/>
  <c r="C117" i="20" s="1"/>
  <c r="D117" i="19"/>
  <c r="D117" i="20" s="1"/>
  <c r="B118" i="19"/>
  <c r="C118" i="19"/>
  <c r="D118" i="19"/>
  <c r="B55" i="19"/>
  <c r="C55" i="19"/>
  <c r="C55" i="20" s="1"/>
  <c r="D55" i="19"/>
  <c r="D55" i="20" s="1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B4" i="20" l="1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3" i="20"/>
  <c r="C35" i="19"/>
  <c r="D35" i="19"/>
  <c r="C36" i="19"/>
  <c r="D36" i="19"/>
  <c r="C37" i="19"/>
  <c r="D37" i="19"/>
  <c r="C38" i="19"/>
  <c r="D38" i="19"/>
  <c r="C34" i="19" l="1"/>
  <c r="D34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D119" i="19"/>
  <c r="D119" i="20" s="1"/>
  <c r="D198" i="19"/>
  <c r="C199" i="19"/>
  <c r="D199" i="19"/>
  <c r="D199" i="20" s="1"/>
  <c r="B4" i="19" l="1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199" i="19"/>
  <c r="B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1" i="20" s="1"/>
  <c r="D22" i="19"/>
  <c r="D23" i="19"/>
  <c r="D24" i="19"/>
  <c r="D25" i="19"/>
  <c r="D26" i="19"/>
  <c r="D27" i="19"/>
  <c r="D28" i="19"/>
  <c r="D29" i="19"/>
  <c r="D30" i="19"/>
  <c r="D31" i="19"/>
  <c r="D32" i="19"/>
  <c r="D32" i="20" s="1"/>
  <c r="D33" i="19"/>
  <c r="D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3" i="19"/>
  <c r="A4" i="20"/>
  <c r="A3" i="20"/>
  <c r="B5" i="21" l="1"/>
  <c r="B6" i="21"/>
  <c r="D5" i="21"/>
  <c r="D6" i="21"/>
  <c r="C5" i="21"/>
  <c r="C6" i="21"/>
  <c r="C21" i="20"/>
  <c r="C22" i="20" s="1"/>
  <c r="C32" i="20"/>
  <c r="C33" i="20" s="1"/>
  <c r="B2" i="18"/>
  <c r="A2" i="18" l="1"/>
  <c r="A1" i="18"/>
  <c r="B1" i="18"/>
  <c r="H51" i="20" l="1"/>
  <c r="L51" i="20" s="1"/>
  <c r="H52" i="20"/>
  <c r="L52" i="20" s="1"/>
  <c r="H53" i="20"/>
  <c r="L53" i="20" s="1"/>
  <c r="H54" i="20"/>
  <c r="L54" i="20" s="1"/>
  <c r="H44" i="20"/>
  <c r="L44" i="20" s="1"/>
  <c r="H45" i="20"/>
  <c r="L45" i="20" s="1"/>
  <c r="H46" i="20"/>
  <c r="L46" i="20" s="1"/>
  <c r="H47" i="20"/>
  <c r="L47" i="20" s="1"/>
  <c r="H48" i="20"/>
  <c r="L48" i="20" s="1"/>
  <c r="H49" i="20"/>
  <c r="L49" i="20" s="1"/>
  <c r="H41" i="20"/>
  <c r="L41" i="20" s="1"/>
  <c r="H42" i="20"/>
  <c r="L42" i="20" s="1"/>
  <c r="H40" i="20"/>
  <c r="L40" i="20" s="1"/>
  <c r="H36" i="20"/>
  <c r="L36" i="20" s="1"/>
  <c r="H37" i="20"/>
  <c r="L37" i="20" s="1"/>
  <c r="H38" i="20"/>
  <c r="L38" i="20" s="1"/>
  <c r="H35" i="20"/>
  <c r="L35" i="20" s="1"/>
  <c r="H33" i="20"/>
  <c r="H4" i="20"/>
  <c r="H5" i="20"/>
  <c r="H6" i="20"/>
  <c r="H7" i="20"/>
  <c r="H8" i="20"/>
  <c r="H9" i="20"/>
  <c r="L9" i="20" s="1"/>
  <c r="H10" i="20"/>
  <c r="L10" i="20" s="1"/>
  <c r="H11" i="20"/>
  <c r="L11" i="20" s="1"/>
  <c r="H12" i="20"/>
  <c r="L12" i="20" s="1"/>
  <c r="H13" i="20"/>
  <c r="L13" i="20" s="1"/>
  <c r="H14" i="20"/>
  <c r="L14" i="20" s="1"/>
  <c r="H15" i="20"/>
  <c r="L15" i="20" s="1"/>
  <c r="H16" i="20"/>
  <c r="L16" i="20" s="1"/>
  <c r="H17" i="20"/>
  <c r="L17" i="20" s="1"/>
  <c r="H18" i="20"/>
  <c r="L18" i="20" s="1"/>
  <c r="H19" i="20"/>
  <c r="L19" i="20" s="1"/>
  <c r="H20" i="20"/>
  <c r="L20" i="20" s="1"/>
  <c r="H3" i="20"/>
  <c r="N3" i="20" s="1"/>
  <c r="H24" i="20"/>
  <c r="L24" i="20" s="1"/>
  <c r="H25" i="20"/>
  <c r="L25" i="20" s="1"/>
  <c r="H26" i="20"/>
  <c r="L26" i="20" s="1"/>
  <c r="H27" i="20"/>
  <c r="L27" i="20" s="1"/>
  <c r="H28" i="20"/>
  <c r="L28" i="20" s="1"/>
  <c r="H29" i="20"/>
  <c r="L29" i="20" s="1"/>
  <c r="H30" i="20"/>
  <c r="L30" i="20" s="1"/>
  <c r="H31" i="20"/>
  <c r="L31" i="20" s="1"/>
  <c r="H23" i="20"/>
  <c r="L23" i="20" s="1"/>
  <c r="H22" i="20"/>
  <c r="E1" i="20"/>
  <c r="J22" i="20" l="1"/>
  <c r="F22" i="20"/>
  <c r="E22" i="20" s="1"/>
  <c r="G22" i="20"/>
  <c r="K22" i="20"/>
  <c r="L22" i="20"/>
  <c r="N33" i="20"/>
  <c r="L33" i="20"/>
  <c r="M31" i="20"/>
  <c r="N31" i="20"/>
  <c r="C1" i="18"/>
  <c r="M23" i="20"/>
  <c r="N23" i="20"/>
  <c r="M30" i="20"/>
  <c r="N30" i="20"/>
  <c r="M28" i="20"/>
  <c r="N28" i="20"/>
  <c r="M26" i="20"/>
  <c r="N26" i="20"/>
  <c r="M24" i="20"/>
  <c r="N24" i="20"/>
  <c r="M20" i="20"/>
  <c r="N20" i="20"/>
  <c r="M18" i="20"/>
  <c r="N18" i="20"/>
  <c r="M16" i="20"/>
  <c r="N16" i="20"/>
  <c r="M14" i="20"/>
  <c r="N14" i="20"/>
  <c r="M12" i="20"/>
  <c r="N12" i="20"/>
  <c r="M10" i="20"/>
  <c r="N10" i="20"/>
  <c r="M8" i="20"/>
  <c r="N8" i="20"/>
  <c r="M6" i="20"/>
  <c r="N6" i="20"/>
  <c r="M4" i="20"/>
  <c r="N4" i="20"/>
  <c r="M35" i="20"/>
  <c r="N35" i="20"/>
  <c r="M37" i="20"/>
  <c r="N37" i="20"/>
  <c r="M40" i="20"/>
  <c r="N40" i="20"/>
  <c r="M41" i="20"/>
  <c r="N41" i="20"/>
  <c r="M48" i="20"/>
  <c r="N48" i="20"/>
  <c r="M46" i="20"/>
  <c r="N46" i="20"/>
  <c r="M44" i="20"/>
  <c r="N44" i="20"/>
  <c r="M53" i="20"/>
  <c r="N53" i="20"/>
  <c r="M51" i="20"/>
  <c r="N51" i="20"/>
  <c r="M22" i="20"/>
  <c r="N22" i="20"/>
  <c r="M29" i="20"/>
  <c r="N29" i="20"/>
  <c r="M27" i="20"/>
  <c r="N27" i="20"/>
  <c r="M25" i="20"/>
  <c r="N25" i="20"/>
  <c r="M19" i="20"/>
  <c r="N19" i="20"/>
  <c r="M17" i="20"/>
  <c r="N17" i="20"/>
  <c r="M15" i="20"/>
  <c r="N15" i="20"/>
  <c r="M13" i="20"/>
  <c r="N13" i="20"/>
  <c r="M11" i="20"/>
  <c r="N11" i="20"/>
  <c r="M9" i="20"/>
  <c r="N9" i="20"/>
  <c r="M7" i="20"/>
  <c r="N7" i="20"/>
  <c r="M5" i="20"/>
  <c r="N5" i="20"/>
  <c r="M38" i="20"/>
  <c r="N38" i="20"/>
  <c r="M36" i="20"/>
  <c r="N36" i="20"/>
  <c r="M42" i="20"/>
  <c r="N42" i="20"/>
  <c r="M49" i="20"/>
  <c r="N49" i="20"/>
  <c r="M47" i="20"/>
  <c r="N47" i="20"/>
  <c r="M45" i="20"/>
  <c r="N45" i="20"/>
  <c r="M54" i="20"/>
  <c r="N54" i="20"/>
  <c r="M52" i="20"/>
  <c r="N52" i="20"/>
  <c r="F33" i="20"/>
  <c r="M33" i="20"/>
  <c r="J31" i="20"/>
  <c r="K31" i="20"/>
  <c r="I31" i="20"/>
  <c r="G31" i="20"/>
  <c r="F31" i="20"/>
  <c r="E31" i="20"/>
  <c r="D31" i="20"/>
  <c r="C31" i="20"/>
  <c r="J30" i="20"/>
  <c r="I30" i="20"/>
  <c r="G30" i="20"/>
  <c r="F30" i="20"/>
  <c r="E30" i="20"/>
  <c r="D30" i="20"/>
  <c r="C30" i="20"/>
  <c r="K30" i="20"/>
  <c r="C26" i="20"/>
  <c r="D26" i="20"/>
  <c r="D18" i="20"/>
  <c r="C18" i="20"/>
  <c r="D16" i="20"/>
  <c r="C16" i="20"/>
  <c r="D14" i="20"/>
  <c r="C14" i="20"/>
  <c r="D12" i="20"/>
  <c r="C12" i="20"/>
  <c r="D10" i="20"/>
  <c r="C10" i="20"/>
  <c r="D8" i="20"/>
  <c r="C8" i="20"/>
  <c r="D5" i="20"/>
  <c r="C5" i="20"/>
  <c r="D33" i="20"/>
  <c r="D38" i="20"/>
  <c r="C38" i="20"/>
  <c r="D36" i="20"/>
  <c r="C36" i="20"/>
  <c r="D42" i="20"/>
  <c r="C42" i="20"/>
  <c r="D49" i="20"/>
  <c r="C49" i="20"/>
  <c r="D47" i="20"/>
  <c r="C47" i="20"/>
  <c r="D45" i="20"/>
  <c r="C45" i="20"/>
  <c r="D54" i="20"/>
  <c r="C54" i="20"/>
  <c r="D52" i="20"/>
  <c r="C52" i="20"/>
  <c r="D22" i="20"/>
  <c r="C28" i="20"/>
  <c r="D28" i="20"/>
  <c r="C24" i="20"/>
  <c r="D24" i="20"/>
  <c r="D20" i="20"/>
  <c r="C20" i="20"/>
  <c r="C23" i="20"/>
  <c r="D23" i="20"/>
  <c r="C29" i="20"/>
  <c r="D29" i="20"/>
  <c r="C27" i="20"/>
  <c r="D27" i="20"/>
  <c r="C25" i="20"/>
  <c r="D25" i="20"/>
  <c r="D3" i="20"/>
  <c r="C3" i="20"/>
  <c r="D19" i="20"/>
  <c r="C19" i="20"/>
  <c r="D17" i="20"/>
  <c r="C17" i="20"/>
  <c r="D15" i="20"/>
  <c r="C15" i="20"/>
  <c r="D13" i="20"/>
  <c r="C13" i="20"/>
  <c r="D11" i="20"/>
  <c r="C11" i="20"/>
  <c r="D9" i="20"/>
  <c r="C9" i="20"/>
  <c r="D7" i="20"/>
  <c r="C7" i="20"/>
  <c r="D6" i="20"/>
  <c r="C6" i="20"/>
  <c r="D4" i="20"/>
  <c r="C4" i="20"/>
  <c r="D35" i="20"/>
  <c r="C35" i="20"/>
  <c r="D37" i="20"/>
  <c r="C37" i="20"/>
  <c r="D40" i="20"/>
  <c r="C40" i="20"/>
  <c r="D41" i="20"/>
  <c r="C41" i="20"/>
  <c r="D48" i="20"/>
  <c r="C48" i="20"/>
  <c r="D46" i="20"/>
  <c r="C46" i="20"/>
  <c r="D44" i="20"/>
  <c r="C44" i="20"/>
  <c r="D53" i="20"/>
  <c r="C53" i="20"/>
  <c r="D51" i="20"/>
  <c r="C51" i="20"/>
  <c r="F28" i="20"/>
  <c r="J16" i="20"/>
  <c r="J14" i="20"/>
  <c r="J10" i="20"/>
  <c r="J8" i="20"/>
  <c r="J5" i="20"/>
  <c r="J33" i="20"/>
  <c r="K49" i="20"/>
  <c r="J45" i="20"/>
  <c r="F54" i="20"/>
  <c r="J52" i="20"/>
  <c r="J23" i="20"/>
  <c r="M3" i="20"/>
  <c r="K35" i="20"/>
  <c r="J37" i="20"/>
  <c r="K40" i="20"/>
  <c r="J42" i="20"/>
  <c r="J48" i="20"/>
  <c r="J46" i="20"/>
  <c r="J53" i="20"/>
  <c r="F52" i="20"/>
  <c r="J51" i="20"/>
  <c r="K53" i="20"/>
  <c r="I53" i="20"/>
  <c r="G53" i="20"/>
  <c r="E53" i="20"/>
  <c r="K52" i="20"/>
  <c r="I52" i="20"/>
  <c r="G52" i="20"/>
  <c r="E52" i="20"/>
  <c r="K51" i="20"/>
  <c r="I51" i="20"/>
  <c r="G51" i="20"/>
  <c r="E51" i="20"/>
  <c r="F53" i="20"/>
  <c r="F51" i="20"/>
  <c r="J54" i="20"/>
  <c r="K54" i="20"/>
  <c r="I54" i="20"/>
  <c r="G54" i="20"/>
  <c r="E54" i="20"/>
  <c r="F48" i="20"/>
  <c r="J47" i="20"/>
  <c r="F47" i="20"/>
  <c r="F45" i="20"/>
  <c r="J44" i="20"/>
  <c r="K48" i="20"/>
  <c r="I48" i="20"/>
  <c r="G48" i="20"/>
  <c r="E48" i="20"/>
  <c r="K47" i="20"/>
  <c r="I47" i="20"/>
  <c r="G47" i="20"/>
  <c r="E47" i="20"/>
  <c r="K46" i="20"/>
  <c r="I46" i="20"/>
  <c r="G46" i="20"/>
  <c r="E46" i="20"/>
  <c r="K45" i="20"/>
  <c r="I45" i="20"/>
  <c r="G45" i="20"/>
  <c r="E45" i="20"/>
  <c r="K44" i="20"/>
  <c r="I44" i="20"/>
  <c r="G44" i="20"/>
  <c r="E44" i="20"/>
  <c r="F46" i="20"/>
  <c r="F44" i="20"/>
  <c r="J49" i="20"/>
  <c r="F49" i="20"/>
  <c r="E49" i="20"/>
  <c r="G49" i="20"/>
  <c r="I49" i="20"/>
  <c r="F42" i="20"/>
  <c r="J41" i="20"/>
  <c r="K42" i="20"/>
  <c r="I42" i="20"/>
  <c r="G42" i="20"/>
  <c r="E42" i="20"/>
  <c r="K41" i="20"/>
  <c r="I41" i="20"/>
  <c r="G41" i="20"/>
  <c r="E41" i="20"/>
  <c r="F41" i="20"/>
  <c r="J40" i="20"/>
  <c r="F40" i="20"/>
  <c r="E40" i="20"/>
  <c r="G40" i="20"/>
  <c r="I40" i="20"/>
  <c r="J29" i="20"/>
  <c r="J38" i="20"/>
  <c r="F37" i="20"/>
  <c r="J36" i="20"/>
  <c r="K38" i="20"/>
  <c r="I38" i="20"/>
  <c r="G38" i="20"/>
  <c r="E38" i="20"/>
  <c r="K37" i="20"/>
  <c r="I37" i="20"/>
  <c r="G37" i="20"/>
  <c r="E37" i="20"/>
  <c r="K36" i="20"/>
  <c r="I36" i="20"/>
  <c r="G36" i="20"/>
  <c r="E36" i="20"/>
  <c r="F38" i="20"/>
  <c r="F36" i="20"/>
  <c r="J35" i="20"/>
  <c r="F35" i="20"/>
  <c r="E35" i="20"/>
  <c r="G35" i="20"/>
  <c r="I35" i="20"/>
  <c r="K29" i="20"/>
  <c r="I29" i="20"/>
  <c r="E29" i="20"/>
  <c r="J27" i="20"/>
  <c r="J25" i="20"/>
  <c r="J24" i="20"/>
  <c r="G24" i="20"/>
  <c r="G26" i="20"/>
  <c r="G28" i="20"/>
  <c r="K27" i="20"/>
  <c r="I27" i="20"/>
  <c r="E27" i="20"/>
  <c r="J26" i="20"/>
  <c r="K25" i="20"/>
  <c r="I25" i="20"/>
  <c r="E25" i="20"/>
  <c r="G23" i="20"/>
  <c r="G25" i="20"/>
  <c r="G27" i="20"/>
  <c r="G29" i="20"/>
  <c r="E33" i="20"/>
  <c r="G33" i="20"/>
  <c r="I33" i="20"/>
  <c r="K33" i="20"/>
  <c r="J3" i="20"/>
  <c r="F3" i="20"/>
  <c r="I3" i="20"/>
  <c r="G3" i="20"/>
  <c r="E3" i="20"/>
  <c r="F29" i="20"/>
  <c r="K28" i="20"/>
  <c r="I28" i="20"/>
  <c r="E28" i="20"/>
  <c r="F27" i="20"/>
  <c r="K26" i="20"/>
  <c r="I26" i="20"/>
  <c r="E26" i="20"/>
  <c r="F25" i="20"/>
  <c r="K24" i="20"/>
  <c r="I24" i="20"/>
  <c r="E24" i="20"/>
  <c r="J28" i="20"/>
  <c r="F26" i="20"/>
  <c r="F24" i="20"/>
  <c r="I23" i="20"/>
  <c r="K23" i="20"/>
  <c r="F23" i="20"/>
  <c r="K3" i="20"/>
  <c r="L7" i="20"/>
  <c r="E23" i="20"/>
  <c r="J7" i="20"/>
  <c r="J12" i="20"/>
  <c r="L6" i="20"/>
  <c r="L3" i="20"/>
  <c r="J20" i="20"/>
  <c r="J18" i="20"/>
  <c r="J11" i="20"/>
  <c r="J6" i="20"/>
  <c r="F20" i="20"/>
  <c r="J19" i="20"/>
  <c r="F18" i="20"/>
  <c r="J17" i="20"/>
  <c r="F17" i="20"/>
  <c r="F16" i="20"/>
  <c r="J15" i="20"/>
  <c r="F14" i="20"/>
  <c r="J13" i="20"/>
  <c r="F12" i="20"/>
  <c r="F10" i="20"/>
  <c r="J9" i="20"/>
  <c r="F8" i="20"/>
  <c r="F7" i="20"/>
  <c r="F5" i="20"/>
  <c r="L4" i="20"/>
  <c r="J4" i="20"/>
  <c r="K20" i="20"/>
  <c r="I20" i="20"/>
  <c r="G20" i="20"/>
  <c r="E20" i="20"/>
  <c r="K19" i="20"/>
  <c r="I19" i="20"/>
  <c r="G19" i="20"/>
  <c r="E19" i="20"/>
  <c r="K18" i="20"/>
  <c r="I18" i="20"/>
  <c r="G18" i="20"/>
  <c r="E18" i="20"/>
  <c r="K17" i="20"/>
  <c r="I17" i="20"/>
  <c r="G17" i="20"/>
  <c r="E17" i="20"/>
  <c r="K16" i="20"/>
  <c r="I16" i="20"/>
  <c r="G16" i="20"/>
  <c r="E16" i="20"/>
  <c r="K15" i="20"/>
  <c r="I15" i="20"/>
  <c r="G15" i="20"/>
  <c r="E15" i="20"/>
  <c r="K14" i="20"/>
  <c r="I14" i="20"/>
  <c r="G14" i="20"/>
  <c r="E14" i="20"/>
  <c r="K13" i="20"/>
  <c r="I13" i="20"/>
  <c r="G13" i="20"/>
  <c r="E13" i="20"/>
  <c r="K12" i="20"/>
  <c r="I12" i="20"/>
  <c r="G12" i="20"/>
  <c r="E12" i="20"/>
  <c r="K11" i="20"/>
  <c r="I11" i="20"/>
  <c r="G11" i="20"/>
  <c r="E11" i="20"/>
  <c r="K10" i="20"/>
  <c r="I10" i="20"/>
  <c r="G10" i="20"/>
  <c r="E10" i="20"/>
  <c r="K9" i="20"/>
  <c r="I9" i="20"/>
  <c r="G9" i="20"/>
  <c r="E9" i="20"/>
  <c r="K8" i="20"/>
  <c r="I8" i="20"/>
  <c r="G8" i="20"/>
  <c r="E8" i="20"/>
  <c r="K7" i="20"/>
  <c r="I7" i="20"/>
  <c r="G7" i="20"/>
  <c r="E7" i="20"/>
  <c r="K6" i="20"/>
  <c r="I6" i="20"/>
  <c r="G6" i="20"/>
  <c r="E6" i="20"/>
  <c r="K5" i="20"/>
  <c r="I5" i="20"/>
  <c r="G5" i="20"/>
  <c r="E5" i="20"/>
  <c r="K4" i="20"/>
  <c r="I4" i="20"/>
  <c r="G4" i="20"/>
  <c r="E4" i="20"/>
  <c r="F19" i="20"/>
  <c r="F15" i="20"/>
  <c r="F13" i="20"/>
  <c r="F11" i="20"/>
  <c r="F9" i="20"/>
  <c r="L8" i="20"/>
  <c r="F6" i="20"/>
  <c r="L5" i="20"/>
  <c r="F4" i="20"/>
  <c r="I22" i="20"/>
  <c r="D134" i="20" l="1"/>
  <c r="E134" i="20"/>
  <c r="M134" i="20"/>
  <c r="N134" i="20"/>
  <c r="G96" i="20"/>
</calcChain>
</file>

<file path=xl/sharedStrings.xml><?xml version="1.0" encoding="utf-8"?>
<sst xmlns="http://schemas.openxmlformats.org/spreadsheetml/2006/main" count="5651" uniqueCount="1148">
  <si>
    <t>Муфта</t>
  </si>
  <si>
    <t>Крышка</t>
  </si>
  <si>
    <t>Шайба</t>
  </si>
  <si>
    <t xml:space="preserve">Вкладыш </t>
  </si>
  <si>
    <t>Пробка</t>
  </si>
  <si>
    <t>Шпонка</t>
  </si>
  <si>
    <t>Пята</t>
  </si>
  <si>
    <t>Головка</t>
  </si>
  <si>
    <t>Корпус</t>
  </si>
  <si>
    <t>Колодка</t>
  </si>
  <si>
    <t>Статор</t>
  </si>
  <si>
    <t>Ротор</t>
  </si>
  <si>
    <t>Шпилька</t>
  </si>
  <si>
    <t>Винт</t>
  </si>
  <si>
    <t xml:space="preserve">Гайка </t>
  </si>
  <si>
    <t>ЭД117-02-15СБ</t>
  </si>
  <si>
    <t>зам. на ЭД117-07-001Б-01</t>
  </si>
  <si>
    <t>взамен ЭД117-01-001Б-02</t>
  </si>
  <si>
    <t>Кольцо</t>
  </si>
  <si>
    <t>Фланец</t>
  </si>
  <si>
    <t>Труба</t>
  </si>
  <si>
    <t>Днище</t>
  </si>
  <si>
    <t>Прокладка</t>
  </si>
  <si>
    <t>Клапан</t>
  </si>
  <si>
    <t>Винт В М5-6gx10.58.029</t>
  </si>
  <si>
    <t>Кольцо 030-035-30-2-3</t>
  </si>
  <si>
    <t>Кольцо 059-065-36-2-3</t>
  </si>
  <si>
    <t>Шайба 5.65Г.029</t>
  </si>
  <si>
    <t>Заклепка 3х7.32</t>
  </si>
  <si>
    <t>Комплект вспомог. мат.</t>
  </si>
  <si>
    <t>Кольцо пружинное</t>
  </si>
  <si>
    <t>Подшипник</t>
  </si>
  <si>
    <t>Втулка</t>
  </si>
  <si>
    <t>покупная</t>
  </si>
  <si>
    <t>Дно</t>
  </si>
  <si>
    <t>Пружина</t>
  </si>
  <si>
    <t>Шарик 5.556-100</t>
  </si>
  <si>
    <t>загот. для ЭД117-01-22-003</t>
  </si>
  <si>
    <t>Магнит</t>
  </si>
  <si>
    <t>постоянные данные</t>
  </si>
  <si>
    <t>переменные данные</t>
  </si>
  <si>
    <t>Фиксатор</t>
  </si>
  <si>
    <t>загот. для ЭД117-02-15-001</t>
  </si>
  <si>
    <t>Кабель с наконечником</t>
  </si>
  <si>
    <t>Кольцо изолирующее</t>
  </si>
  <si>
    <t>загот. для ЭД117-07-50-005</t>
  </si>
  <si>
    <t>загот. для ЭД117-07-50-005-02</t>
  </si>
  <si>
    <t>Лента ЛЭС 0,1х20 обраб.</t>
  </si>
  <si>
    <t>Пленка Ф-4 ЭО 0,04х20</t>
  </si>
  <si>
    <t>Трубка Ф-4 ДЭ 3,0х0,4</t>
  </si>
  <si>
    <t>кг</t>
  </si>
  <si>
    <t>Трубка ТТК 11,4/6,8</t>
  </si>
  <si>
    <t>Трубка изолирующая</t>
  </si>
  <si>
    <t>Наконечник</t>
  </si>
  <si>
    <t>Провод</t>
  </si>
  <si>
    <t>Трубка</t>
  </si>
  <si>
    <t>м</t>
  </si>
  <si>
    <t>Статор необмотанный</t>
  </si>
  <si>
    <t>ЭД117-07-50-005-04</t>
  </si>
  <si>
    <t>загот. для ЭД117-07-50-005-04</t>
  </si>
  <si>
    <t>Лист статора</t>
  </si>
  <si>
    <t>Сердечник ротора</t>
  </si>
  <si>
    <t>Шайба упорная</t>
  </si>
  <si>
    <t>Корпус подшипника</t>
  </si>
  <si>
    <t>Лист ротора</t>
  </si>
  <si>
    <t>Стержень</t>
  </si>
  <si>
    <t>шт</t>
  </si>
  <si>
    <t>Шайба 10 3Х13</t>
  </si>
  <si>
    <t>ЭД117-02Э-43</t>
  </si>
  <si>
    <t xml:space="preserve">Гильза </t>
  </si>
  <si>
    <t xml:space="preserve">Шайба </t>
  </si>
  <si>
    <t xml:space="preserve">Вал </t>
  </si>
  <si>
    <t xml:space="preserve">Стержень </t>
  </si>
  <si>
    <t>Шайба 10.65Г.029</t>
  </si>
  <si>
    <t>ХХ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</si>
  <si>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</si>
  <si>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</si>
  <si>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</si>
  <si>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</si>
  <si>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</si>
  <si>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</si>
  <si>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</si>
  <si>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</si>
  <si>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</si>
  <si>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</si>
  <si>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</si>
  <si>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</si>
  <si>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</si>
  <si>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</si>
  <si>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</si>
  <si>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</si>
  <si>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</si>
  <si>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</si>
  <si>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</si>
  <si>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</si>
  <si>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</si>
  <si>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</si>
  <si>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</si>
  <si>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</si>
  <si>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</si>
  <si>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</si>
  <si>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</si>
  <si>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</si>
  <si>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</si>
  <si>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</si>
  <si>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</si>
  <si>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</si>
  <si>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</si>
  <si>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</si>
  <si>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</si>
  <si>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</si>
  <si>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</si>
  <si>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</si>
  <si>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</si>
  <si>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</si>
  <si>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</si>
  <si>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</si>
  <si>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</si>
  <si>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</si>
  <si>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00</t>
  </si>
  <si>
    <t>загот. для ЭД117-01-009</t>
  </si>
  <si>
    <t>загот. для ЭД117-01-017</t>
  </si>
  <si>
    <t>взаимозаменяемые</t>
  </si>
  <si>
    <t>загот. для ЭД117-01-22-001</t>
  </si>
  <si>
    <t>загот. для ЭД117-01-22-004</t>
  </si>
  <si>
    <t>не применяется</t>
  </si>
  <si>
    <t>все исполнения</t>
  </si>
  <si>
    <t>ЭД63-117М5КТ</t>
  </si>
  <si>
    <t>ЭД80-117М5КТ</t>
  </si>
  <si>
    <t>ЭД90-117М5КТ</t>
  </si>
  <si>
    <t>ЭД125-117М5КТ</t>
  </si>
  <si>
    <t>единица измерения</t>
  </si>
  <si>
    <t>после измен. специф. стала постоянной</t>
  </si>
  <si>
    <t>загот. для ЭД117-07-50-005-03</t>
  </si>
  <si>
    <t>ЭД117-07-50-005-03</t>
  </si>
  <si>
    <t>002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</si>
  <si>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</si>
  <si>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</si>
  <si>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</si>
  <si>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</si>
  <si>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</si>
  <si>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</si>
  <si>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</si>
  <si>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</si>
  <si>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</si>
  <si>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</si>
  <si>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</si>
  <si>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ЭД117-02Э-31</t>
  </si>
  <si>
    <t>ЭД117-02Э-39</t>
  </si>
  <si>
    <t>ЭД117-02Э-55</t>
  </si>
  <si>
    <t>Обозначение</t>
  </si>
  <si>
    <t>Тип</t>
  </si>
  <si>
    <t>ЭД117-01-73</t>
  </si>
  <si>
    <t>ЭД63-117КТ</t>
  </si>
  <si>
    <t>ЭД45-103</t>
  </si>
  <si>
    <t>ЭД103-01-20</t>
  </si>
  <si>
    <t>ЭД103-01-21</t>
  </si>
  <si>
    <t>ЭД103-01-34</t>
  </si>
  <si>
    <t>ЭД103-01-44</t>
  </si>
  <si>
    <t>ЭД32-103КТ</t>
  </si>
  <si>
    <t>ЭД32-103М1</t>
  </si>
  <si>
    <t>ЭД63-103М1КТ</t>
  </si>
  <si>
    <t>ЭД45-117КТ</t>
  </si>
  <si>
    <t>Комплект двигатель</t>
  </si>
  <si>
    <t>5ЭД90-117М14КТ</t>
  </si>
  <si>
    <t>5ЭД63-103М14М1КТ</t>
  </si>
  <si>
    <t>Эл-двигатель тип</t>
  </si>
  <si>
    <t>Эл-двигатель обозначение</t>
  </si>
  <si>
    <t>ПЭДУ32-103КТД5В*</t>
  </si>
  <si>
    <t>ЭД103-09-01</t>
  </si>
  <si>
    <t>ЭД117-11-02</t>
  </si>
  <si>
    <t>ЭД117-01-75</t>
  </si>
  <si>
    <t>5ПЭДУ45-117М14КТД5В*</t>
  </si>
  <si>
    <t>5ЭД45-117М14КТ</t>
  </si>
  <si>
    <t>ЭД117-11</t>
  </si>
  <si>
    <t>5ПЭДУ32-103М14КТД5В*</t>
  </si>
  <si>
    <t>5ЭД32-103М14КТ</t>
  </si>
  <si>
    <t>ЭД103-09</t>
  </si>
  <si>
    <t>5ПЭДУ63-117М14КТД5В*</t>
  </si>
  <si>
    <t>5ЭД63-117М14КТ</t>
  </si>
  <si>
    <t>ЭД117-11-01</t>
  </si>
  <si>
    <t>ПЭДУ32-103М1Д5В*</t>
  </si>
  <si>
    <t>ПЭДУ45-103Д5В*</t>
  </si>
  <si>
    <t>Гидрозащита тип</t>
  </si>
  <si>
    <t>Гидрозащита обозначение</t>
  </si>
  <si>
    <t>П5М5КТ</t>
  </si>
  <si>
    <t>П5М5-01-03</t>
  </si>
  <si>
    <t>П5М5</t>
  </si>
  <si>
    <t>П5М5-01</t>
  </si>
  <si>
    <t>ПЭДУ63-103М1КТД5В*</t>
  </si>
  <si>
    <t>5ПЭДУ63-103М14М1КТД5В*</t>
  </si>
  <si>
    <t>ПЭДУ63-117КТД5В*</t>
  </si>
  <si>
    <t>ПЭДУ45-117КТД5В*</t>
  </si>
  <si>
    <t>ПЭДУ90-117М5КТД5В*</t>
  </si>
  <si>
    <t>ПЭДУ125-117М5КТД5В*</t>
  </si>
  <si>
    <t>5ПЭДУ90-117М14КТД5В*</t>
  </si>
  <si>
    <t>ПЭДУ56-103КТД5В*</t>
  </si>
  <si>
    <t>ЭД56-103КТ</t>
  </si>
  <si>
    <t>ЭД103-01-(45)</t>
  </si>
  <si>
    <t>ПЭДУ63-117М5КТД5В*</t>
  </si>
  <si>
    <t>ПЭДУ80-117М5КТД5В*</t>
  </si>
  <si>
    <t>5ПЭДУ63-117М13КТД5В*</t>
  </si>
  <si>
    <t>5ЭД63-117М13КТ</t>
  </si>
  <si>
    <t>ЭД117-</t>
  </si>
  <si>
    <t>База</t>
  </si>
  <si>
    <t>поз.</t>
  </si>
  <si>
    <t>01.</t>
  </si>
  <si>
    <t>01.1.</t>
  </si>
  <si>
    <t>01.2.</t>
  </si>
  <si>
    <t>02.</t>
  </si>
  <si>
    <t>02.1.</t>
  </si>
  <si>
    <t>02.2.</t>
  </si>
  <si>
    <t>03.</t>
  </si>
  <si>
    <t>03.1.</t>
  </si>
  <si>
    <t>03.2.</t>
  </si>
  <si>
    <t>03.3.</t>
  </si>
  <si>
    <t>03.4.</t>
  </si>
  <si>
    <t>03.5.</t>
  </si>
  <si>
    <t>04.</t>
  </si>
  <si>
    <t>04.1.</t>
  </si>
  <si>
    <t>04.2.</t>
  </si>
  <si>
    <t>Х</t>
  </si>
  <si>
    <t>06.</t>
  </si>
  <si>
    <t>06.01.</t>
  </si>
  <si>
    <t>06.01.1.</t>
  </si>
  <si>
    <t>06.01.2.</t>
  </si>
  <si>
    <t>06.02.</t>
  </si>
  <si>
    <t>06.02.1.</t>
  </si>
  <si>
    <t>06.02.2.</t>
  </si>
  <si>
    <t>06.02.3.</t>
  </si>
  <si>
    <t>06.02.4.</t>
  </si>
  <si>
    <t>06.02.5.</t>
  </si>
  <si>
    <t>06.02.6.</t>
  </si>
  <si>
    <t>06.1.</t>
  </si>
  <si>
    <t>06.2.</t>
  </si>
  <si>
    <t>06.3.</t>
  </si>
  <si>
    <t>07.</t>
  </si>
  <si>
    <t>08.</t>
  </si>
  <si>
    <t>00.1.</t>
  </si>
  <si>
    <t>00.2.</t>
  </si>
  <si>
    <t>00.3.</t>
  </si>
  <si>
    <t>00.4.</t>
  </si>
  <si>
    <t>00.5.</t>
  </si>
  <si>
    <t>00.6.</t>
  </si>
  <si>
    <t>00.7.</t>
  </si>
  <si>
    <t>00.8.</t>
  </si>
  <si>
    <t>00.9.</t>
  </si>
  <si>
    <t>00.10.</t>
  </si>
  <si>
    <t>00.11.</t>
  </si>
  <si>
    <t>00.12.</t>
  </si>
  <si>
    <t>00.13.</t>
  </si>
  <si>
    <t>00.14.</t>
  </si>
  <si>
    <t>00.15.</t>
  </si>
  <si>
    <t>00.16.</t>
  </si>
  <si>
    <t>00.17.</t>
  </si>
  <si>
    <t>00.18.</t>
  </si>
  <si>
    <t>№</t>
  </si>
  <si>
    <t>Лист</t>
  </si>
  <si>
    <t>Б-ПН-2,0 ГОСТ 19903-74</t>
  </si>
  <si>
    <t>IV-Ст3сп ГОСТ 16523-97</t>
  </si>
  <si>
    <t>еи</t>
  </si>
  <si>
    <t>н.р.</t>
  </si>
  <si>
    <t>кол.</t>
  </si>
  <si>
    <t>обозначение</t>
  </si>
  <si>
    <t>наименование</t>
  </si>
  <si>
    <t>примечание</t>
  </si>
  <si>
    <t>вид материала</t>
  </si>
  <si>
    <t>обозначение 1</t>
  </si>
  <si>
    <t>обозначение 2</t>
  </si>
  <si>
    <t>Круг</t>
  </si>
  <si>
    <t>40-В ГОСТ 2590-88</t>
  </si>
  <si>
    <t>Ст5сп3-II ГОСТ 535-88</t>
  </si>
  <si>
    <t>Фенопласт</t>
  </si>
  <si>
    <t>03-010-02 черный ГОСТ 5689-79</t>
  </si>
  <si>
    <t>Полоса</t>
  </si>
  <si>
    <t>25х100 В-2 ГОСТ 103-76</t>
  </si>
  <si>
    <t>Ст20сп ГОСТ 535-88</t>
  </si>
  <si>
    <t>Б20Х ГОСТ 8733-87</t>
  </si>
  <si>
    <t>Квадрат</t>
  </si>
  <si>
    <t>А6 ГОСТ 2591-71</t>
  </si>
  <si>
    <t>45-3ГП ГОСТ 1050-88</t>
  </si>
  <si>
    <t>70-В ГОСТ 2590-88</t>
  </si>
  <si>
    <t>заготовка ЭД117-01-001Б</t>
  </si>
  <si>
    <t>10-В ГОСТ 2590-88</t>
  </si>
  <si>
    <t>номенклатура</t>
  </si>
  <si>
    <t>масса</t>
  </si>
  <si>
    <t>10-h12 ГОСТ 7417-75</t>
  </si>
  <si>
    <t>14Х17Н2 ГОСТ 5949-75</t>
  </si>
  <si>
    <t>16,2-h11 ГОСТ 7417-75</t>
  </si>
  <si>
    <t>заготовка ЭД117-01-009Б</t>
  </si>
  <si>
    <t>Шестигранник</t>
  </si>
  <si>
    <t>14-h11 ГОСТ 8560-78</t>
  </si>
  <si>
    <t>40Х-Б-Н ГОСТ 1051-73</t>
  </si>
  <si>
    <t>заготовка ЭД117-01-017Б</t>
  </si>
  <si>
    <t>ДПРНМ 1,0 Л63 ГОСТ 931-90</t>
  </si>
  <si>
    <t>Масло эл.изол.</t>
  </si>
  <si>
    <t>МДПН (З) ТУ 0253-018-00151911-99</t>
  </si>
  <si>
    <t>в кг</t>
  </si>
  <si>
    <t>л</t>
  </si>
  <si>
    <t>в л</t>
  </si>
  <si>
    <t xml:space="preserve">Винт </t>
  </si>
  <si>
    <t>Заклепка</t>
  </si>
  <si>
    <t xml:space="preserve">Кольцо </t>
  </si>
  <si>
    <t>36-В ГОСТ 2590-88</t>
  </si>
  <si>
    <t>Проволока</t>
  </si>
  <si>
    <t>3х3 65Г ГОСТ 11850-72</t>
  </si>
  <si>
    <t>Б-1-0,8 ГОСТ 9389-75</t>
  </si>
  <si>
    <t>Пруток</t>
  </si>
  <si>
    <t>ДКРПП 10х2000 ЛС 59-1 АВ ГОСТ 2060-90</t>
  </si>
  <si>
    <t>Лента</t>
  </si>
  <si>
    <t>Б-1-1,2 ГОСТ 9389-75</t>
  </si>
  <si>
    <t>110-В ГОСТ 2590-88</t>
  </si>
  <si>
    <t>Ст3сп3-II ГОСТ 535-88</t>
  </si>
  <si>
    <t>60х4 ГОСТ 8734-75</t>
  </si>
  <si>
    <t>Б-ПН-3,0 ГОСТ 19903-74</t>
  </si>
  <si>
    <t>Пластина</t>
  </si>
  <si>
    <t>2Н-I-ТМКЩ-С-4 ГОСТ 7338-90</t>
  </si>
  <si>
    <t>8-В ГОСТ 2590-88</t>
  </si>
  <si>
    <t>20-3ГП ГОСТ 1050-88</t>
  </si>
  <si>
    <t>заготовка ЭД117-01-006</t>
  </si>
  <si>
    <t>Целанекс</t>
  </si>
  <si>
    <t>2302 GV 1/30</t>
  </si>
  <si>
    <t>ДПРНХ 2 С1 ГОСТ 9559-89</t>
  </si>
  <si>
    <t>120-В ГОСТ 2590-88</t>
  </si>
  <si>
    <t xml:space="preserve">Втулка </t>
  </si>
  <si>
    <t>ДКРПП-11,0 НД ЛС 59-1 АВ ГОСТ 2060-90</t>
  </si>
  <si>
    <t>заготовка ЭД117-01-22-003Б</t>
  </si>
  <si>
    <t>Б-1-0,4 ГОСТ 9389-75</t>
  </si>
  <si>
    <t>19-h11 ГОСТ 8560-78</t>
  </si>
  <si>
    <t>12Х18Н10Т ГОСТ 5949-75</t>
  </si>
  <si>
    <t>16-В ГОСТ 2590-88</t>
  </si>
  <si>
    <t>заготовка ЭД117-01-22-001Б</t>
  </si>
  <si>
    <t>45-Б-Н ГОСТ 1051-73</t>
  </si>
  <si>
    <t>заготовка ЭД117-01-22-004Б</t>
  </si>
  <si>
    <t>45-3ГП-ТО ГОСТ 1050-88</t>
  </si>
  <si>
    <t xml:space="preserve">Шарик </t>
  </si>
  <si>
    <t>отличия только в кол-ве СБ и разные валы</t>
  </si>
  <si>
    <t>Стеклотекстолит</t>
  </si>
  <si>
    <t>СТЭФ-I-0,5 ГОСТ 12652-74</t>
  </si>
  <si>
    <t>Лакоткань</t>
  </si>
  <si>
    <t>Ф-4Д-Э007-А СТО 05807999-011-2007</t>
  </si>
  <si>
    <t>заготовка ЭД117-07-50-005Б</t>
  </si>
  <si>
    <t>ДКРНТ 4,5 НД М1 ГОСТ 1535-91</t>
  </si>
  <si>
    <t>заготовка ЭД117-07-50-005Б-02</t>
  </si>
  <si>
    <t>ДКРНТ 7,0 НД М1 ГОСТ 1535-91</t>
  </si>
  <si>
    <t>заготовка ЭД117-07-50-005Б-03</t>
  </si>
  <si>
    <t>ДКРНТ 8,0 НД М1 ГОСТ 1535-91</t>
  </si>
  <si>
    <t>заготовка ЭД117-07-50-005Б-04</t>
  </si>
  <si>
    <t>ДКРНТ 9,0 НД М1 ГОСТ 1535-91</t>
  </si>
  <si>
    <t>ЛЭС 0,1х20 обработанная ГОСТ 5937-81</t>
  </si>
  <si>
    <t xml:space="preserve">Пленка </t>
  </si>
  <si>
    <t>Ф-4 ЭО первый сорт 0,04х20 ГОСТ 24222-80</t>
  </si>
  <si>
    <t>ТТК 11,4/6,8 первый сорт ТУ 6-05-1955-83</t>
  </si>
  <si>
    <t>в м</t>
  </si>
  <si>
    <t>ПМФ-С-352 60/40мкм ТУ 6-19-226-89</t>
  </si>
  <si>
    <t>Цилиндр</t>
  </si>
  <si>
    <t>2,24</t>
  </si>
  <si>
    <t>2,36</t>
  </si>
  <si>
    <t>2,5</t>
  </si>
  <si>
    <t>240±0,5</t>
  </si>
  <si>
    <t>ДКРПТ 10х2000 М1 АВ ГОСТ 1535-91</t>
  </si>
  <si>
    <t>84х0,3</t>
  </si>
  <si>
    <t>Электродвигатель ЭД117-02Э-ХХ  ЭДХХ-117М5ХХ   Детали переменные</t>
  </si>
  <si>
    <t>-</t>
  </si>
  <si>
    <t>е.и.</t>
  </si>
  <si>
    <t>Сводная затрат материала</t>
  </si>
  <si>
    <t>СТЭФ-I-2,0 ГОСТ 12652-74</t>
  </si>
  <si>
    <t>двигатель</t>
  </si>
  <si>
    <t>муфта</t>
  </si>
  <si>
    <t>гильза</t>
  </si>
  <si>
    <t>крышка</t>
  </si>
  <si>
    <t>колодка</t>
  </si>
  <si>
    <t>головка</t>
  </si>
  <si>
    <t>корпус</t>
  </si>
  <si>
    <t>статор</t>
  </si>
  <si>
    <t>ротор</t>
  </si>
  <si>
    <t>шт.</t>
  </si>
  <si>
    <t>Электродвигатель ЭД103-01-ХХ  ЭДХХ-103М1ХХ</t>
  </si>
  <si>
    <t>ЭД32-103</t>
  </si>
  <si>
    <t>ЭД45-103М1</t>
  </si>
  <si>
    <t>аннулировано</t>
  </si>
  <si>
    <t>ЭД32-103К</t>
  </si>
  <si>
    <t>ЭД45-103К</t>
  </si>
  <si>
    <t>нет</t>
  </si>
  <si>
    <t>Электродвигатель ЭД103-01-ХХ  ЭДХХ-103М1ХХ   Детали</t>
  </si>
  <si>
    <t>Эл. двигатель ЭД103-01-</t>
  </si>
  <si>
    <t>Э  Д  1  0  3    -    0  1</t>
  </si>
  <si>
    <t>ЭД103-01</t>
  </si>
  <si>
    <t>ЭД22-103</t>
  </si>
  <si>
    <t>ЭД103-01-08</t>
  </si>
  <si>
    <t>ЭД103-01-01</t>
  </si>
  <si>
    <t>ЭД22-103К</t>
  </si>
  <si>
    <t>ЭД103-01-10</t>
  </si>
  <si>
    <t>ЭД103-01-02</t>
  </si>
  <si>
    <t>ЭД22-103КТ</t>
  </si>
  <si>
    <t>ЭД103-01-11</t>
  </si>
  <si>
    <t>ЭД103-01-05</t>
  </si>
  <si>
    <t>ЭД22-103Т</t>
  </si>
  <si>
    <t>ЭД103-01-09</t>
  </si>
  <si>
    <t>ЭД103-01-06</t>
  </si>
  <si>
    <t>ЭД28-103</t>
  </si>
  <si>
    <t>ЭД103-01-12</t>
  </si>
  <si>
    <t>ЭД28-103К</t>
  </si>
  <si>
    <t>ЭД103-01-14</t>
  </si>
  <si>
    <t>ЭД28-103КТ</t>
  </si>
  <si>
    <t>ЭД103-01-15</t>
  </si>
  <si>
    <t>ЭД28-103Т</t>
  </si>
  <si>
    <t>ЭД103-01-13</t>
  </si>
  <si>
    <t>ЭД103-01-18</t>
  </si>
  <si>
    <t>ЭД103-01-16</t>
  </si>
  <si>
    <t>ЭД45-103Т</t>
  </si>
  <si>
    <t>ЭД32-103М1Т</t>
  </si>
  <si>
    <t>ЭД103-01-33</t>
  </si>
  <si>
    <t>ЭД32-103Т</t>
  </si>
  <si>
    <t>ЭД103-01-19</t>
  </si>
  <si>
    <t>ЭД32-103Т1</t>
  </si>
  <si>
    <t>ЭД103-01-37</t>
  </si>
  <si>
    <t>ЭД40-103</t>
  </si>
  <si>
    <t>ЭД103-01-23</t>
  </si>
  <si>
    <t>ЭД40-103К</t>
  </si>
  <si>
    <t>ЭД103-01-25</t>
  </si>
  <si>
    <t>ЭД103-01-22</t>
  </si>
  <si>
    <t>ЭД45-103КТ</t>
  </si>
  <si>
    <t>ЭД40-103КТ</t>
  </si>
  <si>
    <t>ЭД103-01-26</t>
  </si>
  <si>
    <t>ЭД40-103Т</t>
  </si>
  <si>
    <t>ЭД103-01-24</t>
  </si>
  <si>
    <t>ЭД103-01-27</t>
  </si>
  <si>
    <t>ЭД50-103</t>
  </si>
  <si>
    <t>ЭД103-01-28</t>
  </si>
  <si>
    <t>ЭД50-103Т</t>
  </si>
  <si>
    <t>ЭД103-01-29</t>
  </si>
  <si>
    <t>ЭД50-103К</t>
  </si>
  <si>
    <t>ЭД103-01-30</t>
  </si>
  <si>
    <t>ЭД50-103КТ</t>
  </si>
  <si>
    <t>ЭД45-103Т1</t>
  </si>
  <si>
    <t>ЭД103-01-38</t>
  </si>
  <si>
    <t>ЭД103-01-31</t>
  </si>
  <si>
    <t>ЭД63-103Т</t>
  </si>
  <si>
    <t>ЭД103-01-32</t>
  </si>
  <si>
    <t>ЭД63-103М1Т</t>
  </si>
  <si>
    <t>ЭД103-01-35</t>
  </si>
  <si>
    <t>ЭД63-103М1Т1</t>
  </si>
  <si>
    <t>ЭД56-103</t>
  </si>
  <si>
    <t>ЭД103-01-39</t>
  </si>
  <si>
    <t>ЭД103-01-36</t>
  </si>
  <si>
    <t>ЭД63-103М1</t>
  </si>
  <si>
    <t>ЭД56-103Т</t>
  </si>
  <si>
    <t>ЭД103-01-42</t>
  </si>
  <si>
    <t>ЭД56-103Т1</t>
  </si>
  <si>
    <t>ЭД103-01-43</t>
  </si>
  <si>
    <t>Э  Д  1  0  3    -    0  3</t>
  </si>
  <si>
    <t>ЭД103-03-04</t>
  </si>
  <si>
    <t>3ЭД32-103М10</t>
  </si>
  <si>
    <t>Э  Д  1  0  3    -    0  4</t>
  </si>
  <si>
    <t>ЭД103-04</t>
  </si>
  <si>
    <t>ЭД12-103М8</t>
  </si>
  <si>
    <t>ЭД103-04-04</t>
  </si>
  <si>
    <t>ЭД16-103М8</t>
  </si>
  <si>
    <t>ЭД103-04-08</t>
  </si>
  <si>
    <t>ЭД32-103М8</t>
  </si>
  <si>
    <t>ЭД103-04-12</t>
  </si>
  <si>
    <t>ЭД45-103М8</t>
  </si>
  <si>
    <t>ЭД103-04-16</t>
  </si>
  <si>
    <t>ЭД56-103М8</t>
  </si>
  <si>
    <t>ЭД103-04-20</t>
  </si>
  <si>
    <t>ЭД63-103М8</t>
  </si>
  <si>
    <t>ЭД103-04-24</t>
  </si>
  <si>
    <t>ЭД70-103М8</t>
  </si>
  <si>
    <t>Э  Д  1  0  3    -    0  5</t>
  </si>
  <si>
    <t>ЭД103-05</t>
  </si>
  <si>
    <t>4ЭД22-103М12</t>
  </si>
  <si>
    <t>ЭД103-05-04</t>
  </si>
  <si>
    <t>4ЭД32-103М12</t>
  </si>
  <si>
    <t>Э  Д  1  0  3    -    0  6</t>
  </si>
  <si>
    <t>ЭД103-06</t>
  </si>
  <si>
    <t>ЭД32-103М4</t>
  </si>
  <si>
    <t>ЭД103-06-01</t>
  </si>
  <si>
    <t>ЭД45-103М4</t>
  </si>
  <si>
    <t>32-В ГОСТ 2590-88</t>
  </si>
  <si>
    <t>зам. на ПИШБ.741 121.125</t>
  </si>
  <si>
    <t>взамен ЭД103-01-10-002</t>
  </si>
  <si>
    <t>Б-ПН-1,5 ГОСТ 19903-74</t>
  </si>
  <si>
    <t>IV-Ст2 ГОСТ 16523-97</t>
  </si>
  <si>
    <t>05.</t>
  </si>
  <si>
    <t>ЭД103-06-20СБ</t>
  </si>
  <si>
    <t>ЭД103-01-40СБ</t>
  </si>
  <si>
    <t>ЭД103-01-60-ХХСБ</t>
  </si>
  <si>
    <t>1</t>
  </si>
  <si>
    <t>ЭД103-06-20-01СБ</t>
  </si>
  <si>
    <t>ЭД103-01-40-01СБ</t>
  </si>
  <si>
    <t>ЭД103-06-20-02СБ</t>
  </si>
  <si>
    <t>ЭД103-01-40-02СБ</t>
  </si>
  <si>
    <t>Кольцо 080-086-36-2-3</t>
  </si>
  <si>
    <t>после измен. специф. стали одинаковыми</t>
  </si>
  <si>
    <t>в Головке и Корпусе постоянное</t>
  </si>
  <si>
    <t>загот. для ЭД117-01-20-001</t>
  </si>
  <si>
    <t>05.1.</t>
  </si>
  <si>
    <t>05.2.</t>
  </si>
  <si>
    <t>05.3.</t>
  </si>
  <si>
    <t>Подпятник</t>
  </si>
  <si>
    <t>05.01.</t>
  </si>
  <si>
    <t>05.01.1.</t>
  </si>
  <si>
    <t>05.01.2.</t>
  </si>
  <si>
    <t>05.01.3.</t>
  </si>
  <si>
    <t>Основание подпятника</t>
  </si>
  <si>
    <t>Кольцо подпятника</t>
  </si>
  <si>
    <t>05.02.</t>
  </si>
  <si>
    <t>05.02.1.</t>
  </si>
  <si>
    <t>05.02.2.</t>
  </si>
  <si>
    <t>05.02.3.</t>
  </si>
  <si>
    <t>05.02.01.</t>
  </si>
  <si>
    <t>05.02.01.1</t>
  </si>
  <si>
    <t>05.02.01.2</t>
  </si>
  <si>
    <t>05.03.</t>
  </si>
  <si>
    <t>05.03.1.</t>
  </si>
  <si>
    <t>05.03.2.</t>
  </si>
  <si>
    <t>05.03.3.</t>
  </si>
  <si>
    <t>05.03.4.</t>
  </si>
  <si>
    <t>05.03.5.</t>
  </si>
  <si>
    <t>05.03.6.</t>
  </si>
  <si>
    <t>06.4.</t>
  </si>
  <si>
    <t>06.03.</t>
  </si>
  <si>
    <t>06.03.1.</t>
  </si>
  <si>
    <t>06.03.2.</t>
  </si>
  <si>
    <t>заготовка ЭД117-01-20-001Б</t>
  </si>
  <si>
    <t>35-3ГП-М1-ТО ГОСТ 1050-88</t>
  </si>
  <si>
    <t>МФЛ 1,55 ТУ 37.002.0063-84</t>
  </si>
  <si>
    <t>40х8 ГОСТ 8734-75</t>
  </si>
  <si>
    <t>34х5 ГОСТ 8734-75</t>
  </si>
  <si>
    <t>45х10 ГОСТ 8734-75</t>
  </si>
  <si>
    <t>30Х13 ГОСТ 5949-75</t>
  </si>
  <si>
    <t>45-Б ГОСТ 1050-88</t>
  </si>
  <si>
    <t>20Х-Б ГОСТ 4543-71</t>
  </si>
  <si>
    <t>40Х-Б-Т ГОСТ 4543-71</t>
  </si>
  <si>
    <t>14Х17Н2-Б ГОСТ 5949-75</t>
  </si>
  <si>
    <t>08Х22Н6Т-Б-Т ГОСТ 5949-75</t>
  </si>
  <si>
    <t>ЭД103-06-20-03СБ</t>
  </si>
  <si>
    <t>ЭД103-01-40-03СБ</t>
  </si>
  <si>
    <t>Цилиндр ЦИПЭ 50,5х53х60</t>
  </si>
  <si>
    <t>Цилиндр ЦИПЭ 50,5х53х75</t>
  </si>
  <si>
    <t>ЭД117-01-002 Шайба</t>
  </si>
  <si>
    <t xml:space="preserve">ЭД117-01-003 Вкладыш </t>
  </si>
  <si>
    <t>ЭД117-01-004 Пробка</t>
  </si>
  <si>
    <t>ЭД117-02-022 Крышка</t>
  </si>
  <si>
    <t>ЭД117-01-010-06 Шпонка</t>
  </si>
  <si>
    <t>ЭД103-01-011 Пята</t>
  </si>
  <si>
    <t>ЭД117-01-009Б-01 Винт</t>
  </si>
  <si>
    <t xml:space="preserve">ЭД117-01-017Б-01 Гайка </t>
  </si>
  <si>
    <t>ЭД103-01-ХХКВМ двиг-ль</t>
  </si>
  <si>
    <t>(несколько элементов)</t>
  </si>
  <si>
    <t>ЭД117-01-001Б Шпилька; загот. для ЭД117-01-001; зам. на ЭД117-07-001Б</t>
  </si>
  <si>
    <t>ЭД117-07-001Б Шпилька; загот. для ЭД117-07-001; взамен ЭД117-01-001Б</t>
  </si>
  <si>
    <t>ЭД117-01-001Б-02 Шпилька; зам. на ЭД117-07-001Б-01</t>
  </si>
  <si>
    <t>ЭД117-07-001Б-01 Шпилька; взамен ЭД117-01-001Б-02</t>
  </si>
  <si>
    <t>ЭД117-01-30СБ Гильза</t>
  </si>
  <si>
    <t>ЭД117-01-30-001 Кольцо</t>
  </si>
  <si>
    <t>ЭД117-01-30-003 Гильза</t>
  </si>
  <si>
    <t>ЭД117-02-30СБ Крышка</t>
  </si>
  <si>
    <t>ЭД117-02-30-001 Фланец</t>
  </si>
  <si>
    <t>ЭД117-02-30-002 Труба</t>
  </si>
  <si>
    <t>ЭД117-02-30-003 Днище</t>
  </si>
  <si>
    <t>ЭД117-02-30-004 Прокладка</t>
  </si>
  <si>
    <t>ЭД117-02-15СБ Колодка</t>
  </si>
  <si>
    <t>ЭД117-02-15-003 Фиксатор</t>
  </si>
  <si>
    <t>ЭД117-01-006 Колодка; загот. для ЭД117-02-15-001</t>
  </si>
  <si>
    <t>ЭД103-06-20-ХХСБ Головка</t>
  </si>
  <si>
    <t>ЭД117-01-20-001Б Винт; загот. для ЭД117-01-20-001</t>
  </si>
  <si>
    <t>ЭД117-01-22-005-01 Шайба</t>
  </si>
  <si>
    <t>ЭД103-06-25СБ Подпятник</t>
  </si>
  <si>
    <t>ЭД103-06-25-001 Основание подпятника</t>
  </si>
  <si>
    <t>ЭД103-06-25-002 Кольцо подпятника</t>
  </si>
  <si>
    <t>ЭД103-06-25-003 Кольцо пружинное</t>
  </si>
  <si>
    <t>ЭД103-06-21-ХХСБ Головка</t>
  </si>
  <si>
    <t>ЭД103-06-21-001 Головка</t>
  </si>
  <si>
    <t>ЭД103-06-21-001-01 Головка</t>
  </si>
  <si>
    <t>ЭД103-01-21-002 Труба</t>
  </si>
  <si>
    <t>ЭД103-01-21-002-01 Труба</t>
  </si>
  <si>
    <t>ЭД103-01-21-02СБ Подшипник</t>
  </si>
  <si>
    <t>ЭД103-01-21-02-001 Втулка</t>
  </si>
  <si>
    <t>ЭД117-01-22-ХХСБ Клапан</t>
  </si>
  <si>
    <t>ЭД117-01-22-002 Дно</t>
  </si>
  <si>
    <t>ЭД117-01-22-003Б Пружина; загот. для ЭД117-01-22-003</t>
  </si>
  <si>
    <t>ЭД117-01-22-005 Шайба</t>
  </si>
  <si>
    <t>ЭД117-01-22-001Б Корпус; загот. для ЭД117-01-22-001</t>
  </si>
  <si>
    <t>ЭД117-01-22-001Б-01 Корпус</t>
  </si>
  <si>
    <t>ЭД117-01-22-004Б-01 Пробка</t>
  </si>
  <si>
    <t>ЭД117-01-22-004Б Пробка; загот. для ЭД117-01-22-004</t>
  </si>
  <si>
    <t>Г20 ГОСТ 8733-87</t>
  </si>
  <si>
    <t>ЭД117-01-009Б Винт; загот. для ЭД117-01-009</t>
  </si>
  <si>
    <t>ЭД117-01-017Б Гайка; загот. для ЭД117-01-017</t>
  </si>
  <si>
    <t>ЭД103-01-10СБ Муфта</t>
  </si>
  <si>
    <t>ЭД103-01-10-001 Муфта</t>
  </si>
  <si>
    <t>ЭД103-01-10-002 Пластина</t>
  </si>
  <si>
    <t>ПИШБ.741 121.125 Пластина</t>
  </si>
  <si>
    <t>ЭД103-01-050 Втулка ВМФ-006; покупная</t>
  </si>
  <si>
    <t>ЭД103-01-40-ХХСБ Корпус</t>
  </si>
  <si>
    <t>ЭД117-06-25-003 Кольцо пружинное</t>
  </si>
  <si>
    <t>ДЖБ.09.1.0836 Магнит</t>
  </si>
  <si>
    <t>Табличка</t>
  </si>
  <si>
    <t>Шарик</t>
  </si>
  <si>
    <t>Масло эл. изол.</t>
  </si>
  <si>
    <t>Масло МДПН (З)</t>
  </si>
  <si>
    <t>ЭД103-01-41-ХХСБ Корпус</t>
  </si>
  <si>
    <t>ЭД103-01-41-002 Труба</t>
  </si>
  <si>
    <t>ЭД103-01-41-001 Корпус</t>
  </si>
  <si>
    <t>ЭД103-01-41-001-01 Корпус</t>
  </si>
  <si>
    <t>применение мат.</t>
  </si>
  <si>
    <t>применение дет.</t>
  </si>
  <si>
    <t>ЭД103-01-50-001 Прокладка</t>
  </si>
  <si>
    <t>ЭД103-01-50-002 Прокладка</t>
  </si>
  <si>
    <t>ЭД103-01-50-003 Прокладка</t>
  </si>
  <si>
    <t>ЭД103-01-50-004 Прокладка</t>
  </si>
  <si>
    <t>взамен ЭД103-01-54СБ</t>
  </si>
  <si>
    <t xml:space="preserve">ЭД117-07-50-005 Гильза </t>
  </si>
  <si>
    <t xml:space="preserve">ЭД117-07-50-005-02 Гильза </t>
  </si>
  <si>
    <t>ЭД103-01-50-ХХХ Гильза А; зам. на Гильза Б</t>
  </si>
  <si>
    <t>Гильза А</t>
  </si>
  <si>
    <t>Гильза Б</t>
  </si>
  <si>
    <t>ЭД103-01-50-ХХХ Гильза Б; взамен Гильзы А</t>
  </si>
  <si>
    <t>зам. на Гильза Б</t>
  </si>
  <si>
    <t>взамен Гильзы А</t>
  </si>
  <si>
    <t>Гильза В</t>
  </si>
  <si>
    <t>Гильза Г</t>
  </si>
  <si>
    <t>зам. на Гильза Г</t>
  </si>
  <si>
    <t>взамен Гильзы В</t>
  </si>
  <si>
    <t>ЭД103-01-50-ХХХ Гильза В; зам. на Гильза Г</t>
  </si>
  <si>
    <t>ЭД103-01-50-ХХХ Гильза Г; взамен Гильзы В</t>
  </si>
  <si>
    <t>Гильза Д</t>
  </si>
  <si>
    <t>Гильза Е</t>
  </si>
  <si>
    <t>зам. на Гильза Е</t>
  </si>
  <si>
    <t>взамен Гильзы Д</t>
  </si>
  <si>
    <t>ЭД103-01-50-ХХХ Гильза Д; зам. на Гильза Е</t>
  </si>
  <si>
    <t>ЭД103-01-50-ХХХ Гильза Е; взамен Гильзы Д</t>
  </si>
  <si>
    <t>018</t>
  </si>
  <si>
    <t>019</t>
  </si>
  <si>
    <t>020</t>
  </si>
  <si>
    <t>021</t>
  </si>
  <si>
    <t>022</t>
  </si>
  <si>
    <t>023</t>
  </si>
  <si>
    <t>024</t>
  </si>
  <si>
    <t>027</t>
  </si>
  <si>
    <t>028</t>
  </si>
  <si>
    <t>029</t>
  </si>
  <si>
    <t>030</t>
  </si>
  <si>
    <t>031</t>
  </si>
  <si>
    <t>032</t>
  </si>
  <si>
    <t>033</t>
  </si>
  <si>
    <t>036</t>
  </si>
  <si>
    <t>037</t>
  </si>
  <si>
    <t>038</t>
  </si>
  <si>
    <t>039</t>
  </si>
  <si>
    <t>040</t>
  </si>
  <si>
    <t>041</t>
  </si>
  <si>
    <t>042</t>
  </si>
  <si>
    <t>045</t>
  </si>
  <si>
    <t>046</t>
  </si>
  <si>
    <t>047</t>
  </si>
  <si>
    <t>048</t>
  </si>
  <si>
    <t>049</t>
  </si>
  <si>
    <t>050</t>
  </si>
  <si>
    <t>051</t>
  </si>
  <si>
    <t>054</t>
  </si>
  <si>
    <t>055</t>
  </si>
  <si>
    <t>056</t>
  </si>
  <si>
    <t>057</t>
  </si>
  <si>
    <t>059</t>
  </si>
  <si>
    <t>058</t>
  </si>
  <si>
    <t>060</t>
  </si>
  <si>
    <t>061</t>
  </si>
  <si>
    <t>062</t>
  </si>
  <si>
    <t>063</t>
  </si>
  <si>
    <t>064</t>
  </si>
  <si>
    <t>065</t>
  </si>
  <si>
    <t>066</t>
  </si>
  <si>
    <t>069</t>
  </si>
  <si>
    <t>070</t>
  </si>
  <si>
    <t>071</t>
  </si>
  <si>
    <t>072</t>
  </si>
  <si>
    <t>073</t>
  </si>
  <si>
    <t>074</t>
  </si>
  <si>
    <t>075</t>
  </si>
  <si>
    <t xml:space="preserve">ЭД103-01-50-ХХХ Гильза </t>
  </si>
  <si>
    <t>2,12</t>
  </si>
  <si>
    <t>ЭД103-01-50-ХХКВМ статор</t>
  </si>
  <si>
    <t>ЭД117Т-01-53СБ Кабель с наконечником</t>
  </si>
  <si>
    <t>ЭД117-01-51-001-06 Трубка изолирующая</t>
  </si>
  <si>
    <t>ЭД117Т-01-53-001 Наконечник</t>
  </si>
  <si>
    <t>ЭД117Т-01-53-002-01 Провод</t>
  </si>
  <si>
    <t>ЭД117Т-01-53-005 Трубка</t>
  </si>
  <si>
    <t>ЭД117Т-01-53-01СБ Кабель с наконечником</t>
  </si>
  <si>
    <t>ЭД117Т-01-53-02СБ Кабель с наконечником</t>
  </si>
  <si>
    <t>ЭД117Т-01-53-002-02 Провод</t>
  </si>
  <si>
    <t>ЭД117Т-01-53-006 Трубка</t>
  </si>
  <si>
    <t>ЭД117Т-01-53-007 Трубка</t>
  </si>
  <si>
    <t>ЭД117Т-01-53-002-03 Провод</t>
  </si>
  <si>
    <t>ЭД103-01-53-002 Лист статора</t>
  </si>
  <si>
    <t>ЭД103-01-52-001 Кольцо пружинное</t>
  </si>
  <si>
    <t>ЭД103-01-50-ХХСБ Статор</t>
  </si>
  <si>
    <t>ЭД103-01-52-ХХСБ Статор необмотанный</t>
  </si>
  <si>
    <t>ЭД103-01-52-003-ХХ Корпус</t>
  </si>
  <si>
    <t>ЭД103-01-52-ХХХ Шпонка</t>
  </si>
  <si>
    <t>ЭД103-01-53-001 Лист статора</t>
  </si>
  <si>
    <t>07.1.</t>
  </si>
  <si>
    <t>07.2.</t>
  </si>
  <si>
    <t>07.3.</t>
  </si>
  <si>
    <t>07.4.</t>
  </si>
  <si>
    <t>07.5.</t>
  </si>
  <si>
    <t>07.6.</t>
  </si>
  <si>
    <t>07.7.</t>
  </si>
  <si>
    <t>07.8.</t>
  </si>
  <si>
    <t>07.9.</t>
  </si>
  <si>
    <t>07.10.</t>
  </si>
  <si>
    <t>07.11.</t>
  </si>
  <si>
    <t>07.12.</t>
  </si>
  <si>
    <t>07.13.</t>
  </si>
  <si>
    <t>07.14.</t>
  </si>
  <si>
    <t>07.15.</t>
  </si>
  <si>
    <t>07.16.</t>
  </si>
  <si>
    <t>07.17.</t>
  </si>
  <si>
    <t>07.18.</t>
  </si>
  <si>
    <t>07.19.</t>
  </si>
  <si>
    <t>07.20.</t>
  </si>
  <si>
    <t>07.21.</t>
  </si>
  <si>
    <t>07.22.</t>
  </si>
  <si>
    <t>07.01.</t>
  </si>
  <si>
    <t>07.01.1.</t>
  </si>
  <si>
    <t>07.01.2.</t>
  </si>
  <si>
    <t>07.01.3.</t>
  </si>
  <si>
    <t>07.01.4.</t>
  </si>
  <si>
    <t>07.02.</t>
  </si>
  <si>
    <t>07.02.1.</t>
  </si>
  <si>
    <t>07.02.2.</t>
  </si>
  <si>
    <t>07.02.3.</t>
  </si>
  <si>
    <t>07.02.4.</t>
  </si>
  <si>
    <t>07.03.</t>
  </si>
  <si>
    <t>07.03.1.</t>
  </si>
  <si>
    <t>07.03.2.</t>
  </si>
  <si>
    <t>07.03.3.</t>
  </si>
  <si>
    <t>07.03.4.</t>
  </si>
  <si>
    <t>07.04.</t>
  </si>
  <si>
    <t>07.04.1.</t>
  </si>
  <si>
    <t>07.04.2.</t>
  </si>
  <si>
    <t>07.04.3.</t>
  </si>
  <si>
    <t>07.04.4.</t>
  </si>
  <si>
    <t>07.05.</t>
  </si>
  <si>
    <t>07.05.1.</t>
  </si>
  <si>
    <t>07.05.2.</t>
  </si>
  <si>
    <t>07.05.3.</t>
  </si>
  <si>
    <t>07.05.4.</t>
  </si>
  <si>
    <t>07.05.5.</t>
  </si>
  <si>
    <t>07.05.6.</t>
  </si>
  <si>
    <t xml:space="preserve">ЭД117-07-50-005Б Гильза; загот. для ЭД117-07-50-005 </t>
  </si>
  <si>
    <t xml:space="preserve">ЭД117-07-50-005Б-02 Гильза; загот. для ЭД117-07-50-005-02 </t>
  </si>
  <si>
    <t>ЭД103-01-50-005 Кольцо изолирующее; взамен ЭД103-01-54СБ</t>
  </si>
  <si>
    <t>ЭД117-07-50-005Б-03; загот. для ЭД117-07-50-005-03</t>
  </si>
  <si>
    <t>ЭД117-07-50-005Б-04; загот. для ЭД117-07-50-005-04</t>
  </si>
  <si>
    <t>100±1х295±2</t>
  </si>
  <si>
    <t>80±1х295±2</t>
  </si>
  <si>
    <t>130±1х300±2</t>
  </si>
  <si>
    <t>110±1х300±2</t>
  </si>
  <si>
    <t>Пресс-материал</t>
  </si>
  <si>
    <t>ДСВ-2-0, неокраш. ГОСТ 17478-95</t>
  </si>
  <si>
    <t>ЭД103ХХ-01-ХХХ Табличка (-и взаимозамен. )</t>
  </si>
  <si>
    <t>3,0х0,4</t>
  </si>
  <si>
    <t>Ф-4ДЭ ГОСТ 22056-76</t>
  </si>
  <si>
    <t xml:space="preserve">4,0х0,6 </t>
  </si>
  <si>
    <t>Смола</t>
  </si>
  <si>
    <t>Полиэтиленполеамин</t>
  </si>
  <si>
    <t>0,5х180 П-Ш-С-1-ТО-ТШ1-А-2216 ГОСТ 21427.2-83</t>
  </si>
  <si>
    <t>Пленка</t>
  </si>
  <si>
    <t>ГОСТ 9833-73; ГОСТ 18829-80 из рез. смеси РС-26ч ТУ 2512-003-36523570-97</t>
  </si>
  <si>
    <t>Втулка ВМФ-023</t>
  </si>
  <si>
    <t>покупн. загот. для ЭД103-01-66-001</t>
  </si>
  <si>
    <t>Подшипник отливка</t>
  </si>
  <si>
    <t>загот. для ЭД103-01-65-001</t>
  </si>
  <si>
    <t>зам. на ЭД103-01-65СБ</t>
  </si>
  <si>
    <t>зам. на ЭД103-01-63СБ</t>
  </si>
  <si>
    <t>взамен ЭД103-01-66СБ</t>
  </si>
  <si>
    <t>взамен ЭД103-01-64СБ</t>
  </si>
  <si>
    <t>зам. на ПИШБ.757 211.004</t>
  </si>
  <si>
    <t>взамен ЭД103-01-63-01-003</t>
  </si>
  <si>
    <t>зам. на ЭД117-09-63-01-002</t>
  </si>
  <si>
    <t>взамен ПИШБ.711 142.200</t>
  </si>
  <si>
    <t>зам. на ПИШБ.757 211.005</t>
  </si>
  <si>
    <t>взамен ЭД103-01-63-01-002</t>
  </si>
  <si>
    <t>08.1.</t>
  </si>
  <si>
    <t>08.2.</t>
  </si>
  <si>
    <t>08.3.</t>
  </si>
  <si>
    <t>08.4.</t>
  </si>
  <si>
    <t>08.5.</t>
  </si>
  <si>
    <t>08.6.</t>
  </si>
  <si>
    <t>08.7.</t>
  </si>
  <si>
    <t>08.8.</t>
  </si>
  <si>
    <t>08.9.</t>
  </si>
  <si>
    <t>08.10.</t>
  </si>
  <si>
    <t>08.11.</t>
  </si>
  <si>
    <t>08.01.</t>
  </si>
  <si>
    <t>08.01.1.</t>
  </si>
  <si>
    <t>08.01.3.</t>
  </si>
  <si>
    <t>08.01.4.</t>
  </si>
  <si>
    <t>08.02.</t>
  </si>
  <si>
    <t>08.02.01.</t>
  </si>
  <si>
    <t>08.02.01.1.</t>
  </si>
  <si>
    <t>08.02.01.2.</t>
  </si>
  <si>
    <t>08.02.01.3.</t>
  </si>
  <si>
    <t>08.02.01.4.</t>
  </si>
  <si>
    <t>32х5 ГОСТ 8734-75</t>
  </si>
  <si>
    <t>из отходов</t>
  </si>
  <si>
    <t>24,99-7,1-АЦ28ХГН3ФТ-1 ТУ 14-1-4398-88</t>
  </si>
  <si>
    <t>ЭД103-01-64СБ; -01-01СБ</t>
  </si>
  <si>
    <t>ЭД103-01-63СБ; -01-01СБ</t>
  </si>
  <si>
    <t>отличия только по чертежу</t>
  </si>
  <si>
    <t>заготовка ЭД103-01-66-001-Л</t>
  </si>
  <si>
    <t xml:space="preserve">ЭД103-01-080 ЭД103-01-090 Таблички взаимозамен. </t>
  </si>
  <si>
    <t xml:space="preserve">ЭД103-01-084 ЭД103-01-094 Таблички взаимозамен. </t>
  </si>
  <si>
    <t xml:space="preserve">ЭД103-01-081 ЭД103-01-091 Таблички взаимозамен. </t>
  </si>
  <si>
    <t>ЭД103К-01-085 Табличка</t>
  </si>
  <si>
    <t>ЭД103К-01-086 Табличка</t>
  </si>
  <si>
    <t>ЭД103-01-088 Табличка</t>
  </si>
  <si>
    <t>ЭД103Т-01-088 Табличка</t>
  </si>
  <si>
    <t>ЭД103К-01-088 Табличка</t>
  </si>
  <si>
    <t>ЭД103КТ-01-088 Табличка</t>
  </si>
  <si>
    <t>ЭД103-01-089 Табличка</t>
  </si>
  <si>
    <t>ЭД103Т-01-089 Табличка</t>
  </si>
  <si>
    <t>ЭД103К-01-089 Табличка</t>
  </si>
  <si>
    <t>ЭД103КТ-01-089 Табличка</t>
  </si>
  <si>
    <t xml:space="preserve">ЭД103Т-01-086 ЭД103Т-01-096 Таблички взаимозамен. </t>
  </si>
  <si>
    <t xml:space="preserve">ЭД103Т-01-085 ЭД103Т-01-099 Таблички взаимозамен. </t>
  </si>
  <si>
    <t xml:space="preserve">ЭД103-01-086 ЭД103-01-096 Таблички взаимозамен. </t>
  </si>
  <si>
    <t xml:space="preserve">ЭД103Т-01-090 ЭД103Т-01-091 Таблички взаимозамен. </t>
  </si>
  <si>
    <t xml:space="preserve">ЭД103Т-01-094 ЭД103Т-01-095 Таблички взаимозамен. </t>
  </si>
  <si>
    <t xml:space="preserve">ЭД103Т-01-097 ЭД103Т-01-098 Таблички взаимозамен. </t>
  </si>
  <si>
    <t xml:space="preserve">ЭД103-01-097 ЭД103-01-098 Таблички взаимозамен. </t>
  </si>
  <si>
    <t xml:space="preserve">ЭД103-01-119 ЭД103-01-095 Таблички взаимозамен. </t>
  </si>
  <si>
    <t xml:space="preserve">ЭД103-01-117 ЭД103-01-118 Таблички взаимозамен. </t>
  </si>
  <si>
    <t xml:space="preserve">ЭД103Т-01-117 ЭД103Т-01-118 Таблички взаимозамен. </t>
  </si>
  <si>
    <t>ЭД103КТ-01-095 Табличка</t>
  </si>
  <si>
    <t>ЭД103Т1-01-118 Табличка</t>
  </si>
  <si>
    <t>ЭД103Т1-01-096 Табличка</t>
  </si>
  <si>
    <t>ЭД103Т1-01-099 Табличка</t>
  </si>
  <si>
    <t>ЭД103Т1-01-095 Табличка</t>
  </si>
  <si>
    <t>ЭД103КТ-01-116 Табличка</t>
  </si>
  <si>
    <t>ЭД103К-01-116 Табличка</t>
  </si>
  <si>
    <t>ЭД103Т-01-116 Табличка</t>
  </si>
  <si>
    <t>ЭД103-01-116 Табличка</t>
  </si>
  <si>
    <t>ЭД103КТ-01-115 Табличка</t>
  </si>
  <si>
    <t>ЭД103К-01-115 Табличка</t>
  </si>
  <si>
    <t>ЭД103Т-01-115 Табличка</t>
  </si>
  <si>
    <t>ЭД103-01-115 Табличка</t>
  </si>
  <si>
    <t>ЭД103-01-085 Табличка</t>
  </si>
  <si>
    <t>ЭД103КТ-01-085 Табличка</t>
  </si>
  <si>
    <t>ЭД103КТ-01-086 Табличка</t>
  </si>
  <si>
    <t>ПМПП 5,1х3,9х7,7 ТУ 16-705.271-83</t>
  </si>
  <si>
    <r>
      <rPr>
        <sz val="10"/>
        <rFont val="Arial Cyr"/>
        <charset val="204"/>
      </rPr>
      <t xml:space="preserve">из отходов; </t>
    </r>
    <r>
      <rPr>
        <sz val="10"/>
        <color theme="0" tint="-0.34998626667073579"/>
        <rFont val="Arial Cyr"/>
        <charset val="204"/>
      </rPr>
      <t>зам. на ПИШБ.757 211.004</t>
    </r>
  </si>
  <si>
    <t>Порошок медный</t>
  </si>
  <si>
    <t>ПМС-1 ГОСТ 4960-75</t>
  </si>
  <si>
    <t>ЭД103-01-60-ХХСБ Ротор</t>
  </si>
  <si>
    <t>ЭД103-01-60-001 Кольцо</t>
  </si>
  <si>
    <t>ЭД103-01-60-002 Кольцо</t>
  </si>
  <si>
    <t>ЭД117-01-60-003 Втулка</t>
  </si>
  <si>
    <t>ЭД117-01-60-004 Кольцо пружинное</t>
  </si>
  <si>
    <t>ЭД103-01-60-005 Втулка</t>
  </si>
  <si>
    <t>ЭД103-01-60-007 Шайба упорная</t>
  </si>
  <si>
    <t>ЭД117-01-010-02 Шпонка</t>
  </si>
  <si>
    <t>ЭД117-01-010-07 Шпонка</t>
  </si>
  <si>
    <t xml:space="preserve">ЭД103-01-60-006-ХХ Вал </t>
  </si>
  <si>
    <t>ЭД103-01-66СБ Подшипник</t>
  </si>
  <si>
    <t>ЭД103-01-66-001 Корпус подшипника</t>
  </si>
  <si>
    <t>ЭД103-01-050-01 Втулка ВМФ-023</t>
  </si>
  <si>
    <t>ЭД103-01-66КВМ подшипник</t>
  </si>
  <si>
    <t>ЭД103-01-65СБ Подшипник</t>
  </si>
  <si>
    <t>ЭД103-01-65-001 Подшипник</t>
  </si>
  <si>
    <t>ЖБИК.711143.923-06 Подшипник отливка</t>
  </si>
  <si>
    <t>ЭД103-01-64СБ; -01-01СБ Сердечник ротора</t>
  </si>
  <si>
    <t>ЭД103-01-64-01СБ Сердечник ротора</t>
  </si>
  <si>
    <t>ЭД103-01-64-01-001 Стержень</t>
  </si>
  <si>
    <t>ЭД103-01-63-01-003 Лист ротора</t>
  </si>
  <si>
    <t>ПИШБ.757 211.004 Лист ротора</t>
  </si>
  <si>
    <t>ПИШБ.711 142.200 Кольцо</t>
  </si>
  <si>
    <t>ЭД103-01-05-012 Кольцо</t>
  </si>
  <si>
    <t>ЭД117-01-64-01КВМ сердечн. ротора</t>
  </si>
  <si>
    <t>ЭД103-01-63-01СБ Сердечник ротора</t>
  </si>
  <si>
    <t>ЭД103-01-63СБ; -01-01СБ Сердечник ротора</t>
  </si>
  <si>
    <t xml:space="preserve">ЭД103-01-63-01-001 Стержень </t>
  </si>
  <si>
    <t>ЭД103-01-63-01-002 Лист ротора</t>
  </si>
  <si>
    <t>ПИШБ.757 211.005 Лист ротора</t>
  </si>
  <si>
    <t>ЭД103-01-63-01КВМ сердечн. ротора</t>
  </si>
  <si>
    <t>ЭД103-01-60-008 Шайба; из отходов</t>
  </si>
  <si>
    <t>ЭД103-01-66-001-Л Корпус подшипника; покупн. загот. для ЭД103-01-66-001</t>
  </si>
  <si>
    <t>ЭД103-01-050-01 Втулка ВМФ-023; покупная</t>
  </si>
  <si>
    <t>ЭД103-01-63-01-003 Лист ротора; из отходов</t>
  </si>
  <si>
    <t>ГОСТ 6402-70</t>
  </si>
  <si>
    <t>ГОСТ 10299-80</t>
  </si>
  <si>
    <t>ГОСТ 17473-80</t>
  </si>
  <si>
    <t>ЭД103-01КВМ на ЭД103-01СБ Двиг-ль</t>
  </si>
  <si>
    <t>ЭД103-01КВМ на ЭД103-01-37СБ Двиг-ль</t>
  </si>
  <si>
    <t>ЭД103-01КВМ на ЭД103-01-34СБ Двиг-ль</t>
  </si>
  <si>
    <t>ЭД103-01КВМ на ЭД103-01-33СБ Двиг-ль</t>
  </si>
  <si>
    <t>ЭД103-01КВМ на ЭД103-01-25СБ Двиг-ль</t>
  </si>
  <si>
    <t>ЭД103-01КВМ на ЭД103-01-23СБ Двиг-ль</t>
  </si>
  <si>
    <t>ЭД103-01КВМ на ЭД103-01-18СБ Двиг-ль</t>
  </si>
  <si>
    <t>ЭД103-01КВМ на ЭД103-01-05СБ Двиг-ль</t>
  </si>
  <si>
    <t>ЭД103-01-01КВМ на ЭД103-01-01СБ Двиг-ль</t>
  </si>
  <si>
    <t>ЭД103-01-01КВМ на ЭД103-01-43СБ Двиг-ль</t>
  </si>
  <si>
    <t>ЭД103-01-01КВМ на ЭД103-01-42СБ Двиг-ль</t>
  </si>
  <si>
    <t>ЭД103-01-01КВМ на ЭД103-01-39СБ Двиг-ль</t>
  </si>
  <si>
    <t>ЭД103-01-01КВМ на ЭД103-01-38СБ Двиг-ль</t>
  </si>
  <si>
    <t>ЭД103-01-01КВМ на ЭД103-01-31СБ Двиг-ль</t>
  </si>
  <si>
    <t>ЭД103-01-01КВМ на ЭД103-01-30СБ Двиг-ль</t>
  </si>
  <si>
    <t>ЭД103-01-01КВМ на ЭД103-01-29СБ Двиг-ль</t>
  </si>
  <si>
    <t>ЭД103-01-01КВМ на ЭД103-01-28СБ Двиг-ль</t>
  </si>
  <si>
    <t>ЭД103-01-01КВМ на ЭД103-01-27СБ Двиг-ль</t>
  </si>
  <si>
    <t>ЭД103-01-01КВМ на ЭД103-01-21СБ Двиг-ль</t>
  </si>
  <si>
    <t>ЭД103-01-01КВМ на ЭД103-01-16СБ Двиг-ль</t>
  </si>
  <si>
    <t>ЭД103-01-01КВМ на ЭД103-01-02СБ Двиг-ль</t>
  </si>
  <si>
    <t>ЭД103-01-02КВМ на ЭД103-01-08СБ Двиг-ль</t>
  </si>
  <si>
    <t>ЭД103-01-02КВМ на ЭД103-01-09СБ Двиг-ль</t>
  </si>
  <si>
    <t>ЭД103-01-02КВМ на ЭД103-01-10СБ Двиг-ль</t>
  </si>
  <si>
    <t>ЭД103-01-02КВМ на ЭД103-01-11СБ Двиг-ль</t>
  </si>
  <si>
    <t>ЭД103-01-02КВМ на ЭД103-01-19СБ Двиг-ль</t>
  </si>
  <si>
    <t>ЭД103-01-02КВМ на ЭД103-01-20СБ Двиг-ль</t>
  </si>
  <si>
    <t>ЭД103-01-02КВМ на ЭД103-01-22СБ Двиг-ль</t>
  </si>
  <si>
    <t>ЭД103-01-02КВМ на ЭД103-01-24СБ Двиг-ль</t>
  </si>
  <si>
    <t>ЭД103-01-02КВМ на ЭД103-01-26СБ Двиг-ль</t>
  </si>
  <si>
    <t>ЭД103-01-03КВМ на ЭД103-01-12СБ Двиг-ль</t>
  </si>
  <si>
    <t>ЭД103-01-03КВМ на ЭД103-01-13СБ Двиг-ль</t>
  </si>
  <si>
    <t>ЭД103-01-03КВМ на ЭД103-01-14СБ Двиг-ль</t>
  </si>
  <si>
    <t>ЭД103-01-03КВМ на ЭД103-01-15СБ Двиг-ль</t>
  </si>
  <si>
    <t>ЭД103-01-04КВМ на ЭД103-01-32СБ Двиг-ль</t>
  </si>
  <si>
    <t>ЭД103-01-04КВМ на ЭД103-01-35СБ Двиг-ль</t>
  </si>
  <si>
    <t>ЭД103-01-04КВМ на ЭД103-01-36СБ Двиг-ль</t>
  </si>
  <si>
    <t>ЭД103-01-04КВМ на ЭД103-01-44СБ Двиг-ль</t>
  </si>
  <si>
    <t>ЭДС117-02-31КВМ на ЭД117-02-30СБ Крышка</t>
  </si>
  <si>
    <t>ЭД117-02-15-001 Колодка; из загот. ЭД117-01-006</t>
  </si>
  <si>
    <t>из загот. ЭД117-01-006</t>
  </si>
  <si>
    <t>ЭД117-01-001 Шпилька; из загот. ЭД117-01-001Б; зам. на ЭД117-07-001</t>
  </si>
  <si>
    <t>из загот. ЭД117-01-001Б; зам. на ЭД117-07-001</t>
  </si>
  <si>
    <t>загот. для ЭД117-01-001; зам. на ЭД117-07-001Б</t>
  </si>
  <si>
    <t>ЭД117-07-001 Шпилька; из загот. ЭД117-07-001Б; взамен ЭД117-01-001</t>
  </si>
  <si>
    <t>из загот. ЭД117-07-001Б; взамен ЭД117-01-001</t>
  </si>
  <si>
    <t>загот. для ЭД117-07-001; взамен ЭД117-01-001Б</t>
  </si>
  <si>
    <t>ЭД117-01-009 Винт; из загот. ЭД117-01-009Б</t>
  </si>
  <si>
    <t>из загот. ЭД117-01-009Б</t>
  </si>
  <si>
    <t>ЭД117-01-017 Гайка; из загот. ЭД117-01-017Б</t>
  </si>
  <si>
    <t>из загот. ЭД117-01-017Б</t>
  </si>
  <si>
    <t>из загот. ЭД117-01-20-001Б</t>
  </si>
  <si>
    <t>ЭД117-01-20-001 Винт; из загот. ЭД117-01-20-001Б</t>
  </si>
  <si>
    <t>из загот. ЭД117-01-22-003Б</t>
  </si>
  <si>
    <t>ЭД117-01-22-003 Пружина; из загот. ЭД117-01-22-003Б</t>
  </si>
  <si>
    <t>из загот. ЭД117-01-22-001Б</t>
  </si>
  <si>
    <t>ЭД117-01-22-001 Корпус; из загот. ЭД117-01-22-001Б</t>
  </si>
  <si>
    <t xml:space="preserve">из загот. ЭД117-01-22-004Б </t>
  </si>
  <si>
    <t xml:space="preserve">ЭД117-01-22-004 Пробка; из загот. ЭД117-01-22-004Б </t>
  </si>
  <si>
    <t>ЭД103-06-20СБ Головка</t>
  </si>
  <si>
    <t>ЭД103-06-20-01СБ Головка</t>
  </si>
  <si>
    <t>ЭД103-06-20-02СБ Головка</t>
  </si>
  <si>
    <t>ЭД103-06-20-03СБ Головка</t>
  </si>
  <si>
    <t>ЭД103-06-21СБ Головка</t>
  </si>
  <si>
    <t>ЭД103-06-21-01СБ Головка</t>
  </si>
  <si>
    <t>ЭД103-01-21-01КВМ на ЭД103-06-21-01СБ Головка</t>
  </si>
  <si>
    <t>ЭД103-06-21КВМ на ЭД103-06-21СБ Головка</t>
  </si>
  <si>
    <t>ГОСТ 3722-81</t>
  </si>
  <si>
    <t>ВМФ</t>
  </si>
  <si>
    <t>ЭД117-01-22СБ Клапан</t>
  </si>
  <si>
    <t>ЭД117-01-22-01СБ Клапан</t>
  </si>
  <si>
    <t>ЭД103-01-40СБ Корпус</t>
  </si>
  <si>
    <t>ЭД103-01-40-01СБ Корпус</t>
  </si>
  <si>
    <t>ЭД103-01-40-02СБ Корпус</t>
  </si>
  <si>
    <t>ЭД103-01-40-03СБ Корпус</t>
  </si>
  <si>
    <t>ГОСТ 17809-72</t>
  </si>
  <si>
    <t>ЭД103-01-41СБ Корпус</t>
  </si>
  <si>
    <t>ЭД103-01-41-01СБ Корпус</t>
  </si>
  <si>
    <t xml:space="preserve">ЭД103-01-54СБ Кольцо изолирующее; зам. на ЭД103-01-50-005 </t>
  </si>
  <si>
    <t xml:space="preserve">зам. на ЭД103-01-50-005 </t>
  </si>
  <si>
    <t>ЭД103-01-54-001 Кольцо; вход. в СБ, кот. зам на ЭД103-01-50-005</t>
  </si>
  <si>
    <t>вход. в СБ, кот. зам на ЭД103-01-50-005</t>
  </si>
  <si>
    <t>Полиэтиленполеамин ПЭПА; вход. в СБ, кот. зам на ЭД103-01-50-005</t>
  </si>
  <si>
    <t xml:space="preserve">ЭД103-01-54КВМ на ЭД103-01-54СБ Кольцо изол., кот.зам. на ЭД103-01-50-005 </t>
  </si>
  <si>
    <t>Смола ЭД-16; зам. на ЭД-20; вход. в СБ, кот. зам на ЭД103-01-50-005</t>
  </si>
  <si>
    <t>Смола ЭД-20; взамен ЭД-16; вход. в СБ, кот. зам на ЭД103-01-50-005</t>
  </si>
  <si>
    <t>зам. на ЭД-20; вход. в СБ, кот. зам на ЭД103-01-50-005</t>
  </si>
  <si>
    <t>взамен ЭД-16; вход. в СБ, кот. зам на ЭД103-01-50-005</t>
  </si>
  <si>
    <t>ГОСТ 10587-84</t>
  </si>
  <si>
    <t>ТУ 6-02-594-80</t>
  </si>
  <si>
    <t>И78.0095.104ТУ</t>
  </si>
  <si>
    <t>ЭД103-01-50СБ Статор</t>
  </si>
  <si>
    <t>ЭД103-01-50-01СБ Статор</t>
  </si>
  <si>
    <t>ЭД103-01-50-02СБ Статор</t>
  </si>
  <si>
    <t>ЭД103-01-50-03СБ Статор</t>
  </si>
  <si>
    <t>ЭД103-01-50-04СБ Статор</t>
  </si>
  <si>
    <t>ЭД103-01-50-06СБ Статор</t>
  </si>
  <si>
    <t>ЭД103-01-50-07СБ Статор</t>
  </si>
  <si>
    <t>ЭД103-01-50-08СБ Статор</t>
  </si>
  <si>
    <t>ЭД103-01-50-09СБ Статор</t>
  </si>
  <si>
    <t>ЭД103-01-50-10СБ Статор</t>
  </si>
  <si>
    <t>ЭД103-01-50-11СБ Статор</t>
  </si>
  <si>
    <t>ЭД103-01-50-12СБ Статор</t>
  </si>
  <si>
    <t>ЭД103-01-50-13СБ Статор</t>
  </si>
  <si>
    <t>ЭД103-01-50-14СБ Статор</t>
  </si>
  <si>
    <t>ЭД103-01-50-17СБ Статор</t>
  </si>
  <si>
    <t>ЭД103-01-50-18СБ Статор</t>
  </si>
  <si>
    <t>ЭД103-01-50-19СБ Статор</t>
  </si>
  <si>
    <t>ЭД103-01-50-20СБ Статор</t>
  </si>
  <si>
    <t>ЭД103-01-50-21СБ Статор</t>
  </si>
  <si>
    <t>ЭД103-01-50-22СБ Статор</t>
  </si>
  <si>
    <t>ЭД103-01-50-007 Гильза; зам. на ЭД103-01-50-008</t>
  </si>
  <si>
    <t>ЭД103-01-50-016 Гильза; зам. на ЭД103-01-50-017</t>
  </si>
  <si>
    <t>ЭД103-01-50-025 Гильза; зам. на ЭД103-01-50-026</t>
  </si>
  <si>
    <t>ЭД103-01-50-043 Гильза; зам. на ЭД103-01-50-044</t>
  </si>
  <si>
    <t>ЭД103-01-50-052 Гильза; зам. на ЭД103-01-50-053</t>
  </si>
  <si>
    <t>ЭД103-01-50-034 Гильза; зам. на ЭД103-01-50-035</t>
  </si>
  <si>
    <t>ЭД103-01-50-067 Гильза; зам. на ЭД103-01-50-068</t>
  </si>
  <si>
    <t>40±1</t>
  </si>
  <si>
    <t>40±0,5</t>
  </si>
  <si>
    <t>ЭД103-01-50-008 Гильза; взам. ЭД103-01-50-007</t>
  </si>
  <si>
    <t>ЭД103-01-50-017 Гильза; взам. ЭД103-01-50-016</t>
  </si>
  <si>
    <t>ЭД103-01-50-026 Гильза; взам. ЭД103-01-50-025</t>
  </si>
  <si>
    <t>ЭД103-01-50-044 Гильза; взам. ЭД103-01-50-043</t>
  </si>
  <si>
    <t>ЭД103-01-50-053 Гильза; взам. ЭД103-01-50-052</t>
  </si>
  <si>
    <t>ЭД103-01-50-035 Гильза; взам. ЭД103-01-50-034</t>
  </si>
  <si>
    <t>ЭД103-01-50-068 Гильза; взам. ЭД103-01-50-067</t>
  </si>
  <si>
    <t>ЭД103-01-50-009 Гильза; зам. на ЭД103-01-50-010</t>
  </si>
  <si>
    <t>ЭД103-01-50-018 Гильза; зам. на ЭД103-01-50-019</t>
  </si>
  <si>
    <t>ЭД103-01-50-027 Гильза; зам. на ЭД103-01-50-028</t>
  </si>
  <si>
    <t>ЭД103-01-50-045 Гильза; зам. на ЭД103-01-50-046</t>
  </si>
  <si>
    <t>ЭД103-01-50-054 Гильза; зам. на ЭД103-01-50-055</t>
  </si>
  <si>
    <t>ЭД103-01-50-036 Гильза; зам. на ЭД103-01-50-037</t>
  </si>
  <si>
    <t>ЭД103-01-50-069 Гильза; зам. на ЭД103-01-50-070</t>
  </si>
  <si>
    <t>ЭД103-01-50-010 Гильза; взам. ЭД103-01-50-009</t>
  </si>
  <si>
    <t>ЭД103-01-50-019 Гильза; взам. ЭД103-01-50-018</t>
  </si>
  <si>
    <t>ЭД103-01-50-028 Гильза; взам. ЭД103-01-50-027</t>
  </si>
  <si>
    <t>ЭД103-01-50-046 Гильза; взам. ЭД103-01-50-045</t>
  </si>
  <si>
    <t>ЭД103-01-50-055 Гильза; взам. ЭД103-01-50-054</t>
  </si>
  <si>
    <t>ЭД103-01-50-037 Гильза; взам. ЭД103-01-50-036</t>
  </si>
  <si>
    <t>ЭД103-01-50-070 Гильза; взам. ЭД103-01-50-069</t>
  </si>
  <si>
    <t>ЭД103-01-50-011 Гильза; зам. на ЭД103-01-50-012</t>
  </si>
  <si>
    <t>ЭД103-01-50-020 Гильза; зам. на ЭД103-01-50-021</t>
  </si>
  <si>
    <t>ЭД103-01-50-029 Гильза; зам. на ЭД103-01-50-030</t>
  </si>
  <si>
    <t>ЭД103-01-50-047 Гильза; зам. на ЭД103-01-50-048</t>
  </si>
  <si>
    <t>ЭД103-01-50-056 Гильза; зам. на ЭД103-01-50-057</t>
  </si>
  <si>
    <t>ЭД103-01-50-038 Гильза; зам. на ЭД103-01-50-039</t>
  </si>
  <si>
    <t>ЭД103-01-50-071 Гильза; зам. на ЭД103-01-50-072</t>
  </si>
  <si>
    <t>ЭД103-01-50-012 Гильза; взам. ЭД103-01-50-011</t>
  </si>
  <si>
    <t>ЭД103-01-50-021 Гильза; взам. ЭД103-01-50-020</t>
  </si>
  <si>
    <t>ЭД103-01-50-030 Гильза; взам. ЭД103-01-50-029</t>
  </si>
  <si>
    <t>ЭД103-01-50-048 Гильза; взам. ЭД103-01-50-047</t>
  </si>
  <si>
    <t>ЭД103-01-50-057 Гильза; взам. ЭД103-01-50-056</t>
  </si>
  <si>
    <t>ЭД103-01-50-039 Гильза; взам. ЭД103-01-50-038</t>
  </si>
  <si>
    <t>ЭД103-01-50-072 Гильза; взам. ЭД103-01-50-071</t>
  </si>
  <si>
    <t>ЭД103-01-50-013 Гильза</t>
  </si>
  <si>
    <t>ЭД103-01-50-022 Гильза</t>
  </si>
  <si>
    <t>ЭД103-01-50-031 Гильза</t>
  </si>
  <si>
    <t>ЭД103-01-50-049 Гильза</t>
  </si>
  <si>
    <t>ЭД103-01-50-058 Гильза</t>
  </si>
  <si>
    <t>ЭД103-01-50-040 Гильза</t>
  </si>
  <si>
    <t>ЭД103-01-50-061 Гильза</t>
  </si>
  <si>
    <t>ЭД103-01-50-064 Гильза</t>
  </si>
  <si>
    <t>ЭД103-01-50-073 Гильза</t>
  </si>
  <si>
    <t>ЭД103-01-50-014 Гильза</t>
  </si>
  <si>
    <t>ЭД103-01-50-023 Гильза</t>
  </si>
  <si>
    <t>ЭД103-01-50-032 Гильза</t>
  </si>
  <si>
    <t>ЭД103-01-50-050 Гильза</t>
  </si>
  <si>
    <t>ЭД103-01-50-059 Гильза</t>
  </si>
  <si>
    <t>ЭД103-01-50-041 Гильза</t>
  </si>
  <si>
    <t>ЭД103-01-50-062 Гильза</t>
  </si>
  <si>
    <t>ЭД103-01-50-065 Гильза</t>
  </si>
  <si>
    <t>ЭД103-01-50-074 Гильза</t>
  </si>
  <si>
    <t>ЭД103-01-50-015 Гильза</t>
  </si>
  <si>
    <t>ЭД103-01-50-024 Гильза</t>
  </si>
  <si>
    <t>ЭД103-01-50-033 Гильза</t>
  </si>
  <si>
    <t>ЭД103-01-50-051 Гильза</t>
  </si>
  <si>
    <t>ЭД103-01-50-060 Гильза</t>
  </si>
  <si>
    <t>ЭД103-01-50-042 Гильза</t>
  </si>
  <si>
    <t>ЭД103-01-50-063 Гильза</t>
  </si>
  <si>
    <t>ЭД103-01-50-066 Гильза</t>
  </si>
  <si>
    <t>ЭД103-01-50-075 Гильза</t>
  </si>
  <si>
    <t>Провод 2FO 100 с полиимидн. пленкой 150FN019 ISOLA</t>
  </si>
  <si>
    <t xml:space="preserve">2FO 100 ISOLA </t>
  </si>
  <si>
    <t>ЭД103-01-50-01КВМ на ЭД103-01-50-01СБ Статор</t>
  </si>
  <si>
    <t>ЭД103-01-50-02КВМ на ЭД103-01-50-02СБ Статор</t>
  </si>
  <si>
    <t>ЭД103-01-50-02КВМ на ЭД103-01-50-06СБ Статор</t>
  </si>
  <si>
    <t>ЭД103-01-50-08КВМ на ЭД103-01-50-08СБ Статор</t>
  </si>
  <si>
    <t>ЭД103-01-50-08КВМ на ЭД103-01-50-10СБ Статор</t>
  </si>
  <si>
    <t>ЭД103-01-50-09КВМ на ЭД103-01-50-09СБ Статор</t>
  </si>
  <si>
    <t>ЭД103-01-50-09КВМ на ЭД103-01-50-11СБ Статор</t>
  </si>
  <si>
    <t>ЭД103-01-50-03КВМ на ЭД103-01-50-03СБ Статор</t>
  </si>
  <si>
    <t>ЭД103-01-50-03КВМ на ЭД103-01-50-07СБ Статор</t>
  </si>
  <si>
    <t>ЭД103-01-50-12КВМ на ЭД103-01-50-12СБ Статор</t>
  </si>
  <si>
    <t>ЭД103-01-50-12КВМ на ЭД103-01-50-13СБ Статор</t>
  </si>
  <si>
    <t>ЭД103-01-50-12КВМ на ЭД103-01-50-14СБ Статор</t>
  </si>
  <si>
    <t>ЭД103-01-50-17КВМ на ЭД103-01-50-17СБ Статор</t>
  </si>
  <si>
    <t>ЭД103-01-50-17КВМ на ЭД103-01-50-19СБ Статор</t>
  </si>
  <si>
    <t>ЭД103-01-50-02КВМ на ЭД103-01-50-20СБ Статор</t>
  </si>
  <si>
    <t>ЭД103-01-50-12КВМ на ЭД103-01-50-21СБ Статор</t>
  </si>
  <si>
    <t>ЭД103-01-50-17КВМ на ЭД103-01-50-22СБ Статор</t>
  </si>
  <si>
    <t>ЭД103-01-50КВМ на ЭД103-01-50СБ Статор</t>
  </si>
  <si>
    <t>ЭД103-01-50КВМ на ЭД103-01-50-04СБ Статор</t>
  </si>
  <si>
    <t>ЭД103-01-50КВМ на ЭД103-01-50-18СБ Статор</t>
  </si>
  <si>
    <t>ЭД103-01-52-01СБ Статор необмотанный</t>
  </si>
  <si>
    <t>ЭД103-01-52-02СБ Статор необмотанный</t>
  </si>
  <si>
    <t>ЭД103-01-52-03СБ Статор необмотанный</t>
  </si>
  <si>
    <t>ЭД103-01-52-04СБ Статор необмотанный</t>
  </si>
  <si>
    <t>ЭД103-01-52-06СБ Статор необмотанный</t>
  </si>
  <si>
    <t>ЭД103-01-52-05СБ Статор необмотанный</t>
  </si>
  <si>
    <t>ЭД103-01-52-07СБ Статор необмотанный</t>
  </si>
  <si>
    <t>ЭД103-01-52-08СБ Статор необмотанный</t>
  </si>
  <si>
    <t>ЭД103-01-52-14СБ Статор необмотанный</t>
  </si>
  <si>
    <t>ЭД103-01-52СБ Статор необмотанный</t>
  </si>
  <si>
    <t>КОРПУС</t>
  </si>
  <si>
    <t>ШПОНКА</t>
  </si>
  <si>
    <t>ЭД103-01-52-003-01 Корпус</t>
  </si>
  <si>
    <t>ЭД103-01-52-003-02 Корпус</t>
  </si>
  <si>
    <t>ЭД103-01-52-003-03 Корпус</t>
  </si>
  <si>
    <t>ЭД103-01-52-003-04 Корпус</t>
  </si>
  <si>
    <t>ЭД103-01-52-003-06 Корпус</t>
  </si>
  <si>
    <t>ЭД103-01-52-003-05 Корпус</t>
  </si>
  <si>
    <t>ЭД103-01-52-003-07 Корпус</t>
  </si>
  <si>
    <t>ЭД103-01-52-003-08 Корпус</t>
  </si>
  <si>
    <t>ЭД103-01-52-003-14 Корпус</t>
  </si>
  <si>
    <t>ЭД103-01-52-002 Шпонка</t>
  </si>
  <si>
    <t>ЭД103-01-52-004 Шпонка</t>
  </si>
  <si>
    <t>ЭД103-01-52-005 Шпонка</t>
  </si>
  <si>
    <t>ЭД103-01-52-006 Шпонка</t>
  </si>
  <si>
    <t>ЭД103-01-52-003 Корпус</t>
  </si>
  <si>
    <t>ЭД103-01-60-</t>
  </si>
  <si>
    <t>СБ Ротор</t>
  </si>
  <si>
    <t>ЭД103-01-60-006-</t>
  </si>
  <si>
    <t xml:space="preserve"> Вал </t>
  </si>
  <si>
    <t>ЭД103-01-60-01СБ Ротор</t>
  </si>
  <si>
    <t>ЭД103-01-60-02СБ Ротор</t>
  </si>
  <si>
    <t>ЭД103-01-60-03СБ Ротор</t>
  </si>
  <si>
    <t>ЭД103-01-60-04СБ Ротор</t>
  </si>
  <si>
    <t>ЭД103-01-60-05СБ Ротор</t>
  </si>
  <si>
    <t xml:space="preserve">ЭД103-01-60-006-01 Вал </t>
  </si>
  <si>
    <t xml:space="preserve">ЭД103-01-60-006-02 Вал </t>
  </si>
  <si>
    <t xml:space="preserve">ЭД103-01-60-006-03 Вал </t>
  </si>
  <si>
    <t xml:space="preserve">ЭД103-01-60-006-04 Вал </t>
  </si>
  <si>
    <t>ЭД103-01-60СБ Ротор</t>
  </si>
  <si>
    <t xml:space="preserve">ЭД103-01-60-006 Вал </t>
  </si>
  <si>
    <t>ЭД103-01-66КВМ на ЭД103-01-66СБ Подшипник</t>
  </si>
  <si>
    <t>ЭД103-01-52КВМ на ЭД103-01-52-ХХСБ Статор необмотанный</t>
  </si>
  <si>
    <t>масса в м</t>
  </si>
  <si>
    <t>масса в кг</t>
  </si>
  <si>
    <t>KAPTON 200FN919 50/25мкм</t>
  </si>
  <si>
    <t>ЭД103-01-52-007 Шпонка</t>
  </si>
  <si>
    <t>Двн 92х5,5-Ч-09 СФ (09ГСФ) ТУ 39-0147016-121-2000</t>
  </si>
  <si>
    <t>Двн 92х5,5-35 ТУ 14-3-1941-94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</si>
</sst>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color indexed="9"/>
      <name val="Arial Cyr"/>
      <charset val="204"/>
    </font>
    <font>
      <b/>
      <sz val="10"/>
      <color indexed="9"/>
      <name val="Arial Cyr"/>
      <charset val="204"/>
    </font>
    <font>
      <sz val="11"/>
      <color indexed="9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2"/>
      <name val="Arial"/>
      <family val="2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b/>
      <sz val="12"/>
      <name val="Arial"/>
      <family val="2"/>
      <charset val="204"/>
    </font>
    <font>
      <sz val="7"/>
      <color theme="0"/>
      <name val="Arial Cyr"/>
      <charset val="204"/>
    </font>
    <font>
      <sz val="10"/>
      <color theme="0"/>
      <name val="Arial Cyr"/>
      <charset val="204"/>
    </font>
    <font>
      <sz val="5"/>
      <name val="Arial Cyr"/>
      <charset val="204"/>
    </font>
    <font>
      <sz val="5"/>
      <color theme="0"/>
      <name val="Arial Cyr"/>
      <charset val="204"/>
    </font>
    <font>
      <b/>
      <sz val="20"/>
      <name val="Arial Cyr"/>
      <charset val="204"/>
    </font>
    <font>
      <b/>
      <sz val="14"/>
      <color theme="0"/>
      <name val="Arial Cyr"/>
      <charset val="204"/>
    </font>
    <font>
      <sz val="9"/>
      <color indexed="9"/>
      <name val="Arial Cyr"/>
      <charset val="204"/>
    </font>
    <font>
      <sz val="10"/>
      <color theme="0" tint="-0.499984740745262"/>
      <name val="Arial Cyr"/>
      <charset val="204"/>
    </font>
    <font>
      <b/>
      <sz val="10"/>
      <color theme="0" tint="-0.499984740745262"/>
      <name val="Arial Cyr"/>
      <charset val="204"/>
    </font>
    <font>
      <sz val="10"/>
      <name val="Arial"/>
      <family val="2"/>
      <charset val="204"/>
    </font>
    <font>
      <b/>
      <sz val="5"/>
      <name val="Arial Cyr"/>
      <charset val="204"/>
    </font>
    <font>
      <sz val="10"/>
      <color theme="0" tint="-0.34998626667073579"/>
      <name val="Arial Cyr"/>
      <charset val="204"/>
    </font>
    <font>
      <b/>
      <sz val="10"/>
      <color theme="0" tint="-0.34998626667073579"/>
      <name val="Arial Cyr"/>
      <charset val="204"/>
    </font>
    <font>
      <sz val="8"/>
      <color theme="3" tint="0.59999389629810485"/>
      <name val="Arial Cyr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3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1" xfId="0" applyFill="1" applyBorder="1"/>
    <xf numFmtId="0" fontId="4" fillId="0" borderId="0" xfId="0" applyFont="1" applyFill="1"/>
    <xf numFmtId="0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2" borderId="1" xfId="0" applyFill="1" applyBorder="1"/>
    <xf numFmtId="0" fontId="1" fillId="2" borderId="1" xfId="0" applyFont="1" applyFill="1" applyBorder="1" applyAlignment="1"/>
    <xf numFmtId="0" fontId="0" fillId="2" borderId="1" xfId="0" applyFill="1" applyBorder="1" applyAlignment="1">
      <alignment vertical="center" wrapText="1"/>
    </xf>
    <xf numFmtId="0" fontId="3" fillId="0" borderId="0" xfId="0" applyFont="1" applyFill="1"/>
    <xf numFmtId="0" fontId="0" fillId="3" borderId="1" xfId="0" applyFill="1" applyBorder="1"/>
    <xf numFmtId="0" fontId="0" fillId="3" borderId="1" xfId="0" applyFill="1" applyBorder="1" applyAlignment="1"/>
    <xf numFmtId="0" fontId="0" fillId="4" borderId="1" xfId="0" applyFill="1" applyBorder="1"/>
    <xf numFmtId="0" fontId="5" fillId="4" borderId="0" xfId="0" applyFont="1" applyFill="1"/>
    <xf numFmtId="0" fontId="4" fillId="4" borderId="0" xfId="0" applyFont="1" applyFill="1"/>
    <xf numFmtId="0" fontId="0" fillId="0" borderId="0" xfId="0" applyFill="1" applyBorder="1"/>
    <xf numFmtId="0" fontId="0" fillId="4" borderId="1" xfId="0" applyFill="1" applyBorder="1" applyAlignment="1">
      <alignment horizontal="right"/>
    </xf>
    <xf numFmtId="0" fontId="0" fillId="0" borderId="5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7" xfId="0" applyFill="1" applyBorder="1"/>
    <xf numFmtId="0" fontId="0" fillId="0" borderId="0" xfId="0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shrinkToFit="1"/>
    </xf>
    <xf numFmtId="49" fontId="4" fillId="4" borderId="1" xfId="0" applyNumberFormat="1" applyFont="1" applyFill="1" applyBorder="1" applyAlignment="1">
      <alignment horizontal="center" vertical="center" textRotation="90" shrinkToFit="1"/>
    </xf>
    <xf numFmtId="0" fontId="0" fillId="4" borderId="1" xfId="0" applyFill="1" applyBorder="1" applyAlignment="1">
      <alignment shrinkToFit="1"/>
    </xf>
    <xf numFmtId="0" fontId="0" fillId="0" borderId="1" xfId="0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textRotation="90" shrinkToFit="1"/>
    </xf>
    <xf numFmtId="49" fontId="8" fillId="0" borderId="1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49" fontId="8" fillId="0" borderId="7" xfId="0" applyNumberFormat="1" applyFont="1" applyFill="1" applyBorder="1" applyAlignment="1">
      <alignment horizontal="left" vertical="center"/>
    </xf>
    <xf numFmtId="49" fontId="8" fillId="0" borderId="7" xfId="0" applyNumberFormat="1" applyFont="1" applyFill="1" applyBorder="1" applyAlignment="1">
      <alignment horizontal="left" vertical="center" shrinkToFit="1"/>
    </xf>
    <xf numFmtId="0" fontId="8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shrinkToFit="1"/>
    </xf>
    <xf numFmtId="0" fontId="8" fillId="0" borderId="0" xfId="0" applyFont="1"/>
    <xf numFmtId="49" fontId="8" fillId="6" borderId="1" xfId="0" applyNumberFormat="1" applyFont="1" applyFill="1" applyBorder="1" applyAlignment="1">
      <alignment horizontal="left" vertical="center"/>
    </xf>
    <xf numFmtId="0" fontId="8" fillId="6" borderId="1" xfId="0" applyFont="1" applyFill="1" applyBorder="1"/>
    <xf numFmtId="0" fontId="10" fillId="6" borderId="1" xfId="0" applyFont="1" applyFill="1" applyBorder="1"/>
    <xf numFmtId="0" fontId="0" fillId="6" borderId="0" xfId="0" applyFill="1"/>
    <xf numFmtId="0" fontId="0" fillId="7" borderId="0" xfId="0" applyFill="1"/>
    <xf numFmtId="49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/>
    <xf numFmtId="49" fontId="8" fillId="0" borderId="0" xfId="0" applyNumberFormat="1" applyFont="1" applyFill="1" applyBorder="1" applyAlignment="1">
      <alignment horizontal="left" vertical="center" shrinkToFit="1"/>
    </xf>
    <xf numFmtId="49" fontId="8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shrinkToFit="1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Fill="1" applyBorder="1" applyAlignment="1">
      <alignment horizontal="left" shrinkToFit="1"/>
    </xf>
    <xf numFmtId="0" fontId="13" fillId="6" borderId="1" xfId="0" applyFont="1" applyFill="1" applyBorder="1"/>
    <xf numFmtId="0" fontId="0" fillId="10" borderId="0" xfId="0" applyFill="1"/>
    <xf numFmtId="49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/>
    <xf numFmtId="0" fontId="13" fillId="10" borderId="1" xfId="0" applyFont="1" applyFill="1" applyBorder="1"/>
    <xf numFmtId="0" fontId="10" fillId="10" borderId="1" xfId="0" applyFont="1" applyFill="1" applyBorder="1"/>
    <xf numFmtId="49" fontId="13" fillId="10" borderId="1" xfId="0" applyNumberFormat="1" applyFont="1" applyFill="1" applyBorder="1" applyAlignment="1">
      <alignment horizontal="left" vertical="center" shrinkToFit="1"/>
    </xf>
    <xf numFmtId="49" fontId="13" fillId="6" borderId="1" xfId="0" applyNumberFormat="1" applyFont="1" applyFill="1" applyBorder="1" applyAlignment="1">
      <alignment horizontal="left" vertical="center" shrinkToFit="1"/>
    </xf>
    <xf numFmtId="49" fontId="13" fillId="7" borderId="1" xfId="0" applyNumberFormat="1" applyFont="1" applyFill="1" applyBorder="1" applyAlignment="1">
      <alignment horizontal="left" vertical="center" shrinkToFit="1"/>
    </xf>
    <xf numFmtId="0" fontId="0" fillId="6" borderId="7" xfId="0" applyFill="1" applyBorder="1"/>
    <xf numFmtId="0" fontId="0" fillId="6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14" fillId="8" borderId="0" xfId="0" applyNumberFormat="1" applyFont="1" applyFill="1" applyAlignment="1">
      <alignment horizontal="left" vertical="center"/>
    </xf>
    <xf numFmtId="0" fontId="0" fillId="4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8" borderId="0" xfId="0" applyNumberFormat="1" applyFill="1" applyAlignment="1">
      <alignment horizontal="left"/>
    </xf>
    <xf numFmtId="0" fontId="15" fillId="8" borderId="0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 shrinkToFi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textRotation="90" shrinkToFit="1"/>
    </xf>
    <xf numFmtId="0" fontId="6" fillId="0" borderId="0" xfId="0" applyFont="1" applyFill="1" applyBorder="1" applyAlignment="1">
      <alignment vertical="center" textRotation="90" shrinkToFit="1"/>
    </xf>
    <xf numFmtId="0" fontId="16" fillId="0" borderId="0" xfId="0" applyFont="1" applyAlignment="1">
      <alignment horizontal="center" vertical="center"/>
    </xf>
    <xf numFmtId="0" fontId="17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shrinkToFit="1"/>
    </xf>
    <xf numFmtId="49" fontId="4" fillId="8" borderId="7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6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13" borderId="6" xfId="0" applyFont="1" applyFill="1" applyBorder="1" applyAlignment="1">
      <alignment horizontal="right" vertical="center"/>
    </xf>
    <xf numFmtId="0" fontId="0" fillId="13" borderId="7" xfId="0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left"/>
    </xf>
    <xf numFmtId="0" fontId="0" fillId="3" borderId="6" xfId="0" applyFill="1" applyBorder="1"/>
    <xf numFmtId="0" fontId="0" fillId="6" borderId="6" xfId="0" applyFill="1" applyBorder="1"/>
    <xf numFmtId="0" fontId="0" fillId="0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shrinkToFit="1"/>
    </xf>
    <xf numFmtId="0" fontId="0" fillId="6" borderId="7" xfId="0" applyNumberFormat="1" applyFill="1" applyBorder="1" applyAlignment="1">
      <alignment horizontal="left"/>
    </xf>
    <xf numFmtId="0" fontId="0" fillId="3" borderId="7" xfId="0" applyFill="1" applyBorder="1"/>
    <xf numFmtId="0" fontId="0" fillId="0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shrinkToFit="1"/>
    </xf>
    <xf numFmtId="0" fontId="0" fillId="6" borderId="15" xfId="0" applyNumberFormat="1" applyFill="1" applyBorder="1" applyAlignment="1">
      <alignment horizontal="left"/>
    </xf>
    <xf numFmtId="0" fontId="0" fillId="3" borderId="15" xfId="0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5" xfId="0" applyBorder="1"/>
    <xf numFmtId="0" fontId="0" fillId="0" borderId="15" xfId="0" applyFill="1" applyBorder="1" applyAlignment="1">
      <alignment horizontal="center" vertical="center" shrinkToFit="1"/>
    </xf>
    <xf numFmtId="0" fontId="0" fillId="0" borderId="17" xfId="0" applyFill="1" applyBorder="1"/>
    <xf numFmtId="0" fontId="0" fillId="0" borderId="15" xfId="0" applyFill="1" applyBorder="1"/>
    <xf numFmtId="0" fontId="0" fillId="6" borderId="19" xfId="0" applyNumberFormat="1" applyFill="1" applyBorder="1" applyAlignment="1">
      <alignment horizontal="left"/>
    </xf>
    <xf numFmtId="0" fontId="0" fillId="3" borderId="19" xfId="0" applyFill="1" applyBorder="1"/>
    <xf numFmtId="0" fontId="0" fillId="6" borderId="19" xfId="0" applyFill="1" applyBorder="1"/>
    <xf numFmtId="0" fontId="0" fillId="0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9" xfId="0" applyBorder="1"/>
    <xf numFmtId="0" fontId="0" fillId="0" borderId="19" xfId="0" applyFill="1" applyBorder="1" applyAlignment="1">
      <alignment horizontal="center" vertical="center" shrinkToFit="1"/>
    </xf>
    <xf numFmtId="0" fontId="0" fillId="0" borderId="21" xfId="0" applyFill="1" applyBorder="1"/>
    <xf numFmtId="0" fontId="0" fillId="0" borderId="19" xfId="0" applyFill="1" applyBorder="1"/>
    <xf numFmtId="0" fontId="0" fillId="0" borderId="7" xfId="0" applyBorder="1" applyAlignment="1">
      <alignment horizontal="center" vertical="center" shrinkToFit="1"/>
    </xf>
    <xf numFmtId="0" fontId="0" fillId="6" borderId="15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2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2" borderId="15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2" borderId="19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/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4" xfId="0" applyNumberFormat="1" applyFill="1" applyBorder="1" applyAlignment="1">
      <alignment horizontal="center" vertical="center" textRotation="90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4" xfId="0" applyFill="1" applyBorder="1"/>
    <xf numFmtId="0" fontId="0" fillId="0" borderId="4" xfId="0" applyBorder="1"/>
    <xf numFmtId="0" fontId="0" fillId="4" borderId="7" xfId="0" applyNumberFormat="1" applyFill="1" applyBorder="1" applyAlignment="1">
      <alignment horizontal="left"/>
    </xf>
    <xf numFmtId="0" fontId="0" fillId="4" borderId="7" xfId="0" applyFill="1" applyBorder="1"/>
    <xf numFmtId="49" fontId="4" fillId="4" borderId="7" xfId="0" applyNumberFormat="1" applyFont="1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left"/>
    </xf>
    <xf numFmtId="0" fontId="0" fillId="3" borderId="15" xfId="0" applyFill="1" applyBorder="1" applyAlignment="1"/>
    <xf numFmtId="14" fontId="0" fillId="6" borderId="19" xfId="0" applyNumberFormat="1" applyFill="1" applyBorder="1" applyAlignment="1">
      <alignment horizontal="left"/>
    </xf>
    <xf numFmtId="0" fontId="0" fillId="3" borderId="19" xfId="0" applyFill="1" applyBorder="1" applyAlignment="1"/>
    <xf numFmtId="0" fontId="0" fillId="4" borderId="6" xfId="0" applyFill="1" applyBorder="1"/>
    <xf numFmtId="49" fontId="19" fillId="15" borderId="13" xfId="0" applyNumberFormat="1" applyFont="1" applyFill="1" applyBorder="1" applyAlignment="1">
      <alignment horizontal="left" vertical="center"/>
    </xf>
    <xf numFmtId="0" fontId="19" fillId="16" borderId="13" xfId="0" applyFont="1" applyFill="1" applyBorder="1" applyAlignment="1">
      <alignment vertical="center"/>
    </xf>
    <xf numFmtId="0" fontId="0" fillId="0" borderId="23" xfId="0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 textRotation="90" shrinkToFit="1"/>
    </xf>
    <xf numFmtId="0" fontId="0" fillId="0" borderId="24" xfId="0" applyFill="1" applyBorder="1"/>
    <xf numFmtId="0" fontId="0" fillId="0" borderId="24" xfId="0" applyBorder="1"/>
    <xf numFmtId="0" fontId="0" fillId="0" borderId="1" xfId="0" pivotButton="1" applyBorder="1"/>
    <xf numFmtId="0" fontId="0" fillId="0" borderId="1" xfId="0" applyNumberFormat="1" applyBorder="1"/>
    <xf numFmtId="0" fontId="0" fillId="4" borderId="6" xfId="0" applyFill="1" applyBorder="1" applyAlignment="1">
      <alignment horizontal="right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7" xfId="0" applyBorder="1"/>
    <xf numFmtId="0" fontId="0" fillId="0" borderId="1" xfId="0" applyFill="1" applyBorder="1" applyAlignment="1">
      <alignment vertical="center"/>
    </xf>
    <xf numFmtId="0" fontId="0" fillId="0" borderId="0" xfId="0" applyBorder="1" applyAlignment="1"/>
    <xf numFmtId="0" fontId="3" fillId="6" borderId="26" xfId="0" applyNumberFormat="1" applyFont="1" applyFill="1" applyBorder="1" applyAlignment="1">
      <alignment horizontal="right"/>
    </xf>
    <xf numFmtId="49" fontId="3" fillId="6" borderId="27" xfId="0" applyNumberFormat="1" applyFont="1" applyFill="1" applyBorder="1"/>
    <xf numFmtId="0" fontId="3" fillId="17" borderId="29" xfId="0" applyNumberFormat="1" applyFont="1" applyFill="1" applyBorder="1" applyAlignment="1">
      <alignment horizontal="right"/>
    </xf>
    <xf numFmtId="49" fontId="4" fillId="8" borderId="6" xfId="0" applyNumberFormat="1" applyFont="1" applyFill="1" applyBorder="1" applyAlignment="1">
      <alignment horizontal="center" vertical="center"/>
    </xf>
    <xf numFmtId="0" fontId="0" fillId="8" borderId="0" xfId="0" applyFill="1" applyBorder="1"/>
    <xf numFmtId="49" fontId="4" fillId="8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NumberFormat="1" applyFill="1" applyBorder="1" applyAlignment="1">
      <alignment horizontal="left"/>
    </xf>
    <xf numFmtId="0" fontId="0" fillId="3" borderId="4" xfId="0" applyFill="1" applyBorder="1"/>
    <xf numFmtId="0" fontId="0" fillId="0" borderId="3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6" xfId="0" applyFill="1" applyBorder="1"/>
    <xf numFmtId="0" fontId="0" fillId="6" borderId="16" xfId="0" applyFill="1" applyBorder="1"/>
    <xf numFmtId="0" fontId="0" fillId="6" borderId="23" xfId="0" applyFill="1" applyBorder="1"/>
    <xf numFmtId="0" fontId="0" fillId="2" borderId="7" xfId="0" applyFill="1" applyBorder="1" applyAlignment="1">
      <alignment vertical="center" wrapText="1"/>
    </xf>
    <xf numFmtId="0" fontId="0" fillId="2" borderId="7" xfId="0" applyNumberFormat="1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3" borderId="19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0" borderId="34" xfId="0" applyFill="1" applyBorder="1"/>
    <xf numFmtId="0" fontId="0" fillId="0" borderId="35" xfId="0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0" fillId="0" borderId="23" xfId="0" applyFill="1" applyBorder="1"/>
    <xf numFmtId="0" fontId="0" fillId="0" borderId="21" xfId="0" applyBorder="1"/>
    <xf numFmtId="0" fontId="0" fillId="0" borderId="34" xfId="0" applyNumberFormat="1" applyFill="1" applyBorder="1" applyAlignment="1">
      <alignment horizontal="left"/>
    </xf>
    <xf numFmtId="49" fontId="1" fillId="0" borderId="15" xfId="0" applyNumberFormat="1" applyFont="1" applyFill="1" applyBorder="1" applyAlignment="1">
      <alignment horizontal="center" vertical="center" textRotation="90" wrapText="1"/>
    </xf>
    <xf numFmtId="49" fontId="4" fillId="0" borderId="15" xfId="0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left"/>
    </xf>
    <xf numFmtId="0" fontId="0" fillId="4" borderId="4" xfId="0" applyFill="1" applyBorder="1"/>
    <xf numFmtId="0" fontId="0" fillId="4" borderId="33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0" fontId="1" fillId="4" borderId="6" xfId="0" applyFont="1" applyFill="1" applyBorder="1" applyAlignment="1"/>
    <xf numFmtId="0" fontId="1" fillId="2" borderId="6" xfId="0" applyFont="1" applyFill="1" applyBorder="1" applyAlignment="1"/>
    <xf numFmtId="0" fontId="1" fillId="4" borderId="6" xfId="0" applyFont="1" applyFill="1" applyBorder="1" applyAlignment="1">
      <alignment vertical="center" wrapText="1"/>
    </xf>
    <xf numFmtId="0" fontId="0" fillId="12" borderId="6" xfId="0" applyFill="1" applyBorder="1"/>
    <xf numFmtId="16" fontId="0" fillId="6" borderId="7" xfId="0" applyNumberFormat="1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12" borderId="7" xfId="0" applyFill="1" applyBorder="1"/>
    <xf numFmtId="0" fontId="1" fillId="2" borderId="7" xfId="0" applyFont="1" applyFill="1" applyBorder="1" applyAlignment="1"/>
    <xf numFmtId="14" fontId="0" fillId="6" borderId="7" xfId="0" applyNumberFormat="1" applyFill="1" applyBorder="1" applyAlignment="1">
      <alignment horizontal="left"/>
    </xf>
    <xf numFmtId="0" fontId="3" fillId="6" borderId="24" xfId="0" applyNumberFormat="1" applyFont="1" applyFill="1" applyBorder="1" applyAlignment="1">
      <alignment horizontal="left"/>
    </xf>
    <xf numFmtId="0" fontId="3" fillId="2" borderId="24" xfId="0" applyFont="1" applyFill="1" applyBorder="1"/>
    <xf numFmtId="0" fontId="3" fillId="3" borderId="24" xfId="0" applyFont="1" applyFill="1" applyBorder="1"/>
    <xf numFmtId="0" fontId="3" fillId="2" borderId="24" xfId="0" applyFont="1" applyFill="1" applyBorder="1" applyAlignment="1"/>
    <xf numFmtId="0" fontId="3" fillId="12" borderId="24" xfId="0" applyFont="1" applyFill="1" applyBorder="1"/>
    <xf numFmtId="0" fontId="0" fillId="0" borderId="36" xfId="0" applyBorder="1"/>
    <xf numFmtId="0" fontId="0" fillId="0" borderId="36" xfId="0" applyFill="1" applyBorder="1"/>
    <xf numFmtId="16" fontId="0" fillId="6" borderId="4" xfId="0" applyNumberFormat="1" applyFill="1" applyBorder="1" applyAlignment="1">
      <alignment horizontal="left"/>
    </xf>
    <xf numFmtId="0" fontId="0" fillId="2" borderId="4" xfId="0" applyFill="1" applyBorder="1"/>
    <xf numFmtId="14" fontId="0" fillId="6" borderId="4" xfId="0" applyNumberFormat="1" applyFill="1" applyBorder="1" applyAlignment="1">
      <alignment horizontal="left"/>
    </xf>
    <xf numFmtId="0" fontId="1" fillId="2" borderId="4" xfId="0" applyFont="1" applyFill="1" applyBorder="1" applyAlignment="1"/>
    <xf numFmtId="16" fontId="0" fillId="6" borderId="15" xfId="0" applyNumberFormat="1" applyFill="1" applyBorder="1" applyAlignment="1">
      <alignment horizontal="left"/>
    </xf>
    <xf numFmtId="0" fontId="0" fillId="12" borderId="15" xfId="0" applyFill="1" applyBorder="1"/>
    <xf numFmtId="16" fontId="0" fillId="6" borderId="19" xfId="0" applyNumberFormat="1" applyFill="1" applyBorder="1" applyAlignment="1">
      <alignment horizontal="left"/>
    </xf>
    <xf numFmtId="0" fontId="0" fillId="12" borderId="19" xfId="0" applyFill="1" applyBorder="1"/>
    <xf numFmtId="0" fontId="1" fillId="2" borderId="15" xfId="0" applyFont="1" applyFill="1" applyBorder="1" applyAlignment="1"/>
    <xf numFmtId="0" fontId="1" fillId="2" borderId="19" xfId="0" applyFont="1" applyFill="1" applyBorder="1" applyAlignment="1"/>
    <xf numFmtId="0" fontId="1" fillId="3" borderId="15" xfId="0" applyFont="1" applyFill="1" applyBorder="1" applyAlignment="1"/>
    <xf numFmtId="0" fontId="1" fillId="3" borderId="19" xfId="0" applyFont="1" applyFill="1" applyBorder="1" applyAlignment="1"/>
    <xf numFmtId="0" fontId="3" fillId="6" borderId="23" xfId="0" applyNumberFormat="1" applyFont="1" applyFill="1" applyBorder="1" applyAlignment="1">
      <alignment horizontal="left"/>
    </xf>
    <xf numFmtId="0" fontId="3" fillId="3" borderId="23" xfId="0" applyFont="1" applyFill="1" applyBorder="1"/>
    <xf numFmtId="0" fontId="0" fillId="0" borderId="23" xfId="0" applyBorder="1"/>
    <xf numFmtId="0" fontId="0" fillId="4" borderId="15" xfId="0" applyFill="1" applyBorder="1"/>
    <xf numFmtId="0" fontId="0" fillId="12" borderId="4" xfId="0" applyFill="1" applyBorder="1"/>
    <xf numFmtId="0" fontId="0" fillId="2" borderId="4" xfId="0" applyFill="1" applyBorder="1" applyAlignment="1">
      <alignment horizontal="left"/>
    </xf>
    <xf numFmtId="0" fontId="0" fillId="0" borderId="39" xfId="0" applyFill="1" applyBorder="1"/>
    <xf numFmtId="0" fontId="0" fillId="0" borderId="40" xfId="0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 textRotation="90" shrinkToFit="1"/>
    </xf>
    <xf numFmtId="0" fontId="0" fillId="3" borderId="7" xfId="0" applyFill="1" applyBorder="1" applyAlignment="1"/>
    <xf numFmtId="0" fontId="0" fillId="2" borderId="15" xfId="0" applyFill="1" applyBorder="1" applyAlignment="1">
      <alignment horizontal="left"/>
    </xf>
    <xf numFmtId="0" fontId="0" fillId="13" borderId="6" xfId="0" applyFill="1" applyBorder="1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horizontal="right" vertical="center"/>
    </xf>
    <xf numFmtId="49" fontId="0" fillId="8" borderId="6" xfId="0" applyNumberFormat="1" applyFont="1" applyFill="1" applyBorder="1" applyAlignment="1">
      <alignment horizontal="right" vertical="center"/>
    </xf>
    <xf numFmtId="0" fontId="0" fillId="8" borderId="6" xfId="0" applyFont="1" applyFill="1" applyBorder="1" applyAlignment="1">
      <alignment horizontal="right" vertical="center"/>
    </xf>
    <xf numFmtId="0" fontId="0" fillId="12" borderId="6" xfId="0" applyFill="1" applyBorder="1" applyAlignment="1">
      <alignment vertical="center"/>
    </xf>
    <xf numFmtId="0" fontId="0" fillId="12" borderId="11" xfId="0" applyFill="1" applyBorder="1" applyAlignment="1">
      <alignment horizontal="center" vertical="center"/>
    </xf>
    <xf numFmtId="0" fontId="0" fillId="12" borderId="6" xfId="0" applyFont="1" applyFill="1" applyBorder="1" applyAlignment="1">
      <alignment horizontal="right" vertical="center"/>
    </xf>
    <xf numFmtId="0" fontId="1" fillId="13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4" xfId="0" applyFill="1" applyBorder="1" applyAlignment="1">
      <alignment horizontal="left" vertical="center"/>
    </xf>
    <xf numFmtId="0" fontId="0" fillId="13" borderId="4" xfId="0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12" borderId="7" xfId="0" applyFill="1" applyBorder="1" applyAlignment="1">
      <alignment vertical="center"/>
    </xf>
    <xf numFmtId="0" fontId="0" fillId="12" borderId="12" xfId="0" applyFill="1" applyBorder="1" applyAlignment="1">
      <alignment horizontal="center" vertical="center"/>
    </xf>
    <xf numFmtId="0" fontId="0" fillId="12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8" borderId="33" xfId="0" applyFill="1" applyBorder="1" applyAlignment="1">
      <alignment horizontal="center" vertical="center"/>
    </xf>
    <xf numFmtId="49" fontId="0" fillId="8" borderId="4" xfId="0" applyNumberFormat="1" applyFont="1" applyFill="1" applyBorder="1" applyAlignment="1">
      <alignment horizontal="right" vertical="center"/>
    </xf>
    <xf numFmtId="0" fontId="0" fillId="8" borderId="4" xfId="0" applyFont="1" applyFill="1" applyBorder="1" applyAlignment="1">
      <alignment horizontal="right" vertical="center"/>
    </xf>
    <xf numFmtId="0" fontId="0" fillId="12" borderId="4" xfId="0" applyFill="1" applyBorder="1" applyAlignment="1">
      <alignment vertical="center"/>
    </xf>
    <xf numFmtId="0" fontId="0" fillId="12" borderId="33" xfId="0" applyFill="1" applyBorder="1" applyAlignment="1">
      <alignment horizontal="center" vertical="center"/>
    </xf>
    <xf numFmtId="0" fontId="0" fillId="12" borderId="4" xfId="0" applyFont="1" applyFill="1" applyBorder="1" applyAlignment="1">
      <alignment horizontal="right" vertical="center"/>
    </xf>
    <xf numFmtId="0" fontId="0" fillId="0" borderId="39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left" vertical="center"/>
    </xf>
    <xf numFmtId="0" fontId="0" fillId="13" borderId="15" xfId="0" applyFill="1" applyBorder="1" applyAlignment="1">
      <alignment horizontal="center" vertical="center"/>
    </xf>
    <xf numFmtId="2" fontId="0" fillId="13" borderId="15" xfId="0" applyNumberForma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right" vertical="center"/>
    </xf>
    <xf numFmtId="0" fontId="0" fillId="13" borderId="19" xfId="0" applyFill="1" applyBorder="1" applyAlignment="1">
      <alignment horizontal="left" vertical="center"/>
    </xf>
    <xf numFmtId="0" fontId="0" fillId="13" borderId="19" xfId="0" applyFill="1" applyBorder="1" applyAlignment="1">
      <alignment horizontal="center" vertical="center"/>
    </xf>
    <xf numFmtId="2" fontId="0" fillId="13" borderId="19" xfId="0" applyNumberForma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right" vertical="center"/>
    </xf>
    <xf numFmtId="0" fontId="0" fillId="6" borderId="19" xfId="0" applyFill="1" applyBorder="1" applyAlignment="1">
      <alignment horizontal="left" vertical="center"/>
    </xf>
    <xf numFmtId="49" fontId="0" fillId="0" borderId="34" xfId="0" applyNumberFormat="1" applyFont="1" applyFill="1" applyBorder="1" applyAlignment="1">
      <alignment horizontal="right" vertical="center"/>
    </xf>
    <xf numFmtId="0" fontId="0" fillId="13" borderId="19" xfId="0" applyFill="1" applyBorder="1" applyAlignment="1">
      <alignment vertical="center"/>
    </xf>
    <xf numFmtId="0" fontId="0" fillId="13" borderId="20" xfId="0" applyFill="1" applyBorder="1" applyAlignment="1">
      <alignment horizontal="center" vertical="center"/>
    </xf>
    <xf numFmtId="0" fontId="0" fillId="13" borderId="15" xfId="0" applyFill="1" applyBorder="1" applyAlignment="1">
      <alignment vertical="center"/>
    </xf>
    <xf numFmtId="0" fontId="0" fillId="13" borderId="16" xfId="0" applyFill="1" applyBorder="1" applyAlignment="1">
      <alignment horizontal="center" vertical="center"/>
    </xf>
    <xf numFmtId="0" fontId="0" fillId="0" borderId="34" xfId="0" applyFill="1" applyBorder="1" applyAlignment="1">
      <alignment vertical="center"/>
    </xf>
    <xf numFmtId="0" fontId="0" fillId="0" borderId="34" xfId="0" applyFill="1" applyBorder="1" applyAlignment="1">
      <alignment horizontal="left" vertical="center"/>
    </xf>
    <xf numFmtId="0" fontId="0" fillId="13" borderId="41" xfId="0" applyFill="1" applyBorder="1" applyAlignment="1">
      <alignment horizontal="left" vertical="center"/>
    </xf>
    <xf numFmtId="0" fontId="0" fillId="13" borderId="21" xfId="0" applyFill="1" applyBorder="1" applyAlignment="1">
      <alignment vertical="center"/>
    </xf>
    <xf numFmtId="0" fontId="0" fillId="12" borderId="24" xfId="0" applyFill="1" applyBorder="1" applyAlignment="1">
      <alignment vertical="center"/>
    </xf>
    <xf numFmtId="0" fontId="3" fillId="12" borderId="25" xfId="0" applyFont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3" fillId="12" borderId="24" xfId="0" applyFont="1" applyFill="1" applyBorder="1" applyAlignment="1">
      <alignment horizontal="right" vertical="center"/>
    </xf>
    <xf numFmtId="0" fontId="0" fillId="12" borderId="24" xfId="0" applyFont="1" applyFill="1" applyBorder="1" applyAlignment="1">
      <alignment horizontal="right" vertical="center"/>
    </xf>
    <xf numFmtId="0" fontId="0" fillId="12" borderId="15" xfId="0" applyFill="1" applyBorder="1" applyAlignment="1">
      <alignment vertical="center"/>
    </xf>
    <xf numFmtId="0" fontId="0" fillId="12" borderId="16" xfId="0" applyFill="1" applyBorder="1" applyAlignment="1">
      <alignment horizontal="center" vertical="center"/>
    </xf>
    <xf numFmtId="0" fontId="0" fillId="12" borderId="15" xfId="0" applyFont="1" applyFill="1" applyBorder="1" applyAlignment="1">
      <alignment horizontal="right" vertical="center"/>
    </xf>
    <xf numFmtId="0" fontId="0" fillId="12" borderId="19" xfId="0" applyFill="1" applyBorder="1" applyAlignment="1">
      <alignment vertical="center"/>
    </xf>
    <xf numFmtId="0" fontId="0" fillId="12" borderId="20" xfId="0" applyFill="1" applyBorder="1" applyAlignment="1">
      <alignment horizontal="center" vertical="center"/>
    </xf>
    <xf numFmtId="0" fontId="0" fillId="12" borderId="19" xfId="0" applyFont="1" applyFill="1" applyBorder="1" applyAlignment="1">
      <alignment horizontal="right" vertical="center"/>
    </xf>
    <xf numFmtId="0" fontId="0" fillId="13" borderId="24" xfId="0" applyFont="1" applyFill="1" applyBorder="1" applyAlignment="1">
      <alignment horizontal="right" vertical="center"/>
    </xf>
    <xf numFmtId="0" fontId="3" fillId="13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42" xfId="0" applyFill="1" applyBorder="1"/>
    <xf numFmtId="0" fontId="3" fillId="13" borderId="19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0" fillId="0" borderId="2" xfId="0" applyFill="1" applyBorder="1"/>
    <xf numFmtId="0" fontId="0" fillId="0" borderId="10" xfId="0" applyFill="1" applyBorder="1"/>
    <xf numFmtId="0" fontId="0" fillId="0" borderId="43" xfId="0" applyFill="1" applyBorder="1"/>
    <xf numFmtId="0" fontId="0" fillId="0" borderId="38" xfId="0" applyFill="1" applyBorder="1"/>
    <xf numFmtId="0" fontId="0" fillId="0" borderId="31" xfId="0" applyFill="1" applyBorder="1"/>
    <xf numFmtId="0" fontId="0" fillId="0" borderId="8" xfId="0" applyFill="1" applyBorder="1"/>
    <xf numFmtId="0" fontId="0" fillId="0" borderId="44" xfId="0" applyFill="1" applyBorder="1"/>
    <xf numFmtId="0" fontId="17" fillId="8" borderId="32" xfId="0" applyNumberFormat="1" applyFont="1" applyFill="1" applyBorder="1" applyAlignment="1">
      <alignment horizontal="center" vertical="center"/>
    </xf>
    <xf numFmtId="0" fontId="14" fillId="8" borderId="0" xfId="0" applyNumberFormat="1" applyFont="1" applyFill="1" applyBorder="1" applyAlignment="1">
      <alignment horizontal="left" vertical="center"/>
    </xf>
    <xf numFmtId="0" fontId="4" fillId="4" borderId="0" xfId="0" applyFont="1" applyFill="1" applyBorder="1"/>
    <xf numFmtId="0" fontId="16" fillId="0" borderId="46" xfId="0" applyFont="1" applyBorder="1" applyAlignment="1">
      <alignment horizontal="center" vertical="center"/>
    </xf>
    <xf numFmtId="0" fontId="16" fillId="8" borderId="29" xfId="0" applyNumberFormat="1" applyFont="1" applyFill="1" applyBorder="1" applyAlignment="1">
      <alignment horizontal="center" vertical="center"/>
    </xf>
    <xf numFmtId="0" fontId="0" fillId="13" borderId="23" xfId="0" applyFill="1" applyBorder="1" applyAlignment="1">
      <alignment vertical="center"/>
    </xf>
    <xf numFmtId="0" fontId="0" fillId="13" borderId="37" xfId="0" applyFill="1" applyBorder="1" applyAlignment="1">
      <alignment horizontal="center" vertical="center"/>
    </xf>
    <xf numFmtId="0" fontId="0" fillId="4" borderId="19" xfId="0" applyFill="1" applyBorder="1" applyAlignment="1">
      <alignment vertical="center"/>
    </xf>
    <xf numFmtId="0" fontId="0" fillId="0" borderId="54" xfId="0" applyFill="1" applyBorder="1"/>
    <xf numFmtId="0" fontId="0" fillId="0" borderId="41" xfId="0" applyFill="1" applyBorder="1"/>
    <xf numFmtId="49" fontId="4" fillId="4" borderId="15" xfId="0" applyNumberFormat="1" applyFont="1" applyFill="1" applyBorder="1" applyAlignment="1">
      <alignment horizontal="center" vertical="center"/>
    </xf>
    <xf numFmtId="49" fontId="4" fillId="4" borderId="49" xfId="0" applyNumberFormat="1" applyFont="1" applyFill="1" applyBorder="1" applyAlignment="1">
      <alignment horizontal="center" vertical="center"/>
    </xf>
    <xf numFmtId="0" fontId="0" fillId="4" borderId="47" xfId="0" applyFill="1" applyBorder="1" applyAlignment="1">
      <alignment shrinkToFit="1"/>
    </xf>
    <xf numFmtId="49" fontId="4" fillId="4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2" xfId="0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49" fontId="0" fillId="0" borderId="0" xfId="0" applyNumberFormat="1"/>
    <xf numFmtId="0" fontId="21" fillId="13" borderId="6" xfId="0" applyFont="1" applyFill="1" applyBorder="1" applyAlignment="1">
      <alignment vertical="center"/>
    </xf>
    <xf numFmtId="0" fontId="21" fillId="13" borderId="6" xfId="0" applyFont="1" applyFill="1" applyBorder="1" applyAlignment="1">
      <alignment horizontal="right" vertical="center"/>
    </xf>
    <xf numFmtId="0" fontId="21" fillId="13" borderId="19" xfId="0" applyFont="1" applyFill="1" applyBorder="1" applyAlignment="1">
      <alignment vertical="center"/>
    </xf>
    <xf numFmtId="0" fontId="21" fillId="13" borderId="19" xfId="0" applyFont="1" applyFill="1" applyBorder="1" applyAlignment="1">
      <alignment horizontal="right" vertical="center"/>
    </xf>
    <xf numFmtId="0" fontId="21" fillId="0" borderId="15" xfId="0" applyFont="1" applyFill="1" applyBorder="1" applyAlignment="1">
      <alignment vertical="center"/>
    </xf>
    <xf numFmtId="0" fontId="21" fillId="13" borderId="1" xfId="0" applyFont="1" applyFill="1" applyBorder="1" applyAlignment="1">
      <alignment horizontal="right" vertical="center"/>
    </xf>
    <xf numFmtId="0" fontId="21" fillId="13" borderId="1" xfId="0" applyFont="1" applyFill="1" applyBorder="1" applyAlignment="1">
      <alignment vertical="center"/>
    </xf>
    <xf numFmtId="0" fontId="21" fillId="8" borderId="33" xfId="0" applyFont="1" applyFill="1" applyBorder="1" applyAlignment="1">
      <alignment horizontal="center" vertical="center"/>
    </xf>
    <xf numFmtId="49" fontId="21" fillId="8" borderId="4" xfId="0" applyNumberFormat="1" applyFont="1" applyFill="1" applyBorder="1" applyAlignment="1">
      <alignment horizontal="right" vertical="center"/>
    </xf>
    <xf numFmtId="0" fontId="21" fillId="8" borderId="0" xfId="0" applyFont="1" applyFill="1" applyBorder="1" applyAlignment="1">
      <alignment horizontal="right" vertical="center"/>
    </xf>
    <xf numFmtId="0" fontId="21" fillId="8" borderId="4" xfId="0" applyFont="1" applyFill="1" applyBorder="1" applyAlignment="1">
      <alignment vertical="center"/>
    </xf>
    <xf numFmtId="0" fontId="21" fillId="12" borderId="24" xfId="0" applyFont="1" applyFill="1" applyBorder="1" applyAlignment="1">
      <alignment vertical="center"/>
    </xf>
    <xf numFmtId="0" fontId="21" fillId="12" borderId="24" xfId="0" applyFont="1" applyFill="1" applyBorder="1" applyAlignment="1">
      <alignment horizontal="right" vertical="center"/>
    </xf>
    <xf numFmtId="0" fontId="21" fillId="8" borderId="6" xfId="0" applyFont="1" applyFill="1" applyBorder="1" applyAlignment="1">
      <alignment horizontal="right" vertical="center"/>
    </xf>
    <xf numFmtId="0" fontId="21" fillId="4" borderId="6" xfId="0" applyFont="1" applyFill="1" applyBorder="1" applyAlignment="1">
      <alignment vertical="center"/>
    </xf>
    <xf numFmtId="0" fontId="21" fillId="8" borderId="11" xfId="0" applyFont="1" applyFill="1" applyBorder="1" applyAlignment="1">
      <alignment horizontal="center" vertical="center"/>
    </xf>
    <xf numFmtId="49" fontId="21" fillId="8" borderId="6" xfId="0" applyNumberFormat="1" applyFont="1" applyFill="1" applyBorder="1" applyAlignment="1">
      <alignment horizontal="right" vertical="center"/>
    </xf>
    <xf numFmtId="0" fontId="21" fillId="8" borderId="6" xfId="0" applyFont="1" applyFill="1" applyBorder="1" applyAlignment="1">
      <alignment vertical="center"/>
    </xf>
    <xf numFmtId="0" fontId="21" fillId="12" borderId="15" xfId="0" applyFont="1" applyFill="1" applyBorder="1" applyAlignment="1">
      <alignment vertical="center"/>
    </xf>
    <xf numFmtId="0" fontId="21" fillId="12" borderId="4" xfId="0" applyFont="1" applyFill="1" applyBorder="1" applyAlignment="1">
      <alignment vertical="center"/>
    </xf>
    <xf numFmtId="0" fontId="21" fillId="8" borderId="4" xfId="0" applyFont="1" applyFill="1" applyBorder="1" applyAlignment="1">
      <alignment horizontal="right" vertical="center"/>
    </xf>
    <xf numFmtId="0" fontId="21" fillId="13" borderId="24" xfId="0" applyFont="1" applyFill="1" applyBorder="1" applyAlignment="1">
      <alignment vertical="center"/>
    </xf>
    <xf numFmtId="0" fontId="21" fillId="13" borderId="24" xfId="0" applyFont="1" applyFill="1" applyBorder="1" applyAlignment="1">
      <alignment horizontal="right" vertical="center"/>
    </xf>
    <xf numFmtId="0" fontId="21" fillId="12" borderId="6" xfId="0" applyFont="1" applyFill="1" applyBorder="1" applyAlignment="1">
      <alignment vertical="center"/>
    </xf>
    <xf numFmtId="0" fontId="21" fillId="0" borderId="22" xfId="0" applyFont="1" applyFill="1" applyBorder="1" applyAlignment="1">
      <alignment vertical="center"/>
    </xf>
    <xf numFmtId="0" fontId="21" fillId="4" borderId="6" xfId="0" applyNumberFormat="1" applyFont="1" applyFill="1" applyBorder="1" applyAlignment="1">
      <alignment horizontal="left"/>
    </xf>
    <xf numFmtId="0" fontId="21" fillId="4" borderId="6" xfId="0" applyFont="1" applyFill="1" applyBorder="1"/>
    <xf numFmtId="0" fontId="21" fillId="0" borderId="42" xfId="0" applyFont="1" applyFill="1" applyBorder="1"/>
    <xf numFmtId="0" fontId="21" fillId="0" borderId="34" xfId="0" applyNumberFormat="1" applyFont="1" applyFill="1" applyBorder="1" applyAlignment="1">
      <alignment horizontal="left"/>
    </xf>
    <xf numFmtId="0" fontId="21" fillId="0" borderId="34" xfId="0" applyFont="1" applyFill="1" applyBorder="1"/>
    <xf numFmtId="0" fontId="0" fillId="0" borderId="16" xfId="0" applyFill="1" applyBorder="1"/>
    <xf numFmtId="0" fontId="0" fillId="2" borderId="6" xfId="0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/>
    </xf>
    <xf numFmtId="49" fontId="0" fillId="0" borderId="39" xfId="0" applyNumberFormat="1" applyFont="1" applyFill="1" applyBorder="1" applyAlignment="1">
      <alignment horizontal="right" vertical="center"/>
    </xf>
    <xf numFmtId="0" fontId="0" fillId="13" borderId="23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/>
    </xf>
    <xf numFmtId="0" fontId="0" fillId="7" borderId="16" xfId="0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23" fillId="12" borderId="1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0" fillId="12" borderId="6" xfId="0" applyFont="1" applyFill="1" applyBorder="1" applyAlignment="1">
      <alignment horizontal="center" vertical="center"/>
    </xf>
    <xf numFmtId="0" fontId="0" fillId="13" borderId="36" xfId="0" applyFont="1" applyFill="1" applyBorder="1" applyAlignment="1">
      <alignment vertical="center"/>
    </xf>
    <xf numFmtId="0" fontId="0" fillId="13" borderId="54" xfId="0" applyFont="1" applyFill="1" applyBorder="1" applyAlignment="1">
      <alignment vertical="center"/>
    </xf>
    <xf numFmtId="0" fontId="0" fillId="13" borderId="15" xfId="0" applyFont="1" applyFill="1" applyBorder="1" applyAlignment="1">
      <alignment vertical="center"/>
    </xf>
    <xf numFmtId="0" fontId="0" fillId="13" borderId="16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43" xfId="0" applyFont="1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0" fillId="13" borderId="33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vertical="center"/>
    </xf>
    <xf numFmtId="0" fontId="0" fillId="13" borderId="12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vertical="center" wrapText="1"/>
    </xf>
    <xf numFmtId="0" fontId="0" fillId="12" borderId="7" xfId="0" applyFont="1" applyFill="1" applyBorder="1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righ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right" vertical="center"/>
    </xf>
    <xf numFmtId="0" fontId="0" fillId="13" borderId="41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0" borderId="33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0" fillId="0" borderId="56" xfId="0" applyFill="1" applyBorder="1"/>
    <xf numFmtId="0" fontId="16" fillId="0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vertical="center"/>
    </xf>
    <xf numFmtId="0" fontId="0" fillId="0" borderId="44" xfId="0" applyFont="1" applyFill="1" applyBorder="1"/>
    <xf numFmtId="0" fontId="0" fillId="0" borderId="24" xfId="0" applyFont="1" applyFill="1" applyBorder="1"/>
    <xf numFmtId="16" fontId="0" fillId="6" borderId="7" xfId="0" applyNumberFormat="1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16" fontId="0" fillId="6" borderId="4" xfId="0" applyNumberFormat="1" applyFont="1" applyFill="1" applyBorder="1" applyAlignment="1">
      <alignment horizontal="left"/>
    </xf>
    <xf numFmtId="0" fontId="0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horizontal="center" vertical="center"/>
    </xf>
    <xf numFmtId="0" fontId="0" fillId="0" borderId="31" xfId="0" applyFont="1" applyFill="1" applyBorder="1"/>
    <xf numFmtId="0" fontId="0" fillId="0" borderId="4" xfId="0" applyFont="1" applyFill="1" applyBorder="1"/>
    <xf numFmtId="0" fontId="0" fillId="0" borderId="4" xfId="0" applyFont="1" applyBorder="1"/>
    <xf numFmtId="16" fontId="0" fillId="6" borderId="15" xfId="0" applyNumberFormat="1" applyFont="1" applyFill="1" applyBorder="1" applyAlignment="1">
      <alignment horizontal="left"/>
    </xf>
    <xf numFmtId="0" fontId="0" fillId="12" borderId="15" xfId="0" applyFont="1" applyFill="1" applyBorder="1" applyAlignment="1">
      <alignment vertical="center"/>
    </xf>
    <xf numFmtId="0" fontId="0" fillId="1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0" fillId="0" borderId="17" xfId="0" applyFont="1" applyFill="1" applyBorder="1"/>
    <xf numFmtId="0" fontId="0" fillId="0" borderId="43" xfId="0" applyFont="1" applyFill="1" applyBorder="1"/>
    <xf numFmtId="0" fontId="0" fillId="0" borderId="15" xfId="0" applyFont="1" applyFill="1" applyBorder="1"/>
    <xf numFmtId="0" fontId="0" fillId="0" borderId="15" xfId="0" applyFont="1" applyBorder="1"/>
    <xf numFmtId="0" fontId="21" fillId="0" borderId="19" xfId="0" applyFont="1" applyFill="1" applyBorder="1" applyAlignment="1">
      <alignment vertical="center"/>
    </xf>
    <xf numFmtId="16" fontId="0" fillId="6" borderId="19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0" fillId="12" borderId="7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12" borderId="12" xfId="0" applyFont="1" applyFill="1" applyBorder="1" applyAlignment="1">
      <alignment horizontal="center" vertical="center"/>
    </xf>
    <xf numFmtId="0" fontId="0" fillId="12" borderId="1" xfId="0" applyFont="1" applyFill="1" applyBorder="1"/>
    <xf numFmtId="0" fontId="0" fillId="12" borderId="3" xfId="0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4" xfId="0" applyFont="1" applyFill="1" applyBorder="1"/>
    <xf numFmtId="0" fontId="0" fillId="12" borderId="33" xfId="0" applyFont="1" applyFill="1" applyBorder="1" applyAlignment="1">
      <alignment horizontal="center" vertical="center"/>
    </xf>
    <xf numFmtId="0" fontId="0" fillId="12" borderId="15" xfId="0" applyFont="1" applyFill="1" applyBorder="1"/>
    <xf numFmtId="0" fontId="0" fillId="12" borderId="19" xfId="0" applyFont="1" applyFill="1" applyBorder="1"/>
    <xf numFmtId="0" fontId="0" fillId="12" borderId="19" xfId="0" applyFont="1" applyFill="1" applyBorder="1" applyAlignment="1">
      <alignment vertical="center"/>
    </xf>
    <xf numFmtId="0" fontId="0" fillId="12" borderId="20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0" fillId="6" borderId="7" xfId="0" applyNumberFormat="1" applyFont="1" applyFill="1" applyBorder="1" applyAlignment="1">
      <alignment horizontal="left"/>
    </xf>
    <xf numFmtId="0" fontId="0" fillId="4" borderId="6" xfId="0" applyNumberFormat="1" applyFont="1" applyFill="1" applyBorder="1" applyAlignment="1">
      <alignment horizontal="left"/>
    </xf>
    <xf numFmtId="0" fontId="0" fillId="6" borderId="15" xfId="0" applyNumberFormat="1" applyFont="1" applyFill="1" applyBorder="1" applyAlignment="1">
      <alignment horizontal="left"/>
    </xf>
    <xf numFmtId="0" fontId="0" fillId="6" borderId="19" xfId="0" applyNumberFormat="1" applyFont="1" applyFill="1" applyBorder="1" applyAlignment="1">
      <alignment horizontal="left"/>
    </xf>
    <xf numFmtId="0" fontId="16" fillId="10" borderId="46" xfId="0" applyFont="1" applyFill="1" applyBorder="1" applyAlignment="1">
      <alignment horizontal="center" vertical="center"/>
    </xf>
    <xf numFmtId="0" fontId="0" fillId="13" borderId="19" xfId="0" applyNumberFormat="1" applyFont="1" applyFill="1" applyBorder="1" applyAlignment="1">
      <alignment horizontal="right" vertical="center"/>
    </xf>
    <xf numFmtId="0" fontId="0" fillId="0" borderId="7" xfId="0" applyBorder="1"/>
    <xf numFmtId="0" fontId="0" fillId="2" borderId="1" xfId="0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0" fillId="12" borderId="7" xfId="0" applyFill="1" applyBorder="1" applyAlignment="1"/>
    <xf numFmtId="0" fontId="0" fillId="12" borderId="7" xfId="0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0" fontId="0" fillId="2" borderId="15" xfId="0" applyFill="1" applyBorder="1" applyAlignment="1"/>
    <xf numFmtId="49" fontId="4" fillId="0" borderId="15" xfId="0" applyNumberFormat="1" applyFont="1" applyFill="1" applyBorder="1" applyAlignment="1">
      <alignment vertical="center"/>
    </xf>
    <xf numFmtId="0" fontId="0" fillId="12" borderId="19" xfId="0" applyFill="1" applyBorder="1" applyAlignment="1"/>
    <xf numFmtId="0" fontId="0" fillId="2" borderId="19" xfId="0" applyFill="1" applyBorder="1" applyAlignment="1"/>
    <xf numFmtId="49" fontId="4" fillId="0" borderId="19" xfId="0" applyNumberFormat="1" applyFont="1" applyFill="1" applyBorder="1" applyAlignment="1">
      <alignment vertical="center"/>
    </xf>
    <xf numFmtId="0" fontId="3" fillId="2" borderId="6" xfId="0" applyFont="1" applyFill="1" applyBorder="1"/>
    <xf numFmtId="49" fontId="4" fillId="0" borderId="4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2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vertical="center"/>
    </xf>
    <xf numFmtId="0" fontId="0" fillId="3" borderId="15" xfId="0" applyFont="1" applyFill="1" applyBorder="1" applyAlignment="1"/>
    <xf numFmtId="49" fontId="4" fillId="5" borderId="15" xfId="0" applyNumberFormat="1" applyFont="1" applyFill="1" applyBorder="1" applyAlignment="1">
      <alignment horizontal="center" vertical="center"/>
    </xf>
    <xf numFmtId="14" fontId="0" fillId="6" borderId="23" xfId="0" applyNumberFormat="1" applyFill="1" applyBorder="1" applyAlignment="1">
      <alignment horizontal="left"/>
    </xf>
    <xf numFmtId="0" fontId="0" fillId="3" borderId="23" xfId="0" applyFont="1" applyFill="1" applyBorder="1"/>
    <xf numFmtId="0" fontId="0" fillId="3" borderId="23" xfId="0" applyFont="1" applyFill="1" applyBorder="1" applyAlignment="1"/>
    <xf numFmtId="49" fontId="4" fillId="5" borderId="19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/>
    <xf numFmtId="0" fontId="3" fillId="3" borderId="23" xfId="0" applyFont="1" applyFill="1" applyBorder="1" applyAlignment="1"/>
    <xf numFmtId="0" fontId="3" fillId="0" borderId="23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 textRotation="90" shrinkToFit="1"/>
    </xf>
    <xf numFmtId="0" fontId="3" fillId="12" borderId="24" xfId="0" applyFont="1" applyFill="1" applyBorder="1" applyAlignment="1"/>
    <xf numFmtId="0" fontId="0" fillId="12" borderId="4" xfId="0" applyFill="1" applyBorder="1" applyAlignment="1"/>
    <xf numFmtId="0" fontId="1" fillId="12" borderId="4" xfId="0" applyFont="1" applyFill="1" applyBorder="1" applyAlignment="1"/>
    <xf numFmtId="0" fontId="0" fillId="12" borderId="6" xfId="0" applyFill="1" applyBorder="1" applyAlignment="1"/>
    <xf numFmtId="0" fontId="1" fillId="12" borderId="6" xfId="0" applyFont="1" applyFill="1" applyBorder="1" applyAlignment="1"/>
    <xf numFmtId="0" fontId="0" fillId="6" borderId="36" xfId="0" applyNumberFormat="1" applyFont="1" applyFill="1" applyBorder="1" applyAlignment="1">
      <alignment horizontal="left"/>
    </xf>
    <xf numFmtId="0" fontId="3" fillId="3" borderId="19" xfId="0" applyFont="1" applyFill="1" applyBorder="1" applyAlignment="1">
      <alignment vertical="center" wrapText="1"/>
    </xf>
    <xf numFmtId="0" fontId="3" fillId="3" borderId="19" xfId="0" applyFont="1" applyFill="1" applyBorder="1" applyAlignment="1"/>
    <xf numFmtId="49" fontId="5" fillId="0" borderId="19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/>
    <xf numFmtId="14" fontId="0" fillId="6" borderId="23" xfId="0" applyNumberFormat="1" applyFont="1" applyFill="1" applyBorder="1" applyAlignment="1">
      <alignment horizontal="left"/>
    </xf>
    <xf numFmtId="14" fontId="0" fillId="6" borderId="4" xfId="0" applyNumberFormat="1" applyFont="1" applyFill="1" applyBorder="1" applyAlignment="1">
      <alignment horizontal="left"/>
    </xf>
    <xf numFmtId="14" fontId="0" fillId="6" borderId="24" xfId="0" applyNumberFormat="1" applyFill="1" applyBorder="1" applyAlignment="1">
      <alignment horizontal="left"/>
    </xf>
    <xf numFmtId="0" fontId="3" fillId="5" borderId="19" xfId="0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 shrinkToFit="1"/>
    </xf>
    <xf numFmtId="0" fontId="0" fillId="4" borderId="36" xfId="0" applyFill="1" applyBorder="1"/>
    <xf numFmtId="0" fontId="3" fillId="6" borderId="19" xfId="0" applyNumberFormat="1" applyFont="1" applyFill="1" applyBorder="1" applyAlignment="1">
      <alignment horizontal="left"/>
    </xf>
    <xf numFmtId="0" fontId="3" fillId="3" borderId="19" xfId="0" applyFont="1" applyFill="1" applyBorder="1"/>
    <xf numFmtId="0" fontId="3" fillId="0" borderId="19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1" fillId="0" borderId="22" xfId="0" applyFont="1" applyFill="1" applyBorder="1" applyAlignment="1">
      <alignment horizontal="center" vertical="center"/>
    </xf>
    <xf numFmtId="0" fontId="0" fillId="2" borderId="6" xfId="0" applyFont="1" applyFill="1" applyBorder="1"/>
    <xf numFmtId="0" fontId="0" fillId="3" borderId="23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3" xfId="0" applyFont="1" applyFill="1" applyBorder="1" applyAlignment="1"/>
    <xf numFmtId="0" fontId="0" fillId="3" borderId="23" xfId="0" applyFill="1" applyBorder="1" applyAlignment="1"/>
    <xf numFmtId="0" fontId="0" fillId="6" borderId="6" xfId="0" applyNumberFormat="1" applyFont="1" applyFill="1" applyBorder="1" applyAlignment="1">
      <alignment horizontal="left"/>
    </xf>
    <xf numFmtId="0" fontId="0" fillId="6" borderId="4" xfId="0" applyNumberFormat="1" applyFont="1" applyFill="1" applyBorder="1" applyAlignment="1">
      <alignment horizontal="left"/>
    </xf>
    <xf numFmtId="0" fontId="0" fillId="0" borderId="34" xfId="0" applyFont="1" applyFill="1" applyBorder="1" applyAlignment="1">
      <alignment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right" vertical="center"/>
    </xf>
    <xf numFmtId="0" fontId="3" fillId="2" borderId="14" xfId="0" applyFont="1" applyFill="1" applyBorder="1"/>
    <xf numFmtId="0" fontId="3" fillId="2" borderId="18" xfId="0" applyFont="1" applyFill="1" applyBorder="1"/>
    <xf numFmtId="0" fontId="0" fillId="2" borderId="55" xfId="0" applyFill="1" applyBorder="1" applyAlignment="1">
      <alignment vertical="center" wrapText="1"/>
    </xf>
    <xf numFmtId="0" fontId="0" fillId="0" borderId="53" xfId="0" applyFont="1" applyFill="1" applyBorder="1" applyAlignment="1"/>
    <xf numFmtId="0" fontId="0" fillId="2" borderId="4" xfId="0" applyFill="1" applyBorder="1" applyAlignment="1">
      <alignment horizontal="center"/>
    </xf>
    <xf numFmtId="0" fontId="0" fillId="3" borderId="19" xfId="0" applyFont="1" applyFill="1" applyBorder="1" applyAlignment="1"/>
    <xf numFmtId="0" fontId="0" fillId="0" borderId="7" xfId="0" applyBorder="1"/>
    <xf numFmtId="0" fontId="3" fillId="12" borderId="24" xfId="0" applyFont="1" applyFill="1" applyBorder="1" applyAlignment="1">
      <alignment vertical="center"/>
    </xf>
    <xf numFmtId="0" fontId="3" fillId="0" borderId="44" xfId="0" applyFont="1" applyFill="1" applyBorder="1"/>
    <xf numFmtId="0" fontId="3" fillId="0" borderId="24" xfId="0" applyFont="1" applyFill="1" applyBorder="1"/>
    <xf numFmtId="0" fontId="3" fillId="0" borderId="24" xfId="0" applyFont="1" applyBorder="1"/>
    <xf numFmtId="0" fontId="3" fillId="13" borderId="37" xfId="0" applyFont="1" applyFill="1" applyBorder="1" applyAlignment="1">
      <alignment horizontal="center" vertical="center"/>
    </xf>
    <xf numFmtId="0" fontId="3" fillId="0" borderId="19" xfId="0" applyFont="1" applyFill="1" applyBorder="1"/>
    <xf numFmtId="0" fontId="3" fillId="2" borderId="24" xfId="0" applyFont="1" applyFill="1" applyBorder="1" applyAlignment="1">
      <alignment horizontal="center"/>
    </xf>
    <xf numFmtId="0" fontId="3" fillId="0" borderId="10" xfId="0" applyFont="1" applyFill="1" applyBorder="1"/>
    <xf numFmtId="0" fontId="3" fillId="0" borderId="6" xfId="0" applyFont="1" applyFill="1" applyBorder="1"/>
    <xf numFmtId="0" fontId="3" fillId="3" borderId="23" xfId="0" applyFont="1" applyFill="1" applyBorder="1" applyAlignment="1">
      <alignment horizontal="center"/>
    </xf>
    <xf numFmtId="0" fontId="3" fillId="0" borderId="23" xfId="0" applyFont="1" applyFill="1" applyBorder="1"/>
    <xf numFmtId="0" fontId="3" fillId="12" borderId="24" xfId="0" applyFont="1" applyFill="1" applyBorder="1" applyAlignment="1">
      <alignment horizontal="center"/>
    </xf>
    <xf numFmtId="0" fontId="3" fillId="0" borderId="19" xfId="0" applyFont="1" applyBorder="1"/>
    <xf numFmtId="0" fontId="3" fillId="0" borderId="38" xfId="0" applyFont="1" applyFill="1" applyBorder="1"/>
    <xf numFmtId="0" fontId="3" fillId="13" borderId="19" xfId="0" applyFont="1" applyFill="1" applyBorder="1" applyAlignment="1">
      <alignment vertical="center"/>
    </xf>
    <xf numFmtId="0" fontId="3" fillId="13" borderId="19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49" fontId="1" fillId="19" borderId="15" xfId="0" applyNumberFormat="1" applyFont="1" applyFill="1" applyBorder="1" applyAlignment="1">
      <alignment horizontal="center" vertical="center" textRotation="90" wrapText="1"/>
    </xf>
    <xf numFmtId="0" fontId="0" fillId="19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49" fontId="4" fillId="19" borderId="4" xfId="0" applyNumberFormat="1" applyFont="1" applyFill="1" applyBorder="1" applyAlignment="1">
      <alignment horizontal="center" vertical="center"/>
    </xf>
    <xf numFmtId="0" fontId="3" fillId="19" borderId="24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49" fontId="4" fillId="19" borderId="6" xfId="0" applyNumberFormat="1" applyFont="1" applyFill="1" applyBorder="1" applyAlignment="1">
      <alignment horizontal="center" vertical="center"/>
    </xf>
    <xf numFmtId="49" fontId="0" fillId="19" borderId="15" xfId="0" applyNumberFormat="1" applyFill="1" applyBorder="1" applyAlignment="1">
      <alignment horizontal="center" vertical="center" textRotation="90" shrinkToFit="1"/>
    </xf>
    <xf numFmtId="0" fontId="3" fillId="19" borderId="23" xfId="0" applyNumberFormat="1" applyFont="1" applyFill="1" applyBorder="1" applyAlignment="1">
      <alignment horizontal="center" vertical="center"/>
    </xf>
    <xf numFmtId="0" fontId="3" fillId="19" borderId="19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49" fontId="4" fillId="19" borderId="1" xfId="0" applyNumberFormat="1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shrinkToFit="1"/>
    </xf>
    <xf numFmtId="0" fontId="0" fillId="19" borderId="1" xfId="0" applyFont="1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 wrapText="1"/>
    </xf>
    <xf numFmtId="49" fontId="5" fillId="19" borderId="19" xfId="0" applyNumberFormat="1" applyFont="1" applyFill="1" applyBorder="1" applyAlignment="1">
      <alignment horizontal="center" vertical="center"/>
    </xf>
    <xf numFmtId="49" fontId="0" fillId="19" borderId="6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19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 textRotation="90" shrinkToFit="1"/>
    </xf>
    <xf numFmtId="49" fontId="0" fillId="19" borderId="15" xfId="0" applyNumberFormat="1" applyFont="1" applyFill="1" applyBorder="1" applyAlignment="1">
      <alignment horizontal="center" vertical="center" textRotation="90" shrinkToFit="1"/>
    </xf>
    <xf numFmtId="49" fontId="0" fillId="19" borderId="15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19" borderId="19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19" borderId="24" xfId="0" applyFont="1" applyFill="1" applyBorder="1" applyAlignment="1">
      <alignment horizontal="center" vertical="center"/>
    </xf>
    <xf numFmtId="49" fontId="3" fillId="19" borderId="19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19" borderId="15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19" borderId="19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49" fontId="0" fillId="19" borderId="4" xfId="0" applyNumberFormat="1" applyFont="1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19" borderId="24" xfId="0" applyNumberFormat="1" applyFont="1" applyFill="1" applyBorder="1" applyAlignment="1">
      <alignment horizontal="center" vertical="center"/>
    </xf>
    <xf numFmtId="0" fontId="0" fillId="19" borderId="24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3" fillId="19" borderId="23" xfId="0" applyNumberFormat="1" applyFont="1" applyFill="1" applyBorder="1" applyAlignment="1">
      <alignment horizontal="center" vertical="center"/>
    </xf>
    <xf numFmtId="49" fontId="5" fillId="0" borderId="23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49" fontId="5" fillId="0" borderId="23" xfId="0" applyNumberFormat="1" applyFont="1" applyFill="1" applyBorder="1" applyAlignment="1">
      <alignment vertical="center"/>
    </xf>
    <xf numFmtId="0" fontId="3" fillId="0" borderId="21" xfId="0" applyFont="1" applyFill="1" applyBorder="1"/>
    <xf numFmtId="0" fontId="3" fillId="0" borderId="41" xfId="0" applyFont="1" applyFill="1" applyBorder="1"/>
    <xf numFmtId="0" fontId="3" fillId="0" borderId="25" xfId="0" applyFont="1" applyBorder="1" applyAlignment="1">
      <alignment horizontal="center" vertical="center"/>
    </xf>
    <xf numFmtId="0" fontId="3" fillId="0" borderId="56" xfId="0" applyFont="1" applyFill="1" applyBorder="1"/>
    <xf numFmtId="49" fontId="5" fillId="0" borderId="24" xfId="0" applyNumberFormat="1" applyFont="1" applyFill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/>
    <xf numFmtId="49" fontId="5" fillId="0" borderId="1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/>
    <xf numFmtId="14" fontId="0" fillId="6" borderId="15" xfId="0" applyNumberFormat="1" applyFont="1" applyFill="1" applyBorder="1" applyAlignment="1">
      <alignment horizontal="left"/>
    </xf>
    <xf numFmtId="0" fontId="0" fillId="0" borderId="15" xfId="0" applyFont="1" applyBorder="1" applyAlignment="1">
      <alignment horizontal="center" vertical="center"/>
    </xf>
    <xf numFmtId="0" fontId="0" fillId="0" borderId="54" xfId="0" applyFont="1" applyFill="1" applyBorder="1"/>
    <xf numFmtId="0" fontId="0" fillId="0" borderId="36" xfId="0" applyFont="1" applyFill="1" applyBorder="1"/>
    <xf numFmtId="0" fontId="0" fillId="0" borderId="6" xfId="0" applyFont="1" applyFill="1" applyBorder="1"/>
    <xf numFmtId="0" fontId="0" fillId="0" borderId="6" xfId="0" applyFont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19" borderId="6" xfId="0" applyNumberFormat="1" applyFont="1" applyFill="1" applyBorder="1" applyAlignment="1">
      <alignment horizontal="center" vertical="center"/>
    </xf>
    <xf numFmtId="14" fontId="0" fillId="6" borderId="19" xfId="0" applyNumberFormat="1" applyFont="1" applyFill="1" applyBorder="1" applyAlignment="1">
      <alignment horizontal="left"/>
    </xf>
    <xf numFmtId="0" fontId="0" fillId="0" borderId="19" xfId="0" applyFont="1" applyFill="1" applyBorder="1"/>
    <xf numFmtId="0" fontId="0" fillId="0" borderId="19" xfId="0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14" fontId="0" fillId="6" borderId="6" xfId="0" applyNumberFormat="1" applyFont="1" applyFill="1" applyBorder="1" applyAlignment="1">
      <alignment horizontal="left"/>
    </xf>
    <xf numFmtId="0" fontId="0" fillId="3" borderId="6" xfId="0" applyFont="1" applyFill="1" applyBorder="1" applyAlignment="1"/>
    <xf numFmtId="0" fontId="0" fillId="0" borderId="33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14" fontId="0" fillId="6" borderId="7" xfId="0" applyNumberFormat="1" applyFont="1" applyFill="1" applyBorder="1" applyAlignment="1">
      <alignment horizontal="left"/>
    </xf>
    <xf numFmtId="0" fontId="0" fillId="2" borderId="7" xfId="0" applyFont="1" applyFill="1" applyBorder="1" applyAlignment="1"/>
    <xf numFmtId="0" fontId="0" fillId="0" borderId="12" xfId="0" applyFont="1" applyBorder="1" applyAlignment="1">
      <alignment horizontal="center" vertical="center"/>
    </xf>
    <xf numFmtId="0" fontId="0" fillId="0" borderId="8" xfId="0" applyFont="1" applyFill="1" applyBorder="1"/>
    <xf numFmtId="0" fontId="0" fillId="0" borderId="7" xfId="0" applyFont="1" applyFill="1" applyBorder="1"/>
    <xf numFmtId="0" fontId="0" fillId="0" borderId="11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34" xfId="0" applyFont="1" applyFill="1" applyBorder="1"/>
    <xf numFmtId="0" fontId="0" fillId="0" borderId="1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2" borderId="19" xfId="0" applyFont="1" applyFill="1" applyBorder="1" applyAlignment="1"/>
    <xf numFmtId="0" fontId="0" fillId="0" borderId="20" xfId="0" applyFont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1" xfId="0" applyFont="1" applyFill="1" applyBorder="1"/>
    <xf numFmtId="0" fontId="0" fillId="0" borderId="38" xfId="0" applyFont="1" applyFill="1" applyBorder="1"/>
    <xf numFmtId="0" fontId="0" fillId="0" borderId="7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 wrapText="1"/>
    </xf>
    <xf numFmtId="0" fontId="0" fillId="12" borderId="4" xfId="0" applyFont="1" applyFill="1" applyBorder="1" applyAlignment="1"/>
    <xf numFmtId="0" fontId="0" fillId="6" borderId="1" xfId="0" applyFont="1" applyFill="1" applyBorder="1"/>
    <xf numFmtId="14" fontId="0" fillId="6" borderId="24" xfId="0" applyNumberFormat="1" applyFont="1" applyFill="1" applyBorder="1" applyAlignment="1">
      <alignment horizontal="left"/>
    </xf>
    <xf numFmtId="0" fontId="0" fillId="3" borderId="24" xfId="0" applyFont="1" applyFill="1" applyBorder="1" applyAlignment="1"/>
    <xf numFmtId="0" fontId="0" fillId="0" borderId="25" xfId="0" applyFont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56" xfId="0" applyFont="1" applyFill="1" applyBorder="1"/>
    <xf numFmtId="0" fontId="24" fillId="0" borderId="18" xfId="0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0" fillId="0" borderId="1" xfId="0" applyFont="1" applyBorder="1"/>
    <xf numFmtId="0" fontId="0" fillId="0" borderId="3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6" xfId="0" applyFont="1" applyBorder="1"/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5" xfId="0" applyFont="1" applyFill="1" applyBorder="1" applyAlignment="1">
      <alignment horizontal="center" vertical="center"/>
    </xf>
    <xf numFmtId="0" fontId="0" fillId="4" borderId="36" xfId="0" applyFont="1" applyFill="1" applyBorder="1"/>
    <xf numFmtId="0" fontId="0" fillId="0" borderId="6" xfId="0" applyFont="1" applyBorder="1" applyAlignment="1"/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/>
    <xf numFmtId="0" fontId="0" fillId="0" borderId="41" xfId="0" applyFont="1" applyFill="1" applyBorder="1"/>
    <xf numFmtId="0" fontId="0" fillId="0" borderId="23" xfId="0" applyFont="1" applyFill="1" applyBorder="1"/>
    <xf numFmtId="0" fontId="0" fillId="4" borderId="24" xfId="0" applyFont="1" applyFill="1" applyBorder="1"/>
    <xf numFmtId="0" fontId="0" fillId="0" borderId="23" xfId="0" applyFont="1" applyBorder="1"/>
    <xf numFmtId="0" fontId="0" fillId="0" borderId="4" xfId="0" applyFont="1" applyBorder="1" applyAlignment="1">
      <alignment horizontal="center" vertical="center"/>
    </xf>
    <xf numFmtId="0" fontId="0" fillId="0" borderId="19" xfId="0" applyFont="1" applyBorder="1"/>
    <xf numFmtId="0" fontId="0" fillId="2" borderId="7" xfId="0" applyFill="1" applyBorder="1" applyAlignment="1"/>
    <xf numFmtId="0" fontId="0" fillId="2" borderId="7" xfId="0" applyFill="1" applyBorder="1" applyAlignment="1">
      <alignment horizontal="center"/>
    </xf>
    <xf numFmtId="0" fontId="0" fillId="3" borderId="7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right" vertical="center"/>
    </xf>
    <xf numFmtId="0" fontId="16" fillId="10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22" fillId="13" borderId="24" xfId="0" applyFont="1" applyFill="1" applyBorder="1" applyAlignment="1">
      <alignment vertical="center"/>
    </xf>
    <xf numFmtId="0" fontId="22" fillId="13" borderId="24" xfId="0" applyFont="1" applyFill="1" applyBorder="1" applyAlignment="1">
      <alignment horizontal="right" vertical="center"/>
    </xf>
    <xf numFmtId="0" fontId="3" fillId="4" borderId="19" xfId="0" applyFont="1" applyFill="1" applyBorder="1"/>
    <xf numFmtId="0" fontId="0" fillId="8" borderId="4" xfId="0" applyNumberFormat="1" applyFill="1" applyBorder="1" applyAlignment="1">
      <alignment horizontal="left"/>
    </xf>
    <xf numFmtId="0" fontId="0" fillId="8" borderId="4" xfId="0" applyFill="1" applyBorder="1"/>
    <xf numFmtId="0" fontId="0" fillId="8" borderId="4" xfId="0" applyFill="1" applyBorder="1" applyAlignment="1">
      <alignment horizontal="right" vertical="center"/>
    </xf>
    <xf numFmtId="0" fontId="0" fillId="8" borderId="4" xfId="0" applyFill="1" applyBorder="1" applyAlignment="1">
      <alignment vertical="center"/>
    </xf>
    <xf numFmtId="0" fontId="0" fillId="8" borderId="31" xfId="0" applyFill="1" applyBorder="1"/>
    <xf numFmtId="0" fontId="0" fillId="8" borderId="6" xfId="0" applyNumberFormat="1" applyFill="1" applyBorder="1" applyAlignment="1">
      <alignment horizontal="left"/>
    </xf>
    <xf numFmtId="0" fontId="0" fillId="8" borderId="6" xfId="0" applyFill="1" applyBorder="1" applyAlignment="1">
      <alignment vertical="center"/>
    </xf>
    <xf numFmtId="0" fontId="0" fillId="8" borderId="10" xfId="0" applyFill="1" applyBorder="1"/>
    <xf numFmtId="0" fontId="0" fillId="8" borderId="6" xfId="0" applyFill="1" applyBorder="1"/>
    <xf numFmtId="0" fontId="21" fillId="8" borderId="6" xfId="0" applyNumberFormat="1" applyFont="1" applyFill="1" applyBorder="1" applyAlignment="1">
      <alignment horizontal="left"/>
    </xf>
    <xf numFmtId="0" fontId="1" fillId="8" borderId="6" xfId="0" applyFont="1" applyFill="1" applyBorder="1" applyAlignment="1"/>
    <xf numFmtId="0" fontId="1" fillId="8" borderId="6" xfId="0" applyFont="1" applyFill="1" applyBorder="1" applyAlignment="1">
      <alignment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0" fillId="8" borderId="54" xfId="0" applyFill="1" applyBorder="1"/>
    <xf numFmtId="0" fontId="0" fillId="8" borderId="36" xfId="0" applyFill="1" applyBorder="1"/>
    <xf numFmtId="0" fontId="21" fillId="8" borderId="7" xfId="0" applyNumberFormat="1" applyFont="1" applyFill="1" applyBorder="1" applyAlignment="1">
      <alignment horizontal="left"/>
    </xf>
    <xf numFmtId="0" fontId="0" fillId="8" borderId="7" xfId="0" applyFill="1" applyBorder="1"/>
    <xf numFmtId="0" fontId="0" fillId="8" borderId="7" xfId="0" applyFill="1" applyBorder="1" applyAlignment="1">
      <alignment horizontal="center"/>
    </xf>
    <xf numFmtId="0" fontId="0" fillId="8" borderId="0" xfId="0" applyFill="1"/>
    <xf numFmtId="0" fontId="16" fillId="8" borderId="1" xfId="0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vertical="center"/>
    </xf>
    <xf numFmtId="0" fontId="16" fillId="8" borderId="7" xfId="0" applyFont="1" applyFill="1" applyBorder="1" applyAlignment="1">
      <alignment horizontal="center" vertical="center"/>
    </xf>
    <xf numFmtId="0" fontId="21" fillId="8" borderId="4" xfId="0" applyNumberFormat="1" applyFont="1" applyFill="1" applyBorder="1" applyAlignment="1">
      <alignment horizontal="left"/>
    </xf>
    <xf numFmtId="0" fontId="21" fillId="8" borderId="4" xfId="0" applyFont="1" applyFill="1" applyBorder="1" applyAlignment="1">
      <alignment horizontal="left"/>
    </xf>
    <xf numFmtId="0" fontId="21" fillId="8" borderId="6" xfId="0" applyFont="1" applyFill="1" applyBorder="1"/>
    <xf numFmtId="0" fontId="0" fillId="8" borderId="6" xfId="0" applyNumberFormat="1" applyFont="1" applyFill="1" applyBorder="1" applyAlignment="1">
      <alignment horizontal="left"/>
    </xf>
    <xf numFmtId="0" fontId="16" fillId="8" borderId="6" xfId="0" applyFont="1" applyFill="1" applyBorder="1" applyAlignment="1">
      <alignment horizontal="center" vertical="center"/>
    </xf>
    <xf numFmtId="0" fontId="21" fillId="8" borderId="4" xfId="0" applyFont="1" applyFill="1" applyBorder="1"/>
    <xf numFmtId="0" fontId="0" fillId="8" borderId="8" xfId="0" applyFill="1" applyBorder="1"/>
    <xf numFmtId="0" fontId="0" fillId="13" borderId="15" xfId="0" applyFill="1" applyBorder="1"/>
    <xf numFmtId="0" fontId="0" fillId="13" borderId="19" xfId="0" applyFill="1" applyBorder="1"/>
    <xf numFmtId="0" fontId="0" fillId="13" borderId="15" xfId="0" applyFont="1" applyFill="1" applyBorder="1"/>
    <xf numFmtId="0" fontId="0" fillId="2" borderId="6" xfId="0" applyFill="1" applyBorder="1" applyAlignment="1"/>
    <xf numFmtId="0" fontId="0" fillId="3" borderId="6" xfId="0" applyFill="1" applyBorder="1" applyAlignment="1"/>
    <xf numFmtId="0" fontId="0" fillId="2" borderId="4" xfId="0" applyFill="1" applyBorder="1" applyAlignment="1"/>
    <xf numFmtId="0" fontId="0" fillId="3" borderId="24" xfId="0" applyFill="1" applyBorder="1" applyAlignment="1"/>
    <xf numFmtId="0" fontId="0" fillId="0" borderId="1" xfId="0" applyBorder="1" applyAlignment="1"/>
    <xf numFmtId="0" fontId="2" fillId="18" borderId="7" xfId="0" applyFont="1" applyFill="1" applyBorder="1" applyAlignment="1"/>
    <xf numFmtId="0" fontId="2" fillId="18" borderId="0" xfId="0" applyFont="1" applyFill="1" applyBorder="1" applyAlignment="1"/>
    <xf numFmtId="0" fontId="0" fillId="2" borderId="1" xfId="0" applyFill="1" applyBorder="1" applyAlignment="1"/>
    <xf numFmtId="0" fontId="0" fillId="0" borderId="7" xfId="0" applyBorder="1"/>
    <xf numFmtId="0" fontId="7" fillId="0" borderId="0" xfId="0" applyFont="1" applyFill="1" applyBorder="1" applyAlignment="1"/>
    <xf numFmtId="0" fontId="15" fillId="8" borderId="12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left"/>
    </xf>
    <xf numFmtId="0" fontId="0" fillId="9" borderId="6" xfId="0" applyFill="1" applyBorder="1"/>
    <xf numFmtId="0" fontId="0" fillId="0" borderId="7" xfId="0" applyBorder="1"/>
    <xf numFmtId="0" fontId="0" fillId="9" borderId="4" xfId="0" applyFill="1" applyBorder="1"/>
    <xf numFmtId="0" fontId="0" fillId="9" borderId="36" xfId="0" applyFill="1" applyBorder="1"/>
    <xf numFmtId="0" fontId="0" fillId="9" borderId="19" xfId="0" applyFill="1" applyBorder="1"/>
    <xf numFmtId="0" fontId="0" fillId="0" borderId="4" xfId="0" applyFill="1" applyBorder="1" applyAlignment="1">
      <alignment vertical="center"/>
    </xf>
    <xf numFmtId="0" fontId="3" fillId="2" borderId="23" xfId="0" applyFont="1" applyFill="1" applyBorder="1"/>
    <xf numFmtId="0" fontId="0" fillId="0" borderId="37" xfId="0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19" borderId="23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42" xfId="0" applyNumberFormat="1" applyFont="1" applyFill="1" applyBorder="1" applyAlignment="1">
      <alignment horizontal="left"/>
    </xf>
    <xf numFmtId="0" fontId="0" fillId="0" borderId="61" xfId="0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0" fillId="0" borderId="36" xfId="0" applyNumberFormat="1" applyFill="1" applyBorder="1" applyAlignment="1">
      <alignment horizontal="center" vertical="center" textRotation="90" shrinkToFit="1"/>
    </xf>
    <xf numFmtId="49" fontId="0" fillId="19" borderId="36" xfId="0" applyNumberFormat="1" applyFill="1" applyBorder="1" applyAlignment="1">
      <alignment horizontal="center" vertical="center" textRotation="90" shrinkToFit="1"/>
    </xf>
    <xf numFmtId="0" fontId="0" fillId="0" borderId="36" xfId="0" applyFill="1" applyBorder="1" applyAlignment="1">
      <alignment horizontal="center" vertical="center" shrinkToFit="1"/>
    </xf>
    <xf numFmtId="0" fontId="0" fillId="6" borderId="23" xfId="0" applyNumberFormat="1" applyFill="1" applyBorder="1" applyAlignment="1">
      <alignment horizontal="left"/>
    </xf>
    <xf numFmtId="0" fontId="0" fillId="3" borderId="23" xfId="0" applyFill="1" applyBorder="1"/>
    <xf numFmtId="0" fontId="0" fillId="6" borderId="23" xfId="0" applyFill="1" applyBorder="1" applyAlignment="1">
      <alignment vertical="center"/>
    </xf>
    <xf numFmtId="0" fontId="0" fillId="5" borderId="2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 shrinkToFit="1"/>
    </xf>
    <xf numFmtId="0" fontId="0" fillId="19" borderId="23" xfId="0" applyFill="1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19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6" borderId="6" xfId="0" applyFill="1" applyBorder="1" applyAlignment="1">
      <alignment vertical="center"/>
    </xf>
    <xf numFmtId="49" fontId="4" fillId="0" borderId="36" xfId="0" applyNumberFormat="1" applyFont="1" applyFill="1" applyBorder="1" applyAlignment="1">
      <alignment horizontal="center" vertical="center" shrinkToFit="1"/>
    </xf>
    <xf numFmtId="0" fontId="16" fillId="0" borderId="46" xfId="0" applyFont="1" applyFill="1" applyBorder="1" applyAlignment="1">
      <alignment horizontal="center" vertical="center"/>
    </xf>
    <xf numFmtId="0" fontId="0" fillId="13" borderId="6" xfId="0" applyFont="1" applyFill="1" applyBorder="1"/>
    <xf numFmtId="0" fontId="0" fillId="13" borderId="6" xfId="0" applyFill="1" applyBorder="1"/>
    <xf numFmtId="0" fontId="0" fillId="2" borderId="6" xfId="0" applyFill="1" applyBorder="1" applyAlignment="1">
      <alignment horizontal="left"/>
    </xf>
    <xf numFmtId="0" fontId="0" fillId="0" borderId="62" xfId="0" applyFill="1" applyBorder="1"/>
    <xf numFmtId="17" fontId="0" fillId="6" borderId="19" xfId="0" applyNumberFormat="1" applyFill="1" applyBorder="1" applyAlignment="1">
      <alignment horizontal="left"/>
    </xf>
    <xf numFmtId="0" fontId="0" fillId="0" borderId="61" xfId="0" applyNumberFormat="1" applyFont="1" applyFill="1" applyBorder="1" applyAlignment="1">
      <alignment horizontal="left"/>
    </xf>
    <xf numFmtId="0" fontId="0" fillId="0" borderId="63" xfId="0" applyFill="1" applyBorder="1"/>
    <xf numFmtId="0" fontId="0" fillId="13" borderId="23" xfId="0" applyFill="1" applyBorder="1"/>
    <xf numFmtId="0" fontId="0" fillId="3" borderId="19" xfId="0" applyFont="1" applyFill="1" applyBorder="1"/>
    <xf numFmtId="0" fontId="0" fillId="0" borderId="34" xfId="0" applyNumberFormat="1" applyFont="1" applyFill="1" applyBorder="1" applyAlignment="1">
      <alignment horizontal="left"/>
    </xf>
    <xf numFmtId="49" fontId="0" fillId="0" borderId="15" xfId="0" applyNumberFormat="1" applyFill="1" applyBorder="1" applyAlignment="1">
      <alignment horizontal="center" vertical="center" textRotation="90"/>
    </xf>
    <xf numFmtId="14" fontId="0" fillId="6" borderId="6" xfId="0" applyNumberFormat="1" applyFill="1" applyBorder="1" applyAlignment="1">
      <alignment horizontal="left"/>
    </xf>
    <xf numFmtId="0" fontId="3" fillId="13" borderId="25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23" fillId="13" borderId="15" xfId="0" applyFont="1" applyFill="1" applyBorder="1"/>
    <xf numFmtId="0" fontId="0" fillId="0" borderId="64" xfId="0" applyFill="1" applyBorder="1"/>
    <xf numFmtId="0" fontId="0" fillId="13" borderId="36" xfId="0" applyFont="1" applyFill="1" applyBorder="1"/>
    <xf numFmtId="0" fontId="23" fillId="13" borderId="36" xfId="0" applyFont="1" applyFill="1" applyBorder="1"/>
    <xf numFmtId="0" fontId="0" fillId="13" borderId="65" xfId="0" applyFont="1" applyFill="1" applyBorder="1" applyAlignment="1">
      <alignment horizontal="center" vertical="center"/>
    </xf>
    <xf numFmtId="0" fontId="0" fillId="13" borderId="36" xfId="0" applyFont="1" applyFill="1" applyBorder="1" applyAlignment="1">
      <alignment horizontal="right" vertical="center"/>
    </xf>
    <xf numFmtId="0" fontId="16" fillId="0" borderId="66" xfId="0" applyFont="1" applyFill="1" applyBorder="1" applyAlignment="1">
      <alignment horizontal="center" vertical="center"/>
    </xf>
    <xf numFmtId="0" fontId="0" fillId="13" borderId="19" xfId="0" applyFont="1" applyFill="1" applyBorder="1"/>
    <xf numFmtId="0" fontId="23" fillId="13" borderId="19" xfId="0" applyFont="1" applyFill="1" applyBorder="1"/>
    <xf numFmtId="0" fontId="21" fillId="12" borderId="23" xfId="0" applyFont="1" applyFill="1" applyBorder="1" applyAlignment="1">
      <alignment horizontal="right" vertical="center"/>
    </xf>
    <xf numFmtId="0" fontId="16" fillId="0" borderId="67" xfId="0" applyFont="1" applyFill="1" applyBorder="1" applyAlignment="1">
      <alignment horizontal="center" vertical="center"/>
    </xf>
    <xf numFmtId="49" fontId="0" fillId="12" borderId="7" xfId="0" applyNumberFormat="1" applyFont="1" applyFill="1" applyBorder="1" applyAlignment="1">
      <alignment horizontal="left"/>
    </xf>
    <xf numFmtId="0" fontId="0" fillId="12" borderId="7" xfId="0" applyFont="1" applyFill="1" applyBorder="1"/>
    <xf numFmtId="0" fontId="23" fillId="12" borderId="7" xfId="0" applyFont="1" applyFill="1" applyBorder="1"/>
    <xf numFmtId="0" fontId="0" fillId="12" borderId="1" xfId="0" applyFill="1" applyBorder="1" applyAlignment="1">
      <alignment horizontal="right" vertical="center"/>
    </xf>
    <xf numFmtId="0" fontId="0" fillId="12" borderId="6" xfId="0" applyFill="1" applyBorder="1" applyAlignment="1">
      <alignment horizontal="right" vertical="center"/>
    </xf>
    <xf numFmtId="0" fontId="0" fillId="12" borderId="15" xfId="0" applyFill="1" applyBorder="1" applyAlignment="1">
      <alignment horizontal="right" vertical="center"/>
    </xf>
    <xf numFmtId="0" fontId="0" fillId="12" borderId="19" xfId="0" applyFill="1" applyBorder="1" applyAlignment="1">
      <alignment horizontal="right" vertical="center"/>
    </xf>
    <xf numFmtId="0" fontId="0" fillId="12" borderId="4" xfId="0" applyFill="1" applyBorder="1" applyAlignment="1">
      <alignment horizontal="right" vertical="center"/>
    </xf>
    <xf numFmtId="0" fontId="0" fillId="13" borderId="19" xfId="0" applyFill="1" applyBorder="1" applyAlignment="1">
      <alignment horizontal="right" vertical="center"/>
    </xf>
    <xf numFmtId="49" fontId="0" fillId="13" borderId="19" xfId="0" applyNumberFormat="1" applyFont="1" applyFill="1" applyBorder="1" applyAlignment="1">
      <alignment horizontal="left"/>
    </xf>
    <xf numFmtId="0" fontId="21" fillId="12" borderId="23" xfId="0" applyFont="1" applyFill="1" applyBorder="1" applyAlignment="1">
      <alignment vertical="center"/>
    </xf>
    <xf numFmtId="0" fontId="0" fillId="13" borderId="23" xfId="0" applyFont="1" applyFill="1" applyBorder="1" applyAlignment="1">
      <alignment vertical="center"/>
    </xf>
    <xf numFmtId="0" fontId="0" fillId="13" borderId="37" xfId="0" applyFont="1" applyFill="1" applyBorder="1" applyAlignment="1">
      <alignment horizontal="center" vertical="center"/>
    </xf>
    <xf numFmtId="0" fontId="0" fillId="0" borderId="27" xfId="0" applyFill="1" applyBorder="1"/>
    <xf numFmtId="0" fontId="0" fillId="0" borderId="68" xfId="0" applyFill="1" applyBorder="1"/>
    <xf numFmtId="0" fontId="16" fillId="0" borderId="15" xfId="0" applyFont="1" applyFill="1" applyBorder="1" applyAlignment="1">
      <alignment horizontal="center" vertical="center"/>
    </xf>
    <xf numFmtId="0" fontId="0" fillId="6" borderId="23" xfId="0" applyNumberFormat="1" applyFont="1" applyFill="1" applyBorder="1" applyAlignment="1">
      <alignment horizontal="left"/>
    </xf>
    <xf numFmtId="0" fontId="0" fillId="12" borderId="23" xfId="0" applyFill="1" applyBorder="1"/>
    <xf numFmtId="0" fontId="21" fillId="0" borderId="3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0" fillId="6" borderId="20" xfId="0" applyFont="1" applyFill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65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1" fillId="0" borderId="40" xfId="0" applyFont="1" applyFill="1" applyBorder="1" applyAlignment="1">
      <alignment vertical="center"/>
    </xf>
    <xf numFmtId="0" fontId="21" fillId="0" borderId="37" xfId="0" applyFont="1" applyFill="1" applyBorder="1" applyAlignment="1">
      <alignment vertical="center"/>
    </xf>
    <xf numFmtId="0" fontId="21" fillId="8" borderId="33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1" fillId="8" borderId="11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1" fillId="0" borderId="35" xfId="0" applyFont="1" applyFill="1" applyBorder="1" applyAlignment="1">
      <alignment vertical="center"/>
    </xf>
    <xf numFmtId="0" fontId="0" fillId="0" borderId="16" xfId="0" applyBorder="1"/>
    <xf numFmtId="0" fontId="0" fillId="6" borderId="20" xfId="0" applyFill="1" applyBorder="1"/>
    <xf numFmtId="0" fontId="0" fillId="0" borderId="12" xfId="0" applyBorder="1"/>
    <xf numFmtId="0" fontId="0" fillId="0" borderId="33" xfId="0" applyBorder="1"/>
    <xf numFmtId="0" fontId="0" fillId="0" borderId="35" xfId="0" applyFill="1" applyBorder="1"/>
    <xf numFmtId="0" fontId="0" fillId="0" borderId="20" xfId="0" applyFill="1" applyBorder="1"/>
    <xf numFmtId="0" fontId="0" fillId="0" borderId="37" xfId="0" applyBorder="1"/>
    <xf numFmtId="0" fontId="0" fillId="6" borderId="11" xfId="0" applyFill="1" applyBorder="1"/>
    <xf numFmtId="0" fontId="3" fillId="0" borderId="20" xfId="0" applyFont="1" applyBorder="1"/>
    <xf numFmtId="0" fontId="0" fillId="8" borderId="11" xfId="0" applyFill="1" applyBorder="1"/>
    <xf numFmtId="0" fontId="0" fillId="0" borderId="3" xfId="0" applyBorder="1"/>
    <xf numFmtId="0" fontId="0" fillId="0" borderId="20" xfId="0" applyBorder="1"/>
    <xf numFmtId="0" fontId="21" fillId="8" borderId="12" xfId="0" applyFont="1" applyFill="1" applyBorder="1" applyAlignment="1">
      <alignment vertical="center"/>
    </xf>
    <xf numFmtId="0" fontId="0" fillId="9" borderId="11" xfId="0" applyFill="1" applyBorder="1"/>
    <xf numFmtId="0" fontId="0" fillId="0" borderId="61" xfId="0" applyFill="1" applyBorder="1"/>
    <xf numFmtId="0" fontId="0" fillId="0" borderId="11" xfId="0" applyFill="1" applyBorder="1"/>
    <xf numFmtId="0" fontId="0" fillId="0" borderId="11" xfId="0" applyBorder="1"/>
    <xf numFmtId="0" fontId="0" fillId="6" borderId="16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0" borderId="37" xfId="0" applyFont="1" applyBorder="1"/>
    <xf numFmtId="0" fontId="0" fillId="0" borderId="25" xfId="0" applyBorder="1"/>
    <xf numFmtId="0" fontId="0" fillId="9" borderId="25" xfId="0" applyFill="1" applyBorder="1"/>
    <xf numFmtId="0" fontId="0" fillId="9" borderId="33" xfId="0" applyFill="1" applyBorder="1"/>
    <xf numFmtId="0" fontId="0" fillId="9" borderId="16" xfId="0" applyFill="1" applyBorder="1"/>
    <xf numFmtId="0" fontId="0" fillId="9" borderId="37" xfId="0" applyFill="1" applyBorder="1"/>
    <xf numFmtId="0" fontId="21" fillId="4" borderId="11" xfId="0" applyFont="1" applyFill="1" applyBorder="1" applyAlignment="1">
      <alignment vertical="center"/>
    </xf>
    <xf numFmtId="0" fontId="21" fillId="0" borderId="1" xfId="0" applyFont="1" applyFill="1" applyBorder="1"/>
    <xf numFmtId="0" fontId="15" fillId="8" borderId="1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8" borderId="1" xfId="0" applyFont="1" applyFill="1" applyBorder="1"/>
    <xf numFmtId="0" fontId="21" fillId="8" borderId="1" xfId="0" applyFont="1" applyFill="1" applyBorder="1" applyAlignment="1">
      <alignment vertical="center"/>
    </xf>
    <xf numFmtId="0" fontId="0" fillId="0" borderId="5" xfId="0" applyFont="1" applyFill="1" applyBorder="1"/>
    <xf numFmtId="0" fontId="0" fillId="8" borderId="1" xfId="0" applyFill="1" applyBorder="1"/>
    <xf numFmtId="0" fontId="3" fillId="12" borderId="37" xfId="0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vertical="center"/>
    </xf>
    <xf numFmtId="0" fontId="0" fillId="12" borderId="37" xfId="0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right" vertical="center"/>
    </xf>
    <xf numFmtId="0" fontId="0" fillId="12" borderId="24" xfId="0" applyFill="1" applyBorder="1" applyAlignment="1">
      <alignment horizontal="right" vertical="center"/>
    </xf>
    <xf numFmtId="0" fontId="0" fillId="12" borderId="24" xfId="0" applyFont="1" applyFill="1" applyBorder="1" applyAlignment="1">
      <alignment vertical="center"/>
    </xf>
    <xf numFmtId="0" fontId="0" fillId="12" borderId="2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12" borderId="37" xfId="0" applyFill="1" applyBorder="1" applyAlignment="1">
      <alignment horizontal="center" vertical="center"/>
    </xf>
    <xf numFmtId="0" fontId="16" fillId="0" borderId="59" xfId="0" applyFont="1" applyFill="1" applyBorder="1" applyAlignment="1">
      <alignment horizontal="center" vertical="center"/>
    </xf>
    <xf numFmtId="0" fontId="0" fillId="12" borderId="23" xfId="0" applyFill="1" applyBorder="1" applyAlignment="1">
      <alignment vertical="center"/>
    </xf>
    <xf numFmtId="0" fontId="0" fillId="0" borderId="7" xfId="0" applyBorder="1"/>
    <xf numFmtId="0" fontId="0" fillId="0" borderId="1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8" borderId="33" xfId="0" applyFill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6" borderId="12" xfId="0" applyFill="1" applyBorder="1" applyAlignment="1">
      <alignment horizontal="left" vertical="center"/>
    </xf>
    <xf numFmtId="0" fontId="7" fillId="0" borderId="1" xfId="0" applyFont="1" applyFill="1" applyBorder="1" applyAlignment="1"/>
    <xf numFmtId="0" fontId="0" fillId="8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0" fillId="0" borderId="12" xfId="0" applyFill="1" applyBorder="1" applyAlignment="1">
      <alignment vertical="center"/>
    </xf>
    <xf numFmtId="0" fontId="0" fillId="13" borderId="4" xfId="0" applyFill="1" applyBorder="1"/>
    <xf numFmtId="0" fontId="0" fillId="0" borderId="69" xfId="0" applyFill="1" applyBorder="1"/>
    <xf numFmtId="0" fontId="0" fillId="3" borderId="7" xfId="0" applyFont="1" applyFill="1" applyBorder="1"/>
    <xf numFmtId="49" fontId="0" fillId="13" borderId="7" xfId="0" applyNumberFormat="1" applyFont="1" applyFill="1" applyBorder="1" applyAlignment="1">
      <alignment horizontal="left"/>
    </xf>
    <xf numFmtId="0" fontId="23" fillId="13" borderId="7" xfId="0" applyFont="1" applyFill="1" applyBorder="1"/>
    <xf numFmtId="0" fontId="0" fillId="13" borderId="7" xfId="0" applyFill="1" applyBorder="1" applyAlignment="1">
      <alignment horizontal="right" vertical="center"/>
    </xf>
    <xf numFmtId="0" fontId="0" fillId="6" borderId="12" xfId="0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39" xfId="0" applyNumberFormat="1" applyFont="1" applyFill="1" applyBorder="1" applyAlignment="1">
      <alignment horizontal="left"/>
    </xf>
    <xf numFmtId="0" fontId="0" fillId="0" borderId="40" xfId="0" applyFill="1" applyBorder="1"/>
    <xf numFmtId="0" fontId="0" fillId="0" borderId="11" xfId="0" applyFill="1" applyBorder="1" applyAlignment="1">
      <alignment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right" vertical="center"/>
    </xf>
    <xf numFmtId="0" fontId="0" fillId="12" borderId="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2" fillId="0" borderId="1" xfId="0" applyFont="1" applyBorder="1"/>
    <xf numFmtId="0" fontId="0" fillId="9" borderId="24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7" xfId="0" applyBorder="1"/>
    <xf numFmtId="0" fontId="25" fillId="0" borderId="0" xfId="0" applyFont="1" applyFill="1"/>
    <xf numFmtId="0" fontId="25" fillId="6" borderId="15" xfId="0" applyFont="1" applyFill="1" applyBorder="1"/>
    <xf numFmtId="0" fontId="25" fillId="6" borderId="19" xfId="0" applyFont="1" applyFill="1" applyBorder="1"/>
    <xf numFmtId="0" fontId="1" fillId="0" borderId="6" xfId="0" applyFont="1" applyFill="1" applyBorder="1" applyAlignment="1">
      <alignment horizontal="center" vertical="center"/>
    </xf>
    <xf numFmtId="0" fontId="25" fillId="13" borderId="6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0" fillId="13" borderId="7" xfId="0" applyFill="1" applyBorder="1"/>
    <xf numFmtId="0" fontId="25" fillId="13" borderId="7" xfId="0" applyFont="1" applyFill="1" applyBorder="1"/>
    <xf numFmtId="0" fontId="25" fillId="6" borderId="7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25" fillId="13" borderId="4" xfId="0" applyFont="1" applyFill="1" applyBorder="1"/>
    <xf numFmtId="0" fontId="0" fillId="19" borderId="33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6" fillId="13" borderId="24" xfId="0" applyFont="1" applyFill="1" applyBorder="1"/>
    <xf numFmtId="0" fontId="25" fillId="13" borderId="15" xfId="0" applyFont="1" applyFill="1" applyBorder="1"/>
    <xf numFmtId="0" fontId="25" fillId="13" borderId="19" xfId="0" applyFont="1" applyFill="1" applyBorder="1"/>
    <xf numFmtId="0" fontId="3" fillId="13" borderId="24" xfId="0" applyFont="1" applyFill="1" applyBorder="1"/>
    <xf numFmtId="0" fontId="0" fillId="19" borderId="16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2" borderId="55" xfId="0" applyFont="1" applyFill="1" applyBorder="1"/>
    <xf numFmtId="0" fontId="0" fillId="0" borderId="53" xfId="0" applyFill="1" applyBorder="1" applyAlignment="1"/>
    <xf numFmtId="0" fontId="0" fillId="13" borderId="15" xfId="0" applyFont="1" applyFill="1" applyBorder="1" applyAlignment="1">
      <alignment horizontal="left"/>
    </xf>
    <xf numFmtId="0" fontId="0" fillId="13" borderId="15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vertical="center"/>
    </xf>
    <xf numFmtId="0" fontId="21" fillId="13" borderId="7" xfId="0" applyFont="1" applyFill="1" applyBorder="1" applyAlignment="1">
      <alignment vertical="center"/>
    </xf>
    <xf numFmtId="0" fontId="21" fillId="13" borderId="7" xfId="0" applyFont="1" applyFill="1" applyBorder="1" applyAlignment="1">
      <alignment horizontal="right" vertical="center"/>
    </xf>
    <xf numFmtId="0" fontId="21" fillId="0" borderId="19" xfId="0" applyFont="1" applyFill="1" applyBorder="1"/>
    <xf numFmtId="0" fontId="21" fillId="13" borderId="15" xfId="0" applyFont="1" applyFill="1" applyBorder="1" applyAlignment="1">
      <alignment vertical="center"/>
    </xf>
    <xf numFmtId="0" fontId="21" fillId="13" borderId="15" xfId="0" applyFont="1" applyFill="1" applyBorder="1" applyAlignment="1">
      <alignment horizontal="right" vertical="center"/>
    </xf>
    <xf numFmtId="0" fontId="0" fillId="0" borderId="56" xfId="0" applyBorder="1"/>
    <xf numFmtId="0" fontId="0" fillId="0" borderId="17" xfId="0" applyBorder="1"/>
    <xf numFmtId="0" fontId="21" fillId="13" borderId="4" xfId="0" applyFont="1" applyFill="1" applyBorder="1" applyAlignment="1">
      <alignment vertical="center"/>
    </xf>
    <xf numFmtId="0" fontId="21" fillId="13" borderId="4" xfId="0" applyFont="1" applyFill="1" applyBorder="1" applyAlignment="1">
      <alignment horizontal="right" vertical="center"/>
    </xf>
    <xf numFmtId="0" fontId="0" fillId="13" borderId="6" xfId="0" applyFont="1" applyFill="1" applyBorder="1" applyAlignment="1">
      <alignment vertical="center"/>
    </xf>
    <xf numFmtId="0" fontId="0" fillId="13" borderId="6" xfId="0" applyFont="1" applyFill="1" applyBorder="1" applyAlignment="1">
      <alignment horizontal="center" vertical="center"/>
    </xf>
    <xf numFmtId="0" fontId="26" fillId="6" borderId="24" xfId="0" applyFont="1" applyFill="1" applyBorder="1"/>
    <xf numFmtId="0" fontId="3" fillId="9" borderId="24" xfId="0" applyFont="1" applyFill="1" applyBorder="1"/>
    <xf numFmtId="0" fontId="3" fillId="0" borderId="25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/>
    <xf numFmtId="0" fontId="3" fillId="3" borderId="4" xfId="0" applyFont="1" applyFill="1" applyBorder="1"/>
    <xf numFmtId="0" fontId="0" fillId="0" borderId="4" xfId="0" applyFont="1" applyFill="1" applyBorder="1" applyAlignment="1"/>
    <xf numFmtId="0" fontId="3" fillId="3" borderId="14" xfId="0" applyFont="1" applyFill="1" applyBorder="1"/>
    <xf numFmtId="0" fontId="3" fillId="13" borderId="67" xfId="0" applyFont="1" applyFill="1" applyBorder="1"/>
    <xf numFmtId="0" fontId="3" fillId="13" borderId="15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textRotation="90" wrapText="1"/>
    </xf>
    <xf numFmtId="0" fontId="27" fillId="0" borderId="15" xfId="0" applyFont="1" applyFill="1" applyBorder="1" applyAlignment="1">
      <alignment horizontal="center" vertical="center" wrapText="1"/>
    </xf>
    <xf numFmtId="49" fontId="2" fillId="19" borderId="15" xfId="0" applyNumberFormat="1" applyFont="1" applyFill="1" applyBorder="1" applyAlignment="1">
      <alignment horizontal="center" vertical="center" textRotation="90" wrapText="1"/>
    </xf>
    <xf numFmtId="0" fontId="0" fillId="13" borderId="24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6" borderId="8" xfId="0" applyFill="1" applyBorder="1"/>
    <xf numFmtId="0" fontId="0" fillId="0" borderId="10" xfId="0" applyBorder="1"/>
    <xf numFmtId="0" fontId="21" fillId="13" borderId="4" xfId="0" applyFont="1" applyFill="1" applyBorder="1"/>
    <xf numFmtId="0" fontId="22" fillId="13" borderId="24" xfId="0" applyFont="1" applyFill="1" applyBorder="1"/>
    <xf numFmtId="0" fontId="21" fillId="13" borderId="15" xfId="0" applyFont="1" applyFill="1" applyBorder="1"/>
    <xf numFmtId="0" fontId="21" fillId="13" borderId="19" xfId="0" applyFont="1" applyFill="1" applyBorder="1"/>
    <xf numFmtId="0" fontId="21" fillId="13" borderId="7" xfId="0" applyFont="1" applyFill="1" applyBorder="1"/>
    <xf numFmtId="0" fontId="21" fillId="13" borderId="6" xfId="0" applyFont="1" applyFill="1" applyBorder="1"/>
    <xf numFmtId="0" fontId="21" fillId="13" borderId="24" xfId="0" applyFont="1" applyFill="1" applyBorder="1" applyAlignment="1">
      <alignment horizontal="center" vertical="center"/>
    </xf>
    <xf numFmtId="0" fontId="21" fillId="13" borderId="15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1" fillId="13" borderId="7" xfId="0" applyFont="1" applyFill="1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13" borderId="4" xfId="0" applyFont="1" applyFill="1" applyBorder="1" applyAlignment="1">
      <alignment horizontal="center" vertical="center"/>
    </xf>
    <xf numFmtId="0" fontId="22" fillId="13" borderId="24" xfId="0" applyFont="1" applyFill="1" applyBorder="1" applyAlignment="1">
      <alignment horizontal="center" vertical="center"/>
    </xf>
    <xf numFmtId="0" fontId="21" fillId="6" borderId="24" xfId="0" applyFont="1" applyFill="1" applyBorder="1"/>
    <xf numFmtId="0" fontId="21" fillId="0" borderId="15" xfId="0" applyFont="1" applyBorder="1"/>
    <xf numFmtId="0" fontId="21" fillId="6" borderId="19" xfId="0" applyFont="1" applyFill="1" applyBorder="1"/>
    <xf numFmtId="0" fontId="21" fillId="6" borderId="7" xfId="0" applyFont="1" applyFill="1" applyBorder="1"/>
    <xf numFmtId="0" fontId="21" fillId="0" borderId="6" xfId="0" applyFont="1" applyBorder="1"/>
    <xf numFmtId="0" fontId="21" fillId="0" borderId="24" xfId="0" applyFont="1" applyBorder="1"/>
    <xf numFmtId="0" fontId="21" fillId="0" borderId="4" xfId="0" applyFont="1" applyBorder="1"/>
    <xf numFmtId="0" fontId="21" fillId="6" borderId="15" xfId="0" applyFont="1" applyFill="1" applyBorder="1"/>
    <xf numFmtId="0" fontId="21" fillId="0" borderId="4" xfId="0" applyFont="1" applyFill="1" applyBorder="1"/>
    <xf numFmtId="0" fontId="21" fillId="13" borderId="19" xfId="0" applyFont="1" applyFill="1" applyBorder="1" applyAlignment="1">
      <alignment horizontal="left"/>
    </xf>
    <xf numFmtId="0" fontId="21" fillId="12" borderId="19" xfId="0" applyFont="1" applyFill="1" applyBorder="1" applyAlignment="1">
      <alignment horizontal="left"/>
    </xf>
    <xf numFmtId="0" fontId="21" fillId="6" borderId="44" xfId="0" applyFont="1" applyFill="1" applyBorder="1"/>
    <xf numFmtId="0" fontId="21" fillId="0" borderId="43" xfId="0" applyFont="1" applyBorder="1"/>
    <xf numFmtId="0" fontId="21" fillId="6" borderId="38" xfId="0" applyFont="1" applyFill="1" applyBorder="1"/>
    <xf numFmtId="0" fontId="21" fillId="6" borderId="8" xfId="0" applyFont="1" applyFill="1" applyBorder="1"/>
    <xf numFmtId="0" fontId="21" fillId="0" borderId="10" xfId="0" applyFont="1" applyBorder="1"/>
    <xf numFmtId="0" fontId="21" fillId="0" borderId="44" xfId="0" applyFont="1" applyBorder="1"/>
    <xf numFmtId="0" fontId="21" fillId="0" borderId="31" xfId="0" applyFont="1" applyBorder="1"/>
    <xf numFmtId="0" fontId="21" fillId="6" borderId="43" xfId="0" applyFont="1" applyFill="1" applyBorder="1"/>
    <xf numFmtId="0" fontId="21" fillId="0" borderId="31" xfId="0" applyFont="1" applyFill="1" applyBorder="1"/>
    <xf numFmtId="0" fontId="21" fillId="0" borderId="0" xfId="0" applyFont="1" applyFill="1" applyBorder="1" applyAlignment="1">
      <alignment horizontal="left"/>
    </xf>
    <xf numFmtId="0" fontId="16" fillId="0" borderId="71" xfId="0" applyFont="1" applyBorder="1" applyAlignment="1">
      <alignment horizontal="center" vertical="center"/>
    </xf>
    <xf numFmtId="0" fontId="0" fillId="4" borderId="36" xfId="0" applyNumberFormat="1" applyFill="1" applyBorder="1" applyAlignment="1">
      <alignment horizontal="left"/>
    </xf>
    <xf numFmtId="0" fontId="0" fillId="4" borderId="36" xfId="0" applyFill="1" applyBorder="1" applyAlignment="1">
      <alignment horizontal="right" vertical="center"/>
    </xf>
    <xf numFmtId="0" fontId="0" fillId="4" borderId="36" xfId="0" applyFill="1" applyBorder="1" applyAlignment="1">
      <alignment vertical="center"/>
    </xf>
    <xf numFmtId="0" fontId="0" fillId="4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left" vertical="center"/>
    </xf>
    <xf numFmtId="0" fontId="16" fillId="0" borderId="71" xfId="0" applyFont="1" applyFill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16" fillId="0" borderId="59" xfId="0" applyFont="1" applyBorder="1" applyAlignment="1">
      <alignment horizontal="center" vertical="center"/>
    </xf>
    <xf numFmtId="0" fontId="21" fillId="13" borderId="7" xfId="0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0" fillId="13" borderId="25" xfId="0" applyFon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/>
    </xf>
    <xf numFmtId="0" fontId="21" fillId="13" borderId="24" xfId="0" applyFont="1" applyFill="1" applyBorder="1" applyAlignment="1">
      <alignment horizontal="center"/>
    </xf>
    <xf numFmtId="49" fontId="21" fillId="13" borderId="24" xfId="0" applyNumberFormat="1" applyFont="1" applyFill="1" applyBorder="1" applyAlignment="1">
      <alignment horizontal="right" vertical="center"/>
    </xf>
    <xf numFmtId="0" fontId="21" fillId="13" borderId="24" xfId="0" applyFont="1" applyFill="1" applyBorder="1" applyAlignment="1">
      <alignment horizontal="right"/>
    </xf>
    <xf numFmtId="0" fontId="16" fillId="0" borderId="45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21" fillId="13" borderId="4" xfId="0" applyFont="1" applyFill="1" applyBorder="1" applyAlignment="1">
      <alignment horizontal="center"/>
    </xf>
    <xf numFmtId="0" fontId="21" fillId="13" borderId="15" xfId="0" applyFont="1" applyFill="1" applyBorder="1" applyAlignment="1">
      <alignment horizontal="center"/>
    </xf>
    <xf numFmtId="0" fontId="21" fillId="13" borderId="19" xfId="0" applyFont="1" applyFill="1" applyBorder="1" applyAlignment="1">
      <alignment horizontal="center"/>
    </xf>
    <xf numFmtId="0" fontId="0" fillId="0" borderId="6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7" xfId="0" applyBorder="1"/>
    <xf numFmtId="49" fontId="2" fillId="0" borderId="7" xfId="0" applyNumberFormat="1" applyFont="1" applyFill="1" applyBorder="1" applyAlignment="1">
      <alignment horizontal="center" vertical="center" textRotation="90" wrapText="1" shrinkToFit="1"/>
    </xf>
    <xf numFmtId="49" fontId="2" fillId="19" borderId="7" xfId="0" applyNumberFormat="1" applyFont="1" applyFill="1" applyBorder="1" applyAlignment="1">
      <alignment horizontal="center" vertical="center" textRotation="90" wrapText="1" shrinkToFit="1"/>
    </xf>
    <xf numFmtId="0" fontId="27" fillId="0" borderId="7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40" xfId="0" applyFont="1" applyFill="1" applyBorder="1" applyAlignment="1">
      <alignment horizontal="center" vertical="center"/>
    </xf>
    <xf numFmtId="49" fontId="0" fillId="0" borderId="39" xfId="0" applyNumberFormat="1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0" borderId="16" xfId="0" applyFont="1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0" fillId="7" borderId="37" xfId="0" applyFont="1" applyFill="1" applyBorder="1" applyAlignment="1">
      <alignment vertical="center"/>
    </xf>
    <xf numFmtId="0" fontId="1" fillId="1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7" xfId="0" applyFill="1" applyBorder="1" applyAlignment="1">
      <alignment horizontal="left" vertical="center"/>
    </xf>
    <xf numFmtId="0" fontId="1" fillId="13" borderId="15" xfId="0" applyFont="1" applyFill="1" applyBorder="1" applyAlignment="1">
      <alignment horizontal="left"/>
    </xf>
    <xf numFmtId="0" fontId="25" fillId="13" borderId="19" xfId="0" applyFont="1" applyFill="1" applyBorder="1" applyAlignment="1">
      <alignment horizontal="left"/>
    </xf>
    <xf numFmtId="49" fontId="4" fillId="5" borderId="7" xfId="0" applyNumberFormat="1" applyFont="1" applyFill="1" applyBorder="1" applyAlignment="1">
      <alignment horizontal="center" vertical="center"/>
    </xf>
    <xf numFmtId="49" fontId="0" fillId="19" borderId="7" xfId="0" applyNumberFormat="1" applyFont="1" applyFill="1" applyBorder="1" applyAlignment="1">
      <alignment horizontal="center" vertical="center"/>
    </xf>
    <xf numFmtId="0" fontId="0" fillId="19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textRotation="90" wrapText="1" shrinkToFit="1"/>
    </xf>
    <xf numFmtId="0" fontId="21" fillId="4" borderId="4" xfId="0" applyNumberFormat="1" applyFont="1" applyFill="1" applyBorder="1" applyAlignment="1">
      <alignment horizontal="left"/>
    </xf>
    <xf numFmtId="49" fontId="2" fillId="19" borderId="15" xfId="0" applyNumberFormat="1" applyFont="1" applyFill="1" applyBorder="1" applyAlignment="1">
      <alignment horizontal="center" vertical="center" textRotation="90" wrapText="1" shrinkToFit="1"/>
    </xf>
    <xf numFmtId="49" fontId="2" fillId="0" borderId="15" xfId="0" applyNumberFormat="1" applyFont="1" applyFill="1" applyBorder="1" applyAlignment="1">
      <alignment horizontal="center" vertical="center" textRotation="90" shrinkToFit="1"/>
    </xf>
    <xf numFmtId="0" fontId="0" fillId="8" borderId="6" xfId="0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textRotation="90" wrapText="1"/>
    </xf>
    <xf numFmtId="0" fontId="2" fillId="0" borderId="36" xfId="0" applyFont="1" applyFill="1" applyBorder="1" applyAlignment="1">
      <alignment horizontal="center" vertical="center" textRotation="90" wrapText="1" shrinkToFit="1"/>
    </xf>
    <xf numFmtId="0" fontId="2" fillId="19" borderId="36" xfId="0" applyFont="1" applyFill="1" applyBorder="1" applyAlignment="1">
      <alignment horizontal="center" vertical="center" textRotation="90" wrapText="1" shrinkToFit="1"/>
    </xf>
    <xf numFmtId="0" fontId="2" fillId="0" borderId="0" xfId="0" applyNumberFormat="1" applyFont="1" applyFill="1" applyBorder="1" applyAlignment="1">
      <alignment horizontal="center" vertical="center" textRotation="90" wrapText="1" shrinkToFit="1"/>
    </xf>
    <xf numFmtId="0" fontId="2" fillId="0" borderId="15" xfId="0" applyFont="1" applyFill="1" applyBorder="1" applyAlignment="1">
      <alignment horizontal="center" vertical="center" textRotation="90" wrapText="1" shrinkToFit="1"/>
    </xf>
    <xf numFmtId="0" fontId="2" fillId="19" borderId="15" xfId="0" applyFont="1" applyFill="1" applyBorder="1" applyAlignment="1">
      <alignment horizontal="center" vertical="center" textRotation="90" wrapText="1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4" borderId="6" xfId="0" applyFont="1" applyFill="1" applyBorder="1" applyAlignment="1">
      <alignment horizontal="center" vertical="center" shrinkToFit="1"/>
    </xf>
    <xf numFmtId="49" fontId="4" fillId="4" borderId="48" xfId="0" applyNumberFormat="1" applyFont="1" applyFill="1" applyBorder="1" applyAlignment="1">
      <alignment horizontal="center" vertical="center"/>
    </xf>
    <xf numFmtId="49" fontId="4" fillId="0" borderId="39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textRotation="90" wrapText="1" shrinkToFit="1"/>
    </xf>
    <xf numFmtId="17" fontId="0" fillId="6" borderId="1" xfId="0" applyNumberFormat="1" applyFill="1" applyBorder="1" applyAlignment="1">
      <alignment horizontal="left"/>
    </xf>
    <xf numFmtId="0" fontId="2" fillId="0" borderId="7" xfId="0" applyFont="1" applyFill="1" applyBorder="1" applyAlignment="1">
      <alignment horizontal="center" vertical="center" textRotation="90" wrapText="1" shrinkToFit="1"/>
    </xf>
    <xf numFmtId="0" fontId="2" fillId="19" borderId="7" xfId="0" applyFont="1" applyFill="1" applyBorder="1" applyAlignment="1">
      <alignment horizontal="center" vertical="center" textRotation="90" wrapText="1" shrinkToFit="1"/>
    </xf>
    <xf numFmtId="0" fontId="21" fillId="19" borderId="1" xfId="0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 shrinkToFit="1"/>
    </xf>
    <xf numFmtId="0" fontId="21" fillId="19" borderId="23" xfId="0" applyFont="1" applyFill="1" applyBorder="1" applyAlignment="1">
      <alignment horizontal="center" vertical="center" shrinkToFit="1"/>
    </xf>
    <xf numFmtId="0" fontId="21" fillId="0" borderId="23" xfId="0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23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shrinkToFit="1"/>
    </xf>
    <xf numFmtId="0" fontId="0" fillId="0" borderId="23" xfId="0" applyFont="1" applyBorder="1" applyAlignment="1">
      <alignment horizontal="center" vertical="center" shrinkToFit="1"/>
    </xf>
    <xf numFmtId="49" fontId="4" fillId="8" borderId="4" xfId="0" applyNumberFormat="1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13" borderId="3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3" fillId="6" borderId="27" xfId="0" applyNumberFormat="1" applyFont="1" applyFill="1" applyBorder="1" applyAlignment="1">
      <alignment horizontal="center" shrinkToFit="1"/>
    </xf>
    <xf numFmtId="0" fontId="3" fillId="6" borderId="28" xfId="0" applyNumberFormat="1" applyFont="1" applyFill="1" applyBorder="1" applyAlignment="1">
      <alignment horizontal="center" shrinkToFit="1"/>
    </xf>
    <xf numFmtId="0" fontId="3" fillId="17" borderId="73" xfId="0" applyNumberFormat="1" applyFont="1" applyFill="1" applyBorder="1" applyAlignment="1">
      <alignment horizontal="left"/>
    </xf>
    <xf numFmtId="0" fontId="3" fillId="17" borderId="74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11" borderId="60" xfId="0" applyFont="1" applyFill="1" applyBorder="1" applyAlignment="1">
      <alignment horizontal="left"/>
    </xf>
    <xf numFmtId="0" fontId="7" fillId="11" borderId="56" xfId="0" applyFont="1" applyFill="1" applyBorder="1" applyAlignment="1">
      <alignment horizontal="left"/>
    </xf>
    <xf numFmtId="0" fontId="7" fillId="14" borderId="45" xfId="0" applyFont="1" applyFill="1" applyBorder="1" applyAlignment="1">
      <alignment horizontal="right"/>
    </xf>
    <xf numFmtId="0" fontId="7" fillId="14" borderId="17" xfId="0" applyFont="1" applyFill="1" applyBorder="1" applyAlignment="1">
      <alignment horizontal="right"/>
    </xf>
    <xf numFmtId="0" fontId="7" fillId="14" borderId="17" xfId="0" applyFont="1" applyFill="1" applyBorder="1" applyAlignment="1">
      <alignment horizontal="left" vertical="center"/>
    </xf>
    <xf numFmtId="0" fontId="3" fillId="6" borderId="27" xfId="0" applyNumberFormat="1" applyFont="1" applyFill="1" applyBorder="1" applyAlignment="1">
      <alignment horizontal="center" shrinkToFit="1"/>
    </xf>
    <xf numFmtId="0" fontId="3" fillId="6" borderId="28" xfId="0" applyNumberFormat="1" applyFont="1" applyFill="1" applyBorder="1" applyAlignment="1">
      <alignment horizontal="center" shrinkToFit="1"/>
    </xf>
    <xf numFmtId="0" fontId="3" fillId="17" borderId="21" xfId="0" applyNumberFormat="1" applyFont="1" applyFill="1" applyBorder="1" applyAlignment="1">
      <alignment horizontal="left"/>
    </xf>
    <xf numFmtId="0" fontId="3" fillId="17" borderId="30" xfId="0" applyNumberFormat="1" applyFont="1" applyFill="1" applyBorder="1" applyAlignment="1">
      <alignment horizontal="left"/>
    </xf>
    <xf numFmtId="0" fontId="3" fillId="13" borderId="65" xfId="0" applyFont="1" applyFill="1" applyBorder="1" applyAlignment="1">
      <alignment horizontal="left" vertical="center"/>
    </xf>
    <xf numFmtId="0" fontId="3" fillId="13" borderId="37" xfId="0" applyFont="1" applyFill="1" applyBorder="1" applyAlignment="1">
      <alignment horizontal="left" vertical="center"/>
    </xf>
    <xf numFmtId="0" fontId="0" fillId="0" borderId="70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 textRotation="90" shrinkToFit="1"/>
    </xf>
    <xf numFmtId="0" fontId="0" fillId="0" borderId="7" xfId="0" applyBorder="1"/>
    <xf numFmtId="0" fontId="18" fillId="0" borderId="0" xfId="0" applyFont="1" applyFill="1" applyAlignment="1">
      <alignment horizontal="center" vertical="center"/>
    </xf>
    <xf numFmtId="0" fontId="20" fillId="4" borderId="36" xfId="0" applyFont="1" applyFill="1" applyBorder="1" applyAlignment="1">
      <alignment horizontal="center" vertical="center" textRotation="90" shrinkToFit="1"/>
    </xf>
    <xf numFmtId="0" fontId="20" fillId="4" borderId="4" xfId="0" applyFont="1" applyFill="1" applyBorder="1" applyAlignment="1">
      <alignment horizontal="center" vertical="center" textRotation="90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1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9" defaultPivotStyle="PivotStyleLight16"/>
  <colors>
    <mruColors>
      <color rgb="FFFFCC99"/>
      <color rgb="FFCCFF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sya" refreshedDate="42947.523348263887" createdVersion="3" refreshedVersion="5" minRefreshableVersion="3" recordCount="299">
  <cacheSource type="worksheet">
    <worksheetSource ref="A2:N499" sheet="ведомость"/>
  </cacheSource>
  <cacheFields count="14">
    <cacheField name="№" numFmtId="0">
      <sharedItems containsString="0" containsBlank="1" containsNumber="1" containsInteger="1" minValue="2" maxValue="237"/>
    </cacheField>
    <cacheField name="поз." numFmtId="0">
      <sharedItems containsBlank="1"/>
    </cacheField>
    <cacheField name="обозначение" numFmtId="0">
      <sharedItems containsBlank="1" containsMixedTypes="1" containsNumber="1" containsInteger="1" minValue="0" maxValue="1" count="161">
        <s v="ЭД117-01-002 Шайба"/>
        <s v="ЭД117-01-003 Вкладыш "/>
        <s v="ЭД117-01-004 Пробка"/>
        <s v="ЭД117-02-022 Крышка"/>
        <s v="ЭД117-01-010-06 Шпонка"/>
        <s v="ЭД103-01-011 Пята"/>
        <s v="-"/>
        <s v="ЭД117-01-001Б-02 Шпилька; зам. на ЭД117-07-001Б-01"/>
        <s v="ЭД117-07-001Б-01 Шпилька; взамен ЭД117-01-001Б-02"/>
        <s v="ЭД117-01-009Б-01 Винт"/>
        <s v="ЭД117-01-017Б-01 Гайка "/>
        <s v="ЭД103КТ-01-095 Табличка"/>
        <s v="Масло МДПН (З)"/>
        <s v="Винт В М5-6gx10.58.029"/>
        <s v="Шайба 5.65Г.029"/>
        <s v="Заклепка 3х7.32"/>
        <s v="Кольцо 030-035-30-2-3"/>
        <s v="Кольцо 059-065-36-2-3"/>
        <s v="Шайба 10 3Х13"/>
        <s v="ЭД103-01-04КВМ на ЭД103-01-44СБ Двиг-ль"/>
        <m/>
        <s v="ЭД103-01-10СБ Муфта"/>
        <s v="ЭД103-01-10-001 Муфта"/>
        <s v="ЭД103-01-10-002 Пластина"/>
        <s v="ПИШБ.741 121.125 Пластина"/>
        <s v="ЭД117-01-30СБ Гильза"/>
        <s v="ЭД117-01-30-001 Кольцо"/>
        <s v="ЭД117-01-30-003 Гильза"/>
        <s v="ЭД117-02-30СБ Крышка"/>
        <s v="ЭД117-02-30-001 Фланец"/>
        <s v="ЭД117-02-30-002 Труба"/>
        <s v="ЭД117-02-30-003 Днище"/>
        <s v="ЭД117-02-30-004 Прокладка"/>
        <s v="ЭДС117-02-31КВМ на ЭД117-02-30СБ Крышка"/>
        <s v="ЭД117-02-15СБ Колодка"/>
        <s v="ЭД117-02-15-003 Фиксатор"/>
        <s v="ЭД117-02-15-001 Колодка; из загот. ЭД117-01-006"/>
        <s v="ЭД117-01-006 Колодка; загот. для ЭД117-02-15-001"/>
        <s v=" "/>
        <s v="ЭД103-06-20-03СБ Головка"/>
        <s v="ЭД117-01-20-001 Винт; из загот. ЭД117-01-20-001Б"/>
        <s v="ЭД117-01-20-001Б Винт; загот. для ЭД117-01-20-001"/>
        <s v="ЭД117-01-22-005-01 Шайба"/>
        <s v="Кольцо 080-086-36-2-3"/>
        <s v="ЭД103-06-25СБ Подпятник"/>
        <s v="ЭД103-06-25-001 Основание подпятника"/>
        <s v="ЭД103-06-25-002 Кольцо подпятника"/>
        <s v="ЭД103-06-25-003 Кольцо пружинное"/>
        <s v="ЭД103-06-21-01СБ Головка"/>
        <s v="ЭД103-06-21-001-01 Головка"/>
        <s v="ЭД103-01-21-002-01 Труба"/>
        <s v="ЭД103-01-21-01КВМ на ЭД103-06-21-01СБ Головка"/>
        <s v="ЭД103-01-21-02СБ Подшипник"/>
        <s v="ЭД103-01-21-02-001 Втулка"/>
        <s v="ЭД103-01-050 Втулка ВМФ-006; покупная"/>
        <s v="ЭД117-01-22-01СБ Клапан"/>
        <s v="ЭД117-01-22-002 Дно"/>
        <s v="ЭД117-01-22-003 Пружина; из загот. ЭД117-01-22-003Б"/>
        <s v="ЭД117-01-22-003Б Пружина; загот. для ЭД117-01-22-003"/>
        <s v="ЭД117-01-22-005 Шайба"/>
        <s v="ЭД117-01-22-001Б-01 Корпус"/>
        <s v="ЭД117-01-22-004Б-01 Пробка"/>
        <s v="Шарик 5.556-100"/>
        <s v="ЭД103-01-40-03СБ Корпус"/>
        <s v="ЭД117-06-25-003 Кольцо пружинное"/>
        <s v="ДЖБ.09.1.0836 Магнит"/>
        <s v="ЭД103-01-41-01СБ Корпус"/>
        <s v="ЭД103-01-41-002 Труба"/>
        <s v="ЭД103-01-41-001-01 Корпус"/>
        <s v="ЭД103-01-50-22СБ Статор"/>
        <s v="ЭД103-01-50-001 Прокладка"/>
        <s v="ЭД103-01-50-002 Прокладка"/>
        <s v="ЭД103-01-50-003 Прокладка"/>
        <s v="ЭД103-01-50-004 Прокладка"/>
        <s v="ЭД103-01-50-005 Кольцо изолирующее; взамен ЭД103-01-54СБ"/>
        <s v="ЭД117-07-50-005 Гильза "/>
        <s v="ЭД117-07-50-005Б Гильза; загот. для ЭД117-07-50-005 "/>
        <s v="ЭД117-07-50-005-02 Гильза "/>
        <s v="ЭД117-07-50-005Б-02 Гильза; загот. для ЭД117-07-50-005-02 "/>
        <s v="ЭД117-07-50-005-04"/>
        <s v="ЭД117-07-50-005Б-04; загот. для ЭД117-07-50-005-04"/>
        <s v="ЭД103-01-50-067 Гильза; зам. на ЭД103-01-50-068"/>
        <s v="ЭД103-01-50-068 Гильза; взам. ЭД103-01-50-067"/>
        <s v="ЭД103-01-50-069 Гильза; зам. на ЭД103-01-50-070"/>
        <s v="ЭД103-01-50-070 Гильза; взам. ЭД103-01-50-069"/>
        <s v="ЭД103-01-50-071 Гильза; зам. на ЭД103-01-50-072"/>
        <s v="ЭД103-01-50-072 Гильза; взам. ЭД103-01-50-071"/>
        <s v="ЭД103-01-50-073 Гильза"/>
        <s v="ЭД103-01-50-074 Гильза"/>
        <s v="ЭД103-01-50-075 Гильза"/>
        <s v="Лента ЛЭС 0,1х20 обраб."/>
        <s v="Пленка Ф-4 ЭО 0,04х20"/>
        <s v="Трубка Ф-4 ДЭ 3,0х0,4"/>
        <s v="Трубка ТТК 11,4/6,8"/>
        <s v="2,5"/>
        <s v="Провод 2FO 100 с полиимидн. пленкой 150FN019 ISOLA"/>
        <s v="Цилиндр ЦИПЭ 50,5х53х60"/>
        <s v="Цилиндр ЦИПЭ 50,5х53х75"/>
        <s v="ЭД103-01-50-17КВМ на ЭД103-01-50-22СБ Статор"/>
        <s v="ЭД117Т-01-53СБ Кабель с наконечником"/>
        <s v="ЭД117-01-51-001-06 Трубка изолирующая"/>
        <s v="ЭД117Т-01-53-001 Наконечник"/>
        <s v="ЭД117Т-01-53-002-01 Провод"/>
        <s v="ЭД117Т-01-53-005 Трубка"/>
        <s v="ЭД117Т-01-53-01СБ Кабель с наконечником"/>
        <s v="ЭД117Т-01-53-002-02 Провод"/>
        <s v="ЭД117Т-01-53-006 Трубка"/>
        <s v="ЭД117Т-01-53-02СБ Кабель с наконечником"/>
        <s v="ЭД117Т-01-53-002-03 Провод"/>
        <s v="ЭД117Т-01-53-007 Трубка"/>
        <s v="ЭД103-01-54СБ Кольцо изолирующее; зам. на ЭД103-01-50-005 "/>
        <s v="ЭД103-01-54-001 Кольцо; вход. в СБ, кот. зам на ЭД103-01-50-005"/>
        <s v="Смола ЭД-16; зам. на ЭД-20; вход. в СБ, кот. зам на ЭД103-01-50-005"/>
        <s v="Смола ЭД-20; взамен ЭД-16; вход. в СБ, кот. зам на ЭД103-01-50-005"/>
        <s v="Полиэтиленполеамин ПЭПА; вход. в СБ, кот. зам на ЭД103-01-50-005"/>
        <s v="ЭД103-01-54КВМ на ЭД103-01-54СБ Кольцо изол., кот.зам. на ЭД103-01-50-005 "/>
        <s v="ЭД103-01-52-14СБ Статор необмотанный"/>
        <s v="ЭД103-01-53-002 Лист статора"/>
        <s v="ЭД103-01-52-001 Кольцо пружинное"/>
        <s v="ЭД103-01-52-003-14 Корпус"/>
        <s v="ЭД103-01-52-007 Шпонка"/>
        <s v="ЭД103-01-53-001 Лист статора"/>
        <s v="ЭД103-01-52КВМ на ЭД103-01-52-ХХСБ Статор необмотанный"/>
        <s v="ЭД103-01-60-05СБ Ротор"/>
        <s v="ЭД103-01-60-001 Кольцо"/>
        <s v="ЭД103-01-60-002 Кольцо"/>
        <s v="ЭД117-01-60-003 Втулка"/>
        <s v="ЭД117-01-60-004 Кольцо пружинное"/>
        <s v="ЭД103-01-60-005 Втулка"/>
        <s v="ЭД103-01-60-007 Шайба упорная"/>
        <s v="ЭД103-01-60-008 Шайба; из отходов"/>
        <s v="ЭД117-01-010-02 Шпонка"/>
        <s v="ЭД117-01-010-07 Шпонка"/>
        <s v="ЭД103-01-60-006-04 Вал "/>
        <s v="ЭД103-01-66СБ Подшипник"/>
        <s v="ЭД103-01-66-001 Корпус подшипника"/>
        <s v="ЭД103-01-66-001-Л Корпус подшипника; покупн. загот. для ЭД103-01-66-001"/>
        <s v="ЭД103-01-050-01 Втулка ВМФ-023; покупная"/>
        <s v="ЭД103-01-66КВМ на ЭД103-01-66СБ Подшипник"/>
        <s v="ЭД103-01-65СБ Подшипник"/>
        <s v="ЭД103-01-65-001 Подшипник"/>
        <s v="ЖБИК.711143.923-06 Подшипник отливка"/>
        <s v="ЭД103-01-050-01 Втулка ВМФ-023"/>
        <s v="ЭД103-01-66КВМ подшипник"/>
        <s v="ЭД103-01-64СБ; -01-01СБ Сердечник ротора"/>
        <s v="ЭД103-01-64-01СБ Сердечник ротора"/>
        <s v="ЭД103-01-64-01-001 Стержень"/>
        <s v="ЭД103-01-63-01-003 Лист ротора; из отходов"/>
        <s v="ПИШБ.757 211.004 Лист ротора"/>
        <s v="ПИШБ.711 142.200 Кольцо"/>
        <s v="ЭД103-01-05-012 Кольцо"/>
        <s v="ЭД117-01-64-01КВМ сердечн. ротора"/>
        <s v="ЭД103-01-63СБ; -01-01СБ Сердечник ротора"/>
        <s v="ЭД103-01-63-01СБ Сердечник ротора"/>
        <s v="ЭД103-01-63-01-001 Стержень "/>
        <s v="ЭД103-01-63-01-002 Лист ротора"/>
        <s v="ПИШБ.757 211.005 Лист ротора"/>
        <s v="ЭД103-01-63-01-003 Лист ротора"/>
        <s v="ЭД103-01-63-01КВМ сердечн. ротора"/>
        <n v="0" u="1"/>
        <n v="1" u="1"/>
      </sharedItems>
    </cacheField>
    <cacheField name="наименование" numFmtId="0">
      <sharedItems containsBlank="1"/>
    </cacheField>
    <cacheField name="вид материала" numFmtId="0">
      <sharedItems containsBlank="1" count="36">
        <s v="Лист"/>
        <s v="Круг"/>
        <s v="Фенопласт"/>
        <s v="Полоса"/>
        <s v="Проволока"/>
        <s v="-"/>
        <s v="Масло эл.изол."/>
        <s v="Винт "/>
        <s v="Шайба "/>
        <s v="Заклепка"/>
        <s v="Кольцо "/>
        <s v="Комплект вспомог. мат."/>
        <m/>
        <s v="Пруток"/>
        <s v="Труба"/>
        <s v="Пластина"/>
        <s v="Целанекс"/>
        <s v="Лента"/>
        <s v="Втулка "/>
        <s v="Шестигранник"/>
        <s v="Шарик "/>
        <s v="Магнит"/>
        <s v="Стеклотекстолит"/>
        <s v="Лакоткань"/>
        <s v="Пресс-материал"/>
        <s v="Пленка "/>
        <s v="Трубка"/>
        <s v="Провод"/>
        <s v="Цилиндр"/>
        <s v="Смола"/>
        <s v="Полиэтиленполеамин"/>
        <s v="Квадрат"/>
        <s v="Корпус подшипника"/>
        <s v="Порошок медный"/>
        <e v="#REF!" u="1"/>
        <s v="КВМ" u="1"/>
      </sharedItems>
    </cacheField>
    <cacheField name="обозначение 1" numFmtId="0">
      <sharedItems containsBlank="1" containsMixedTypes="1" containsNumber="1" containsInteger="1" minValue="0" maxValue="0" count="35">
        <s v="Б-ПН-2,0 ГОСТ 19903-74"/>
        <s v="32-В ГОСТ 2590-88"/>
        <s v="-"/>
        <s v="25х100 В-2 ГОСТ 103-76"/>
        <s v="70-В ГОСТ 2590-88"/>
        <s v="10-В ГОСТ 2590-88"/>
        <s v="10-h12 ГОСТ 7417-75"/>
        <s v="16,2-h11 ГОСТ 7417-75"/>
        <m/>
        <s v="36-В ГОСТ 2590-88"/>
        <s v="Б-ПН-1,5 ГОСТ 19903-74"/>
        <s v="110-В ГОСТ 2590-88"/>
        <s v="60х4 ГОСТ 8734-75"/>
        <s v="Б-ПН-3,0 ГОСТ 19903-74"/>
        <s v="8-В ГОСТ 2590-88"/>
        <s v="120-В ГОСТ 2590-88"/>
        <s v="40-В ГОСТ 2590-88"/>
        <s v="34х5 ГОСТ 8734-75"/>
        <s v="19-h11 ГОСТ 8560-78"/>
        <s v="16-В ГОСТ 2590-88"/>
        <s v="45х10 ГОСТ 8734-75"/>
        <s v="100±1х295±2"/>
        <s v="80±1х295±2"/>
        <s v="130±1х300±2"/>
        <s v="110±1х300±2"/>
        <s v="40±0,5"/>
        <s v="40±1"/>
        <s v="3,0х0,4"/>
        <s v="2,5"/>
        <s v="240±0,5"/>
        <s v="84х0,3"/>
        <s v="4,0х0,6 "/>
        <s v="А6 ГОСТ 2591-71"/>
        <s v="32х5 ГОСТ 8734-75"/>
        <n v="0" u="1"/>
      </sharedItems>
    </cacheField>
    <cacheField name="обозначение 2" numFmtId="0">
      <sharedItems containsBlank="1" count="126">
        <s v="IV-Ст3сп ГОСТ 16523-97"/>
        <s v="Ст5сп3-II ГОСТ 535-88"/>
        <s v="03-010-02 черный ГОСТ 5689-79"/>
        <s v="Ст20сп ГОСТ 535-88"/>
        <s v="3х3 65Г ГОСТ 11850-72"/>
        <s v="20Х-Б ГОСТ 4543-71"/>
        <s v="-"/>
        <s v="14Х17Н2-Б ГОСТ 5949-75"/>
        <s v="14Х17Н2 ГОСТ 5949-75"/>
        <s v="ДПРНМ 1,0 Л63 ГОСТ 931-90"/>
        <s v="МДПН (З) ТУ 0253-018-00151911-99"/>
        <s v="ГОСТ 17473-80"/>
        <s v="ГОСТ 6402-70"/>
        <s v="ГОСТ 10299-80"/>
        <s v="ГОСТ 9833-73; ГОСТ 18829-80 из рез. смеси РС-26ч ТУ 2512-003-36523570-97"/>
        <m/>
        <s v="40Х-Б-Т ГОСТ 4543-71"/>
        <s v="IV-Ст2 ГОСТ 16523-97"/>
        <s v="Б-1-0,8 ГОСТ 9389-75"/>
        <s v="ДКРПП 10х2000 ЛС 59-1 АВ ГОСТ 2060-90"/>
        <s v="Ст3сп3-II ГОСТ 535-88"/>
        <s v="Г20 ГОСТ 8733-87"/>
        <s v="2Н-I-ТМКЩ-С-4 ГОСТ 7338-90"/>
        <s v="20-3ГП ГОСТ 1050-88"/>
        <s v="заготовка ЭД117-01-006"/>
        <s v="2302 GV 1/30"/>
        <s v="заготовка ЭД117-01-20-001Б"/>
        <s v="35-3ГП-М1-ТО ГОСТ 1050-88"/>
        <s v="ДПРНХ 2 С1 ГОСТ 9559-89"/>
        <s v="МФЛ 1,55 ТУ 37.002.0063-84"/>
        <s v="Б-1-1,2 ГОСТ 9389-75"/>
        <s v="08Х22Н6Т-Б-Т ГОСТ 5949-75"/>
        <s v="ВМФ"/>
        <s v="ДКРПП-11,0 НД ЛС 59-1 АВ ГОСТ 2060-90"/>
        <s v="заготовка ЭД117-01-22-003Б"/>
        <s v="Б-1-0,4 ГОСТ 9389-75"/>
        <s v="12Х18Н10Т ГОСТ 5949-75"/>
        <s v="ГОСТ 3722-81"/>
        <s v="ГОСТ 17809-72"/>
        <s v="30Х13 ГОСТ 5949-75"/>
        <s v="СТЭФ-I-0,5 ГОСТ 12652-74"/>
        <s v="Ф-4Д-Э007-А СТО 05807999-011-2007"/>
        <s v="ДСВ-2-0, неокраш. ГОСТ 17478-95"/>
        <s v="заготовка ЭД117-07-50-005Б"/>
        <s v="ДКРНТ 4,5 НД М1 ГОСТ 1535-91"/>
        <s v="заготовка ЭД117-07-50-005Б-02"/>
        <s v="ДКРНТ 7,0 НД М1 ГОСТ 1535-91"/>
        <s v="заготовка ЭД117-07-50-005Б-04"/>
        <s v="ДКРНТ 9,0 НД М1 ГОСТ 1535-91"/>
        <s v="KAPTON 200FN919 50/25мкм"/>
        <s v="ПМФ-С-352 60/40мкм ТУ 6-19-226-89"/>
        <s v="ЛЭС 0,1х20 обработанная ГОСТ 5937-81"/>
        <s v="Ф-4 ЭО первый сорт 0,04х20 ГОСТ 24222-80"/>
        <s v="Ф-4ДЭ ГОСТ 22056-76"/>
        <s v="ТТК 11,4/6,8 первый сорт ТУ 6-05-1955-83"/>
        <s v="2FO 100 ISOLA "/>
        <s v="И78.0095.104ТУ"/>
        <s v="ДКРПТ 10х2000 М1 АВ ГОСТ 1535-91"/>
        <s v="СТЭФ-I-2,0 ГОСТ 12652-74"/>
        <s v="ГОСТ 10587-84"/>
        <s v="ТУ 6-02-594-80"/>
        <s v="45-3ГП ГОСТ 1050-88"/>
        <s v="Двн 92х5,5-Ч-09 СФ (09ГСФ) ТУ 39-0147016-121-2000"/>
        <s v="0,5х180 П-Ш-С-1-ТО-ТШ1-А-2216 ГОСТ 21427.2-83"/>
        <s v="45-3ГП-ТО ГОСТ 1050-88"/>
        <s v="Б20Х ГОСТ 8733-87"/>
        <s v="24,99-7,1-АЦ28ХГН3ФТ-1 ТУ 14-1-4398-88"/>
        <s v="заготовка ЭД103-01-66-001-Л"/>
        <s v="ПМПП 5,1х3,9х7,7 ТУ 16-705.271-83"/>
        <s v="ПМС-1 ГОСТ 4960-75"/>
        <s v="ЭД103-01-21-01КВМ" u="1"/>
        <s v="ISOLA 2FO 100 с полиимидн. пленкой 150FN019" u="1"/>
        <s v="ЭД-20 ГОСТ 10587-84" u="1"/>
        <s v="45-Б ГОСТ 1050-88" u="1"/>
        <s v="заготовка ЭД117-01-22-004Б" u="1"/>
        <s v="3х7.32" u="1"/>
        <s v="Двн 92х5,5-35 ТУ 14-3-1941-94" u="1"/>
        <s v="ЭД-16 ГОСТ 10587-84" u="1"/>
        <s v="заготовка ЭД117-09-52-008" u="1"/>
        <s v="Ф-4ДЭ 4,0х0,6 ГОСТ 22056-76" u="1"/>
        <s v="10 3Х13" u="1"/>
        <s v="ЭД103-01-ХХКВМ" u="1"/>
        <s v="5.556-100 ГОСТ 3722-81" u="1"/>
        <s v="10.65Г.029 ГОСТ 6402-70" u="1"/>
        <s v="0,5х110 П-Ш-С-1-ТО-ТШ1-А-2216 ГОСТ 21427.2-83" u="1"/>
        <s v="ДЖБ.09.1.0836 ГОСТ 17809-72" u="1"/>
        <s v="Ст3 сп3-II ГОСТ 535-88" u="1"/>
        <s v="ЭД103-01-66КВМ" u="1"/>
        <s v="ЦИПЭ 50,5х53х60 И78.0095.104ТУ" u="1"/>
        <s v="ЦИПЭ 50,5х53х75 И78.0095.104ТУ" u="1"/>
        <s v="10 3Х13 ГОСТ 6402-70" u="1"/>
        <s v="заготовка ЭД117-01-001Б" u="1"/>
        <s v="Ст5 сп3-II ГОСТ 535-88" u="1"/>
        <e v="#REF!" u="1"/>
        <s v="080-086-36-2-3" u="1"/>
        <s v="заготовка ЭД117-07-50-005Б-01" u="1"/>
        <s v="заготовка ЭД117-01-66-001-Л" u="1"/>
        <s v="Ф-4ДЭ 3,0х0,4 высш. сорта ГОСТ 22056-76" u="1"/>
        <s v="ISOLA 2FO 100" u="1"/>
        <s v="В М5-6gx10.58.029" u="1"/>
        <s v="ЭД103-06-21КВМ" u="1"/>
        <s v="ЭДС117-02-31КВМ" u="1"/>
        <s v="5.65Г.029" u="1"/>
        <s v="KAPTON 200FN919 50/25 мкм" u="1"/>
        <s v="заготовка ЭД117-07-50-005Б-03" u="1"/>
        <s v="заготовка ЭД117-01-009Б" u="1"/>
        <s v="ВМФ-023" u="1"/>
        <s v="29,99-АЦ28ХГН3ФТ-1 ТУ 14-1-4398-88" u="1"/>
        <s v="ДКРНТ 8,0 НД М1 ГОСТ 1535-91" u="1"/>
        <s v="ВМФ-006" u="1"/>
        <s v="ЭД103-01-52КВМ" u="1"/>
        <s v="3х7.32 ГОСТ 10299-80" u="1"/>
        <s v="5.556-100" u="1"/>
        <s v="ПЭПА ТУ 6-02-594-80" u="1"/>
        <s v="В М5-6gx10.58.029 ГОСТ 17473-80" u="1"/>
        <s v="40Х-Б-Н ГОСТ 1051-73" u="1"/>
        <s v="10.65Г.029" u="1"/>
        <s v="45-Б-Н ГОСТ 1051-73" u="1"/>
        <s v="059-065-36-2-3" u="1"/>
        <s v="ДЖБ.09.1.0836" u="1"/>
        <s v="030-035-30-2-3" u="1"/>
        <s v="заготовка ЭД117-01-22-001Б" u="1"/>
        <s v="ЭД103-01-54КВМ" u="1"/>
        <s v="5.65Г.029 ГОСТ 6402-70" u="1"/>
        <s v="ЭД103-01-50-ХХКВМ" u="1"/>
        <s v="заготовка ЭД117-01-017Б" u="1"/>
      </sharedItems>
    </cacheField>
    <cacheField name="кол." numFmtId="0">
      <sharedItems containsBlank="1" containsMixedTypes="1" containsNumber="1" minValue="2E-3" maxValue="11660"/>
    </cacheField>
    <cacheField name="еи" numFmtId="0">
      <sharedItems containsBlank="1" containsMixedTypes="1" containsNumber="1" containsInteger="1" minValue="0" maxValue="0" count="7">
        <s v="кг"/>
        <s v="-"/>
        <m/>
        <s v="л"/>
        <s v="шт"/>
        <n v="0"/>
        <s v="м"/>
      </sharedItems>
    </cacheField>
    <cacheField name="масса" numFmtId="0">
      <sharedItems containsBlank="1" containsMixedTypes="1" containsNumber="1" minValue="1.9999999999999999E-6" maxValue="759"/>
    </cacheField>
    <cacheField name="н.р." numFmtId="0">
      <sharedItems containsBlank="1" containsMixedTypes="1" containsNumber="1" minValue="1.9999999999999999E-6" maxValue="774"/>
    </cacheField>
    <cacheField name="примечание" numFmtId="0">
      <sharedItems containsBlank="1"/>
    </cacheField>
    <cacheField name="применение мат." numFmtId="0">
      <sharedItems containsBlank="1" count="12">
        <s v="двигатель"/>
        <s v="-"/>
        <s v="муфта"/>
        <s v="гильза"/>
        <s v="крышка"/>
        <s v="колодка"/>
        <s v="головка"/>
        <s v="корпус"/>
        <m/>
        <s v="статор"/>
        <s v="ротор"/>
        <e v="#REF!" u="1"/>
      </sharedItems>
    </cacheField>
    <cacheField name="применение дет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2"/>
    <s v="00.1."/>
    <x v="0"/>
    <s v="Шайба"/>
    <x v="0"/>
    <x v="0"/>
    <x v="0"/>
    <n v="1"/>
    <x v="0"/>
    <n v="2.8000000000000001E-2"/>
    <n v="6.3299999999999995E-2"/>
    <s v="-"/>
    <x v="0"/>
    <s v="двигатель"/>
  </r>
  <r>
    <n v="3"/>
    <s v="00.2."/>
    <x v="1"/>
    <s v="Вкладыш "/>
    <x v="1"/>
    <x v="1"/>
    <x v="1"/>
    <n v="2"/>
    <x v="0"/>
    <n v="7.0000000000000007E-2"/>
    <n v="0.14000000000000001"/>
    <s v="-"/>
    <x v="0"/>
    <s v="двигатель"/>
  </r>
  <r>
    <n v="4"/>
    <s v="00.3."/>
    <x v="2"/>
    <s v="Пробка"/>
    <x v="2"/>
    <x v="2"/>
    <x v="2"/>
    <n v="1"/>
    <x v="0"/>
    <n v="4.3999999999999997E-2"/>
    <n v="5.1999999999999998E-2"/>
    <s v="-"/>
    <x v="0"/>
    <s v="двигатель"/>
  </r>
  <r>
    <n v="5"/>
    <s v="00.4."/>
    <x v="3"/>
    <s v="Крышка"/>
    <x v="3"/>
    <x v="3"/>
    <x v="3"/>
    <n v="1"/>
    <x v="0"/>
    <n v="0.24"/>
    <n v="0.82"/>
    <s v="-"/>
    <x v="0"/>
    <s v="двигатель"/>
  </r>
  <r>
    <n v="6"/>
    <s v="00.5."/>
    <x v="4"/>
    <s v="Шпонка"/>
    <x v="4"/>
    <x v="2"/>
    <x v="4"/>
    <n v="1"/>
    <x v="0"/>
    <n v="1.1999999999999999E-3"/>
    <n v="1.2999999999999999E-3"/>
    <s v="-"/>
    <x v="0"/>
    <s v="двигатель"/>
  </r>
  <r>
    <n v="7"/>
    <s v="00.6."/>
    <x v="5"/>
    <s v="Пята"/>
    <x v="1"/>
    <x v="4"/>
    <x v="5"/>
    <n v="1"/>
    <x v="0"/>
    <n v="0.4"/>
    <n v="0.96"/>
    <s v="-"/>
    <x v="0"/>
    <s v="двигатель"/>
  </r>
  <r>
    <n v="8"/>
    <s v="00.7."/>
    <x v="6"/>
    <s v="-"/>
    <x v="5"/>
    <x v="2"/>
    <x v="6"/>
    <s v="-"/>
    <x v="1"/>
    <s v="-"/>
    <s v="-"/>
    <s v="-"/>
    <x v="1"/>
    <s v="-"/>
  </r>
  <r>
    <n v="9"/>
    <s v="00.7."/>
    <x v="6"/>
    <s v="-"/>
    <x v="5"/>
    <x v="2"/>
    <x v="6"/>
    <s v="-"/>
    <x v="1"/>
    <s v="-"/>
    <s v="-"/>
    <s v="-"/>
    <x v="1"/>
    <s v="-"/>
  </r>
  <r>
    <n v="10"/>
    <s v="00.7."/>
    <x v="6"/>
    <s v="-"/>
    <x v="5"/>
    <x v="2"/>
    <x v="6"/>
    <s v="-"/>
    <x v="1"/>
    <s v="-"/>
    <s v="-"/>
    <s v="-"/>
    <x v="1"/>
    <s v="-"/>
  </r>
  <r>
    <n v="11"/>
    <s v="00.7."/>
    <x v="6"/>
    <s v="-"/>
    <x v="5"/>
    <x v="2"/>
    <x v="6"/>
    <s v="-"/>
    <x v="1"/>
    <s v="-"/>
    <s v="-"/>
    <s v="-"/>
    <x v="1"/>
    <s v="-"/>
  </r>
  <r>
    <n v="12"/>
    <s v="00.7."/>
    <x v="7"/>
    <s v="Шпилька"/>
    <x v="1"/>
    <x v="5"/>
    <x v="7"/>
    <n v="6"/>
    <x v="0"/>
    <n v="0.20400000000000001"/>
    <n v="0.24"/>
    <s v="зам. на ЭД117-07-001Б-01"/>
    <x v="0"/>
    <s v="двигатель"/>
  </r>
  <r>
    <n v="13"/>
    <s v="00.7."/>
    <x v="8"/>
    <s v="Шпилька"/>
    <x v="1"/>
    <x v="6"/>
    <x v="8"/>
    <n v="6"/>
    <x v="0"/>
    <n v="0.20400000000000001"/>
    <n v="0.246"/>
    <s v="взамен ЭД117-01-001Б-02"/>
    <x v="0"/>
    <s v="двигатель"/>
  </r>
  <r>
    <n v="14"/>
    <s v="00.8."/>
    <x v="6"/>
    <s v="-"/>
    <x v="5"/>
    <x v="2"/>
    <x v="6"/>
    <s v="-"/>
    <x v="1"/>
    <s v="-"/>
    <s v="-"/>
    <s v="-"/>
    <x v="1"/>
    <s v="-"/>
  </r>
  <r>
    <n v="15"/>
    <s v="00.8."/>
    <x v="6"/>
    <s v="-"/>
    <x v="5"/>
    <x v="2"/>
    <x v="6"/>
    <s v="-"/>
    <x v="1"/>
    <s v="-"/>
    <s v="-"/>
    <s v="-"/>
    <x v="1"/>
    <s v="-"/>
  </r>
  <r>
    <n v="16"/>
    <s v="00.8."/>
    <x v="9"/>
    <s v="Винт"/>
    <x v="1"/>
    <x v="7"/>
    <x v="8"/>
    <n v="2"/>
    <x v="0"/>
    <n v="0.08"/>
    <n v="0.2"/>
    <s v="-"/>
    <x v="0"/>
    <s v="двигатель"/>
  </r>
  <r>
    <n v="17"/>
    <s v="00.9."/>
    <x v="6"/>
    <s v="-"/>
    <x v="5"/>
    <x v="2"/>
    <x v="6"/>
    <s v="-"/>
    <x v="1"/>
    <s v="-"/>
    <s v="-"/>
    <s v="-"/>
    <x v="1"/>
    <s v="-"/>
  </r>
  <r>
    <n v="18"/>
    <s v="00.9."/>
    <x v="6"/>
    <s v="-"/>
    <x v="5"/>
    <x v="2"/>
    <x v="6"/>
    <s v="-"/>
    <x v="1"/>
    <s v="-"/>
    <s v="-"/>
    <s v="-"/>
    <x v="1"/>
    <s v="-"/>
  </r>
  <r>
    <n v="19"/>
    <s v="00.9."/>
    <x v="10"/>
    <s v="Гайка "/>
    <x v="1"/>
    <x v="7"/>
    <x v="8"/>
    <n v="6"/>
    <x v="0"/>
    <n v="0.06"/>
    <n v="0.19800000000000001"/>
    <s v="-"/>
    <x v="0"/>
    <s v="двигатель"/>
  </r>
  <r>
    <n v="20"/>
    <s v=" "/>
    <x v="11"/>
    <s v=" "/>
    <x v="5"/>
    <x v="2"/>
    <x v="6"/>
    <m/>
    <x v="2"/>
    <m/>
    <m/>
    <s v="-"/>
    <x v="1"/>
    <s v="-"/>
  </r>
  <r>
    <n v="21"/>
    <s v="00.10."/>
    <x v="11"/>
    <s v="Табличка"/>
    <x v="0"/>
    <x v="2"/>
    <x v="9"/>
    <n v="1"/>
    <x v="0"/>
    <n v="4.3999999999999997E-2"/>
    <n v="4.5999999999999999E-2"/>
    <s v="взаимозаменяемые"/>
    <x v="0"/>
    <s v="двигатель"/>
  </r>
  <r>
    <n v="22"/>
    <s v="00.11."/>
    <x v="12"/>
    <s v="Масло эл. изол."/>
    <x v="6"/>
    <x v="2"/>
    <x v="10"/>
    <n v="3.1"/>
    <x v="0"/>
    <n v="3.1"/>
    <n v="3.1"/>
    <s v="в кг"/>
    <x v="0"/>
    <s v="-"/>
  </r>
  <r>
    <n v="23"/>
    <s v="00.11."/>
    <x v="12"/>
    <s v="Масло эл. изол."/>
    <x v="6"/>
    <x v="2"/>
    <x v="10"/>
    <n v="3.5"/>
    <x v="3"/>
    <n v="3.5"/>
    <n v="3.5"/>
    <s v="в л"/>
    <x v="0"/>
    <s v="-"/>
  </r>
  <r>
    <n v="24"/>
    <s v="00.12."/>
    <x v="13"/>
    <s v="Винт"/>
    <x v="7"/>
    <x v="2"/>
    <x v="11"/>
    <n v="2"/>
    <x v="4"/>
    <s v="-"/>
    <n v="2"/>
    <s v="-"/>
    <x v="0"/>
    <s v="двигатель"/>
  </r>
  <r>
    <n v="25"/>
    <s v="00.13."/>
    <x v="14"/>
    <s v="Шайба"/>
    <x v="8"/>
    <x v="2"/>
    <x v="12"/>
    <n v="2"/>
    <x v="4"/>
    <s v="-"/>
    <n v="2"/>
    <s v="-"/>
    <x v="0"/>
    <s v="двигатель"/>
  </r>
  <r>
    <n v="26"/>
    <s v="00.14."/>
    <x v="15"/>
    <s v="Заклепка"/>
    <x v="9"/>
    <x v="2"/>
    <x v="13"/>
    <n v="4"/>
    <x v="4"/>
    <s v="-"/>
    <n v="4"/>
    <s v="-"/>
    <x v="0"/>
    <s v="двигатель"/>
  </r>
  <r>
    <n v="27"/>
    <s v="00.15."/>
    <x v="16"/>
    <s v="Кольцо"/>
    <x v="10"/>
    <x v="2"/>
    <x v="14"/>
    <n v="1"/>
    <x v="4"/>
    <s v="-"/>
    <n v="1"/>
    <s v="-"/>
    <x v="0"/>
    <s v="двигатель"/>
  </r>
  <r>
    <n v="28"/>
    <s v="00.16."/>
    <x v="17"/>
    <s v="Кольцо"/>
    <x v="10"/>
    <x v="2"/>
    <x v="14"/>
    <n v="1"/>
    <x v="4"/>
    <s v="-"/>
    <n v="1"/>
    <s v="-"/>
    <x v="0"/>
    <s v="двигатель"/>
  </r>
  <r>
    <n v="29"/>
    <s v="00.17."/>
    <x v="6"/>
    <s v="-"/>
    <x v="5"/>
    <x v="2"/>
    <x v="6"/>
    <s v="-"/>
    <x v="1"/>
    <s v="-"/>
    <s v="-"/>
    <s v="-"/>
    <x v="1"/>
    <s v="-"/>
  </r>
  <r>
    <n v="30"/>
    <s v="00.17."/>
    <x v="18"/>
    <s v="Шайба"/>
    <x v="8"/>
    <x v="2"/>
    <x v="12"/>
    <n v="8"/>
    <x v="4"/>
    <s v="-"/>
    <n v="8"/>
    <s v="-"/>
    <x v="0"/>
    <s v="двигатель"/>
  </r>
  <r>
    <n v="31"/>
    <s v=" "/>
    <x v="19"/>
    <s v=" "/>
    <x v="5"/>
    <x v="2"/>
    <x v="6"/>
    <m/>
    <x v="2"/>
    <m/>
    <m/>
    <m/>
    <x v="1"/>
    <s v="-"/>
  </r>
  <r>
    <n v="32"/>
    <s v="00.18."/>
    <x v="19"/>
    <s v="Комплект вспомог. мат."/>
    <x v="11"/>
    <x v="2"/>
    <x v="6"/>
    <n v="1"/>
    <x v="4"/>
    <s v="-"/>
    <n v="1"/>
    <s v="-"/>
    <x v="1"/>
    <s v="двигатель"/>
  </r>
  <r>
    <n v="33"/>
    <s v=" "/>
    <x v="20"/>
    <m/>
    <x v="12"/>
    <x v="8"/>
    <x v="15"/>
    <m/>
    <x v="2"/>
    <m/>
    <m/>
    <m/>
    <x v="1"/>
    <s v="-"/>
  </r>
  <r>
    <n v="34"/>
    <s v="01."/>
    <x v="21"/>
    <s v="Муфта"/>
    <x v="5"/>
    <x v="2"/>
    <x v="6"/>
    <n v="1"/>
    <x v="4"/>
    <s v="-"/>
    <s v="-"/>
    <s v="-"/>
    <x v="1"/>
    <s v="муфта"/>
  </r>
  <r>
    <n v="35"/>
    <s v="01.1."/>
    <x v="22"/>
    <s v="Муфта"/>
    <x v="1"/>
    <x v="9"/>
    <x v="16"/>
    <n v="1"/>
    <x v="0"/>
    <n v="0.26"/>
    <n v="0.75"/>
    <s v="-"/>
    <x v="2"/>
    <s v="муфта"/>
  </r>
  <r>
    <n v="36"/>
    <s v="01.2."/>
    <x v="23"/>
    <s v="Пластина"/>
    <x v="0"/>
    <x v="10"/>
    <x v="17"/>
    <n v="1"/>
    <x v="0"/>
    <n v="0.16"/>
    <n v="0.42"/>
    <s v="зам. на ПИШБ.741 121.125"/>
    <x v="2"/>
    <s v="муфта"/>
  </r>
  <r>
    <n v="37"/>
    <s v="01.2."/>
    <x v="24"/>
    <s v="Пластина"/>
    <x v="5"/>
    <x v="2"/>
    <x v="6"/>
    <n v="1"/>
    <x v="0"/>
    <s v="-"/>
    <s v="-"/>
    <s v="взамен ЭД103-01-10-002"/>
    <x v="1"/>
    <s v="-"/>
  </r>
  <r>
    <n v="38"/>
    <s v=" "/>
    <x v="20"/>
    <m/>
    <x v="12"/>
    <x v="8"/>
    <x v="15"/>
    <m/>
    <x v="2"/>
    <m/>
    <m/>
    <m/>
    <x v="1"/>
    <s v="-"/>
  </r>
  <r>
    <n v="39"/>
    <s v="02."/>
    <x v="25"/>
    <s v="Гильза "/>
    <x v="5"/>
    <x v="2"/>
    <x v="6"/>
    <n v="3"/>
    <x v="4"/>
    <s v="-"/>
    <s v="-"/>
    <s v="-"/>
    <x v="1"/>
    <s v="гильза"/>
  </r>
  <r>
    <n v="40"/>
    <s v="02.1."/>
    <x v="26"/>
    <s v="Кольцо"/>
    <x v="4"/>
    <x v="2"/>
    <x v="18"/>
    <n v="3"/>
    <x v="0"/>
    <n v="6.1799999999999995E-4"/>
    <n v="6.3000000000000003E-4"/>
    <s v="-"/>
    <x v="3"/>
    <s v="гильза"/>
  </r>
  <r>
    <n v="41"/>
    <s v="02.2."/>
    <x v="27"/>
    <s v="Гильза "/>
    <x v="13"/>
    <x v="2"/>
    <x v="19"/>
    <n v="3"/>
    <x v="0"/>
    <n v="0.03"/>
    <n v="7.5899999999999995E-2"/>
    <s v="-"/>
    <x v="3"/>
    <s v="гильза"/>
  </r>
  <r>
    <n v="42"/>
    <s v=" "/>
    <x v="20"/>
    <m/>
    <x v="12"/>
    <x v="8"/>
    <x v="15"/>
    <m/>
    <x v="2"/>
    <m/>
    <m/>
    <m/>
    <x v="1"/>
    <s v="-"/>
  </r>
  <r>
    <n v="43"/>
    <s v="03."/>
    <x v="28"/>
    <s v="Крышка"/>
    <x v="5"/>
    <x v="2"/>
    <x v="6"/>
    <n v="1"/>
    <x v="4"/>
    <s v="-"/>
    <s v="-"/>
    <s v="-"/>
    <x v="1"/>
    <s v="крышка"/>
  </r>
  <r>
    <n v="44"/>
    <s v="03.1."/>
    <x v="29"/>
    <s v="Фланец"/>
    <x v="1"/>
    <x v="11"/>
    <x v="20"/>
    <n v="1"/>
    <x v="0"/>
    <n v="0.51"/>
    <n v="2.4"/>
    <s v="-"/>
    <x v="4"/>
    <s v="крышка"/>
  </r>
  <r>
    <n v="45"/>
    <s v="03.2."/>
    <x v="30"/>
    <s v="Труба"/>
    <x v="14"/>
    <x v="12"/>
    <x v="21"/>
    <n v="1"/>
    <x v="0"/>
    <n v="0.36"/>
    <n v="0.43"/>
    <s v="-"/>
    <x v="4"/>
    <s v="крышка"/>
  </r>
  <r>
    <n v="46"/>
    <s v="03.3."/>
    <x v="31"/>
    <s v="Днище"/>
    <x v="0"/>
    <x v="13"/>
    <x v="0"/>
    <n v="1"/>
    <x v="0"/>
    <n v="5.6000000000000001E-2"/>
    <n v="0.128"/>
    <s v="-"/>
    <x v="4"/>
    <s v="крышка"/>
  </r>
  <r>
    <n v="47"/>
    <s v="03.4."/>
    <x v="32"/>
    <s v="Прокладка"/>
    <x v="15"/>
    <x v="2"/>
    <x v="22"/>
    <n v="1"/>
    <x v="0"/>
    <n v="1.4999999999999999E-2"/>
    <n v="2.1000000000000001E-2"/>
    <s v="-"/>
    <x v="4"/>
    <s v="крышка"/>
  </r>
  <r>
    <n v="48"/>
    <s v="03.5."/>
    <x v="33"/>
    <s v="Комплект вспомог. мат."/>
    <x v="11"/>
    <x v="2"/>
    <x v="6"/>
    <n v="1"/>
    <x v="4"/>
    <s v="-"/>
    <n v="1"/>
    <s v="-"/>
    <x v="1"/>
    <s v="крышка"/>
  </r>
  <r>
    <n v="49"/>
    <s v=" "/>
    <x v="20"/>
    <m/>
    <x v="12"/>
    <x v="8"/>
    <x v="15"/>
    <m/>
    <x v="2"/>
    <m/>
    <m/>
    <m/>
    <x v="1"/>
    <s v="-"/>
  </r>
  <r>
    <n v="50"/>
    <s v="04."/>
    <x v="34"/>
    <s v="Колодка"/>
    <x v="5"/>
    <x v="2"/>
    <x v="6"/>
    <n v="1"/>
    <x v="4"/>
    <s v="-"/>
    <s v="-"/>
    <s v="-"/>
    <x v="1"/>
    <s v="колодка"/>
  </r>
  <r>
    <n v="51"/>
    <s v="04.1."/>
    <x v="35"/>
    <s v="Фиксатор"/>
    <x v="1"/>
    <x v="14"/>
    <x v="23"/>
    <n v="1"/>
    <x v="0"/>
    <n v="3.0000000000000001E-3"/>
    <n v="1.4999999999999999E-2"/>
    <s v="-"/>
    <x v="5"/>
    <s v="колодка"/>
  </r>
  <r>
    <n v="52"/>
    <s v="04.2."/>
    <x v="36"/>
    <s v="Колодка"/>
    <x v="5"/>
    <x v="2"/>
    <x v="24"/>
    <n v="1"/>
    <x v="0"/>
    <n v="0.04"/>
    <s v="-"/>
    <s v="из загот. ЭД117-01-006"/>
    <x v="1"/>
    <s v="колодка"/>
  </r>
  <r>
    <n v="53"/>
    <s v="04.2."/>
    <x v="37"/>
    <s v="Колодка"/>
    <x v="16"/>
    <x v="2"/>
    <x v="25"/>
    <n v="1"/>
    <x v="0"/>
    <n v="0.04"/>
    <n v="0.05"/>
    <s v="загот. для ЭД117-02-15-001"/>
    <x v="5"/>
    <s v="колодка"/>
  </r>
  <r>
    <n v="54"/>
    <s v=" "/>
    <x v="38"/>
    <s v=" "/>
    <x v="12"/>
    <x v="8"/>
    <x v="15"/>
    <m/>
    <x v="2"/>
    <m/>
    <m/>
    <s v="-"/>
    <x v="1"/>
    <s v="-"/>
  </r>
  <r>
    <n v="55"/>
    <s v=" "/>
    <x v="39"/>
    <s v=" "/>
    <x v="5"/>
    <x v="2"/>
    <x v="6"/>
    <m/>
    <x v="2"/>
    <m/>
    <m/>
    <s v="-"/>
    <x v="1"/>
    <s v="-"/>
  </r>
  <r>
    <n v="56"/>
    <s v="05."/>
    <x v="39"/>
    <s v="Головка"/>
    <x v="5"/>
    <x v="2"/>
    <x v="6"/>
    <n v="1"/>
    <x v="4"/>
    <s v="-"/>
    <s v="-"/>
    <s v="-"/>
    <x v="1"/>
    <s v="головка"/>
  </r>
  <r>
    <n v="57"/>
    <s v="05.1."/>
    <x v="40"/>
    <s v="Винт"/>
    <x v="5"/>
    <x v="2"/>
    <x v="26"/>
    <n v="2"/>
    <x v="0"/>
    <n v="7.6E-3"/>
    <s v="-"/>
    <s v="из загот. ЭД117-01-20-001Б"/>
    <x v="1"/>
    <s v="головка"/>
  </r>
  <r>
    <n v="58"/>
    <s v="05.1."/>
    <x v="41"/>
    <s v="Винт"/>
    <x v="1"/>
    <x v="5"/>
    <x v="27"/>
    <n v="2"/>
    <x v="0"/>
    <n v="7.6E-3"/>
    <n v="0.03"/>
    <s v="загот. для ЭД117-01-20-001"/>
    <x v="6"/>
    <s v="головка"/>
  </r>
  <r>
    <n v="59"/>
    <s v="05.2."/>
    <x v="42"/>
    <s v="Шайба"/>
    <x v="0"/>
    <x v="2"/>
    <x v="28"/>
    <n v="1"/>
    <x v="0"/>
    <n v="1.9E-3"/>
    <n v="1.7999999999999999E-2"/>
    <s v="-"/>
    <x v="6"/>
    <s v="головка"/>
  </r>
  <r>
    <n v="60"/>
    <s v="05.3."/>
    <x v="43"/>
    <s v="Кольцо"/>
    <x v="10"/>
    <x v="2"/>
    <x v="14"/>
    <n v="2"/>
    <x v="4"/>
    <s v="-"/>
    <n v="2"/>
    <s v="-"/>
    <x v="6"/>
    <s v="головка"/>
  </r>
  <r>
    <n v="61"/>
    <s v="05.01."/>
    <x v="44"/>
    <s v="Подпятник"/>
    <x v="5"/>
    <x v="2"/>
    <x v="6"/>
    <n v="1"/>
    <x v="4"/>
    <s v="-"/>
    <s v="-"/>
    <s v="-"/>
    <x v="1"/>
    <s v="головка"/>
  </r>
  <r>
    <n v="62"/>
    <s v="05.01.1."/>
    <x v="45"/>
    <s v="Основание подпятника"/>
    <x v="1"/>
    <x v="4"/>
    <x v="20"/>
    <n v="1"/>
    <x v="0"/>
    <n v="0.24"/>
    <n v="0.82"/>
    <s v="-"/>
    <x v="6"/>
    <s v="головка"/>
  </r>
  <r>
    <n v="63"/>
    <s v="05.01.2."/>
    <x v="46"/>
    <s v="Кольцо подпятника"/>
    <x v="17"/>
    <x v="2"/>
    <x v="29"/>
    <n v="1"/>
    <x v="0"/>
    <n v="2.5999999999999999E-2"/>
    <n v="0.08"/>
    <s v="-"/>
    <x v="6"/>
    <s v="головка"/>
  </r>
  <r>
    <n v="64"/>
    <s v="05.01.3."/>
    <x v="47"/>
    <s v="Кольцо пружинное"/>
    <x v="4"/>
    <x v="2"/>
    <x v="30"/>
    <n v="1"/>
    <x v="0"/>
    <n v="2E-3"/>
    <n v="2E-3"/>
    <s v="-"/>
    <x v="6"/>
    <s v="головка"/>
  </r>
  <r>
    <n v="65"/>
    <s v=" "/>
    <x v="48"/>
    <s v=" "/>
    <x v="5"/>
    <x v="2"/>
    <x v="6"/>
    <m/>
    <x v="2"/>
    <m/>
    <m/>
    <s v="-"/>
    <x v="1"/>
    <s v="-"/>
  </r>
  <r>
    <n v="66"/>
    <s v="05.02."/>
    <x v="48"/>
    <s v="Головка"/>
    <x v="5"/>
    <x v="2"/>
    <x v="6"/>
    <n v="1"/>
    <x v="4"/>
    <s v="-"/>
    <s v="-"/>
    <s v="-"/>
    <x v="1"/>
    <s v="головка"/>
  </r>
  <r>
    <n v="67"/>
    <s v="05.02.1."/>
    <x v="6"/>
    <s v="-"/>
    <x v="5"/>
    <x v="2"/>
    <x v="6"/>
    <s v="-"/>
    <x v="1"/>
    <s v="-"/>
    <s v="-"/>
    <s v="-"/>
    <x v="1"/>
    <s v="-"/>
  </r>
  <r>
    <n v="68"/>
    <s v="05.02.1."/>
    <x v="49"/>
    <s v="Головка"/>
    <x v="1"/>
    <x v="15"/>
    <x v="31"/>
    <n v="1"/>
    <x v="0"/>
    <n v="14.1"/>
    <n v="29.6"/>
    <s v="-"/>
    <x v="6"/>
    <s v="головка"/>
  </r>
  <r>
    <n v="69"/>
    <s v="05.02.2."/>
    <x v="6"/>
    <s v="-"/>
    <x v="5"/>
    <x v="2"/>
    <x v="6"/>
    <s v="-"/>
    <x v="1"/>
    <s v="-"/>
    <s v="-"/>
    <s v="-"/>
    <x v="1"/>
    <s v="-"/>
  </r>
  <r>
    <n v="70"/>
    <s v="05.02.2."/>
    <x v="50"/>
    <s v="Труба"/>
    <x v="1"/>
    <x v="16"/>
    <x v="31"/>
    <n v="1"/>
    <x v="0"/>
    <n v="0.28999999999999998"/>
    <n v="1.41"/>
    <s v="-"/>
    <x v="6"/>
    <s v="головка"/>
  </r>
  <r>
    <n v="71"/>
    <s v="05.02.3."/>
    <x v="6"/>
    <s v="-"/>
    <x v="5"/>
    <x v="2"/>
    <x v="6"/>
    <s v="-"/>
    <x v="1"/>
    <s v="-"/>
    <s v="-"/>
    <s v="-"/>
    <x v="1"/>
    <s v="-"/>
  </r>
  <r>
    <n v="72"/>
    <s v="05.02.3."/>
    <x v="51"/>
    <s v="Комплект вспомог. мат."/>
    <x v="11"/>
    <x v="2"/>
    <x v="6"/>
    <n v="1"/>
    <x v="4"/>
    <s v="-"/>
    <n v="1"/>
    <s v="-"/>
    <x v="1"/>
    <s v="головка"/>
  </r>
  <r>
    <n v="73"/>
    <s v="05.02.01."/>
    <x v="52"/>
    <s v="Подшипник"/>
    <x v="5"/>
    <x v="2"/>
    <x v="6"/>
    <n v="2"/>
    <x v="4"/>
    <s v="-"/>
    <s v="-"/>
    <s v="-"/>
    <x v="1"/>
    <s v="головка"/>
  </r>
  <r>
    <n v="74"/>
    <s v="05.02.01.1"/>
    <x v="53"/>
    <s v="Втулка"/>
    <x v="14"/>
    <x v="17"/>
    <x v="21"/>
    <n v="2"/>
    <x v="0"/>
    <n v="0.114"/>
    <n v="0.22"/>
    <s v="-"/>
    <x v="6"/>
    <s v="головка"/>
  </r>
  <r>
    <n v="75"/>
    <s v="05.02.01.2"/>
    <x v="54"/>
    <s v="Втулка"/>
    <x v="18"/>
    <x v="2"/>
    <x v="32"/>
    <n v="2"/>
    <x v="4"/>
    <s v="-"/>
    <n v="2"/>
    <s v="покупная"/>
    <x v="6"/>
    <s v="головка"/>
  </r>
  <r>
    <n v="76"/>
    <s v=" "/>
    <x v="55"/>
    <s v=" "/>
    <x v="5"/>
    <x v="2"/>
    <x v="6"/>
    <m/>
    <x v="2"/>
    <m/>
    <m/>
    <s v="-"/>
    <x v="1"/>
    <s v="-"/>
  </r>
  <r>
    <n v="77"/>
    <s v="05.03."/>
    <x v="55"/>
    <s v="Клапан"/>
    <x v="5"/>
    <x v="2"/>
    <x v="6"/>
    <n v="1"/>
    <x v="4"/>
    <s v="-"/>
    <s v="-"/>
    <s v="-"/>
    <x v="1"/>
    <s v="головка"/>
  </r>
  <r>
    <n v="78"/>
    <s v="05.03.1."/>
    <x v="56"/>
    <s v="Дно"/>
    <x v="13"/>
    <x v="2"/>
    <x v="33"/>
    <n v="1"/>
    <x v="0"/>
    <n v="1.5E-3"/>
    <n v="8.0000000000000002E-3"/>
    <s v="-"/>
    <x v="6"/>
    <s v="головка"/>
  </r>
  <r>
    <n v="79"/>
    <s v="05.03.2."/>
    <x v="57"/>
    <s v="Пружина"/>
    <x v="5"/>
    <x v="2"/>
    <x v="34"/>
    <n v="1"/>
    <x v="0"/>
    <n v="8.3999999999999995E-5"/>
    <s v="-"/>
    <s v="из загот. ЭД117-01-22-003Б"/>
    <x v="1"/>
    <s v="головка"/>
  </r>
  <r>
    <n v="80"/>
    <s v="05.03.2."/>
    <x v="58"/>
    <s v="Пружина"/>
    <x v="4"/>
    <x v="2"/>
    <x v="35"/>
    <n v="1"/>
    <x v="0"/>
    <n v="8.3999999999999995E-5"/>
    <n v="1.2E-4"/>
    <s v="загот. для ЭД117-01-22-003"/>
    <x v="6"/>
    <s v="головка"/>
  </r>
  <r>
    <n v="81"/>
    <s v="05.03.3."/>
    <x v="59"/>
    <s v="Шайба"/>
    <x v="0"/>
    <x v="2"/>
    <x v="28"/>
    <n v="1.5"/>
    <x v="0"/>
    <n v="2.5499999999999997E-3"/>
    <n v="1.065E-2"/>
    <s v="-"/>
    <x v="6"/>
    <s v="головка"/>
  </r>
  <r>
    <n v="82"/>
    <s v="05.03.4."/>
    <x v="6"/>
    <s v="-"/>
    <x v="5"/>
    <x v="2"/>
    <x v="6"/>
    <s v="-"/>
    <x v="1"/>
    <s v="-"/>
    <s v="-"/>
    <s v="-"/>
    <x v="1"/>
    <s v="-"/>
  </r>
  <r>
    <n v="83"/>
    <s v="05.03.4."/>
    <x v="6"/>
    <s v="-"/>
    <x v="5"/>
    <x v="2"/>
    <x v="6"/>
    <s v="-"/>
    <x v="1"/>
    <s v="-"/>
    <s v="-"/>
    <s v="-"/>
    <x v="1"/>
    <s v="-"/>
  </r>
  <r>
    <n v="84"/>
    <s v="05.03.4."/>
    <x v="60"/>
    <s v="Корпус"/>
    <x v="19"/>
    <x v="18"/>
    <x v="36"/>
    <n v="1"/>
    <x v="0"/>
    <n v="0.03"/>
    <n v="0.112"/>
    <s v="-"/>
    <x v="6"/>
    <s v="головка"/>
  </r>
  <r>
    <n v="85"/>
    <s v="05.03.5."/>
    <x v="6"/>
    <s v="-"/>
    <x v="5"/>
    <x v="2"/>
    <x v="6"/>
    <s v="-"/>
    <x v="1"/>
    <s v="-"/>
    <s v="-"/>
    <s v="-"/>
    <x v="1"/>
    <s v="-"/>
  </r>
  <r>
    <n v="86"/>
    <s v="05.03.5."/>
    <x v="6"/>
    <s v="-"/>
    <x v="5"/>
    <x v="2"/>
    <x v="6"/>
    <s v="-"/>
    <x v="1"/>
    <s v="-"/>
    <s v="-"/>
    <s v="-"/>
    <x v="1"/>
    <s v="-"/>
  </r>
  <r>
    <n v="87"/>
    <s v="05.03.5."/>
    <x v="61"/>
    <s v="Пробка"/>
    <x v="1"/>
    <x v="19"/>
    <x v="7"/>
    <n v="1"/>
    <x v="0"/>
    <n v="1.4E-2"/>
    <n v="4.2000000000000003E-2"/>
    <s v="-"/>
    <x v="6"/>
    <s v="головка"/>
  </r>
  <r>
    <n v="88"/>
    <s v="05.03.6."/>
    <x v="62"/>
    <s v="Шарик"/>
    <x v="20"/>
    <x v="2"/>
    <x v="37"/>
    <n v="1"/>
    <x v="4"/>
    <s v="-"/>
    <n v="1"/>
    <s v="-"/>
    <x v="6"/>
    <s v="головка"/>
  </r>
  <r>
    <n v="89"/>
    <s v=" "/>
    <x v="38"/>
    <s v=" "/>
    <x v="5"/>
    <x v="2"/>
    <x v="6"/>
    <n v="44"/>
    <x v="5"/>
    <s v="-"/>
    <s v="-"/>
    <s v="-"/>
    <x v="1"/>
    <s v="-"/>
  </r>
  <r>
    <n v="90"/>
    <s v=" "/>
    <x v="63"/>
    <s v=" "/>
    <x v="5"/>
    <x v="2"/>
    <x v="6"/>
    <m/>
    <x v="2"/>
    <m/>
    <m/>
    <s v="-"/>
    <x v="1"/>
    <s v="-"/>
  </r>
  <r>
    <n v="91"/>
    <s v="06."/>
    <x v="63"/>
    <s v="Корпус"/>
    <x v="5"/>
    <x v="2"/>
    <x v="6"/>
    <n v="1"/>
    <x v="4"/>
    <s v="-"/>
    <s v="-"/>
    <s v="-"/>
    <x v="1"/>
    <s v="корпус"/>
  </r>
  <r>
    <n v="92"/>
    <s v="06.1."/>
    <x v="42"/>
    <s v="Шайба"/>
    <x v="0"/>
    <x v="2"/>
    <x v="28"/>
    <n v="1.5"/>
    <x v="0"/>
    <n v="2.8500000000000001E-3"/>
    <n v="1.8000000000000002E-2"/>
    <s v="-"/>
    <x v="7"/>
    <s v="корпус"/>
  </r>
  <r>
    <n v="93"/>
    <s v="06.2."/>
    <x v="64"/>
    <s v="Кольцо пружинное"/>
    <x v="4"/>
    <x v="2"/>
    <x v="30"/>
    <n v="1"/>
    <x v="0"/>
    <n v="2E-3"/>
    <n v="2E-3"/>
    <s v="-"/>
    <x v="7"/>
    <s v="корпус"/>
  </r>
  <r>
    <n v="94"/>
    <s v="06.3."/>
    <x v="65"/>
    <s v="Магнит"/>
    <x v="21"/>
    <x v="2"/>
    <x v="38"/>
    <n v="2"/>
    <x v="4"/>
    <s v="-"/>
    <n v="2"/>
    <s v="-"/>
    <x v="7"/>
    <s v="корпус"/>
  </r>
  <r>
    <n v="95"/>
    <s v="06.4."/>
    <x v="43"/>
    <s v="Кольцо"/>
    <x v="10"/>
    <x v="2"/>
    <x v="14"/>
    <n v="2"/>
    <x v="4"/>
    <s v="-"/>
    <n v="2"/>
    <s v="-"/>
    <x v="7"/>
    <s v="корпус"/>
  </r>
  <r>
    <n v="96"/>
    <s v="06.01."/>
    <x v="52"/>
    <s v="Подшипник"/>
    <x v="5"/>
    <x v="2"/>
    <x v="6"/>
    <n v="1"/>
    <x v="4"/>
    <s v="-"/>
    <s v="-"/>
    <s v="-"/>
    <x v="1"/>
    <s v="корпус"/>
  </r>
  <r>
    <n v="97"/>
    <s v="06.01.1."/>
    <x v="53"/>
    <s v="Втулка"/>
    <x v="14"/>
    <x v="17"/>
    <x v="21"/>
    <n v="1"/>
    <x v="0"/>
    <n v="5.7000000000000002E-2"/>
    <n v="0.11"/>
    <s v="-"/>
    <x v="7"/>
    <s v="корпус"/>
  </r>
  <r>
    <n v="98"/>
    <s v="06.01.2."/>
    <x v="54"/>
    <s v="Втулка"/>
    <x v="18"/>
    <x v="2"/>
    <x v="32"/>
    <n v="1"/>
    <x v="4"/>
    <s v="-"/>
    <n v="1"/>
    <s v="покупная"/>
    <x v="7"/>
    <s v="корпус"/>
  </r>
  <r>
    <n v="99"/>
    <s v=" "/>
    <x v="55"/>
    <s v=" "/>
    <x v="5"/>
    <x v="2"/>
    <x v="6"/>
    <m/>
    <x v="2"/>
    <m/>
    <m/>
    <s v="-"/>
    <x v="1"/>
    <s v="-"/>
  </r>
  <r>
    <n v="100"/>
    <s v="06.02."/>
    <x v="55"/>
    <s v="Клапан"/>
    <x v="5"/>
    <x v="2"/>
    <x v="6"/>
    <n v="1"/>
    <x v="4"/>
    <s v="-"/>
    <s v="-"/>
    <s v="-"/>
    <x v="1"/>
    <s v="корпус"/>
  </r>
  <r>
    <n v="101"/>
    <s v="06.02.1."/>
    <x v="56"/>
    <s v="Дно"/>
    <x v="13"/>
    <x v="2"/>
    <x v="33"/>
    <n v="1"/>
    <x v="0"/>
    <n v="1.5E-3"/>
    <n v="8.0000000000000002E-3"/>
    <s v="-"/>
    <x v="7"/>
    <s v="корпус"/>
  </r>
  <r>
    <n v="102"/>
    <s v="06.02.2."/>
    <x v="57"/>
    <s v="Пружина"/>
    <x v="5"/>
    <x v="2"/>
    <x v="34"/>
    <n v="1"/>
    <x v="0"/>
    <n v="8.3999999999999995E-5"/>
    <s v="-"/>
    <s v="из загот. ЭД117-01-22-003Б"/>
    <x v="1"/>
    <s v="корпус"/>
  </r>
  <r>
    <n v="103"/>
    <s v="06.02.2."/>
    <x v="58"/>
    <s v="Пружина"/>
    <x v="4"/>
    <x v="2"/>
    <x v="35"/>
    <n v="1"/>
    <x v="0"/>
    <n v="8.3999999999999995E-5"/>
    <n v="1.2E-4"/>
    <s v="загот. для ЭД117-01-22-003"/>
    <x v="7"/>
    <s v="корпус"/>
  </r>
  <r>
    <n v="104"/>
    <s v="06.02.3."/>
    <x v="59"/>
    <s v="Шайба"/>
    <x v="0"/>
    <x v="2"/>
    <x v="28"/>
    <n v="1.5"/>
    <x v="0"/>
    <n v="2.5499999999999997E-3"/>
    <n v="1.065E-2"/>
    <s v="-"/>
    <x v="7"/>
    <s v="корпус"/>
  </r>
  <r>
    <n v="105"/>
    <s v="06.02.4."/>
    <x v="6"/>
    <s v="-"/>
    <x v="5"/>
    <x v="2"/>
    <x v="6"/>
    <s v="-"/>
    <x v="1"/>
    <s v="-"/>
    <s v="-"/>
    <s v="-"/>
    <x v="1"/>
    <s v="-"/>
  </r>
  <r>
    <n v="106"/>
    <s v="06.02.4."/>
    <x v="6"/>
    <s v="-"/>
    <x v="5"/>
    <x v="2"/>
    <x v="6"/>
    <s v="-"/>
    <x v="1"/>
    <s v="-"/>
    <s v="-"/>
    <s v="-"/>
    <x v="1"/>
    <s v="-"/>
  </r>
  <r>
    <n v="107"/>
    <s v="06.02.4."/>
    <x v="60"/>
    <s v="Корпус"/>
    <x v="19"/>
    <x v="18"/>
    <x v="36"/>
    <n v="1"/>
    <x v="0"/>
    <n v="0.03"/>
    <n v="0.112"/>
    <s v="-"/>
    <x v="7"/>
    <s v="корпус"/>
  </r>
  <r>
    <n v="108"/>
    <s v="06.02.5."/>
    <x v="6"/>
    <s v="-"/>
    <x v="5"/>
    <x v="2"/>
    <x v="6"/>
    <s v="-"/>
    <x v="1"/>
    <s v="-"/>
    <s v="-"/>
    <s v="-"/>
    <x v="1"/>
    <s v="-"/>
  </r>
  <r>
    <n v="109"/>
    <s v="06.02.5."/>
    <x v="6"/>
    <s v="-"/>
    <x v="5"/>
    <x v="2"/>
    <x v="6"/>
    <s v="-"/>
    <x v="1"/>
    <s v="-"/>
    <s v="-"/>
    <s v="-"/>
    <x v="1"/>
    <s v="-"/>
  </r>
  <r>
    <n v="110"/>
    <s v="06.02.5."/>
    <x v="61"/>
    <s v="Пробка"/>
    <x v="1"/>
    <x v="19"/>
    <x v="7"/>
    <n v="1"/>
    <x v="0"/>
    <n v="1.4E-2"/>
    <n v="4.2000000000000003E-2"/>
    <s v="-"/>
    <x v="7"/>
    <s v="корпус"/>
  </r>
  <r>
    <n v="111"/>
    <s v="06.02.6."/>
    <x v="62"/>
    <s v="Шарик"/>
    <x v="20"/>
    <x v="2"/>
    <x v="37"/>
    <n v="1"/>
    <x v="4"/>
    <s v="-"/>
    <n v="1"/>
    <s v="-"/>
    <x v="7"/>
    <s v="корпус"/>
  </r>
  <r>
    <n v="112"/>
    <s v=" "/>
    <x v="66"/>
    <s v=" "/>
    <x v="5"/>
    <x v="2"/>
    <x v="6"/>
    <m/>
    <x v="2"/>
    <m/>
    <m/>
    <s v="-"/>
    <x v="1"/>
    <s v="-"/>
  </r>
  <r>
    <n v="113"/>
    <s v="06.03."/>
    <x v="66"/>
    <s v="Корпус"/>
    <x v="5"/>
    <x v="2"/>
    <x v="6"/>
    <n v="1"/>
    <x v="4"/>
    <s v="-"/>
    <s v="-"/>
    <s v="-"/>
    <x v="1"/>
    <s v="корпус"/>
  </r>
  <r>
    <n v="114"/>
    <s v="06.03.1."/>
    <x v="67"/>
    <s v="Труба"/>
    <x v="14"/>
    <x v="20"/>
    <x v="21"/>
    <n v="1"/>
    <x v="0"/>
    <n v="0.51"/>
    <n v="1.04"/>
    <s v="-"/>
    <x v="7"/>
    <s v="корпус"/>
  </r>
  <r>
    <n v="115"/>
    <s v="06.03.2."/>
    <x v="6"/>
    <s v="-"/>
    <x v="5"/>
    <x v="2"/>
    <x v="6"/>
    <s v="-"/>
    <x v="1"/>
    <s v="-"/>
    <s v="-"/>
    <s v="-"/>
    <x v="1"/>
    <s v="-"/>
  </r>
  <r>
    <n v="116"/>
    <s v="06.03.2."/>
    <x v="68"/>
    <s v="Корпус"/>
    <x v="1"/>
    <x v="11"/>
    <x v="39"/>
    <n v="1"/>
    <x v="0"/>
    <n v="8.5"/>
    <n v="14"/>
    <s v="-"/>
    <x v="7"/>
    <s v="корпус"/>
  </r>
  <r>
    <n v="117"/>
    <m/>
    <x v="20"/>
    <m/>
    <x v="12"/>
    <x v="8"/>
    <x v="15"/>
    <m/>
    <x v="2"/>
    <m/>
    <m/>
    <m/>
    <x v="8"/>
    <m/>
  </r>
  <r>
    <n v="118"/>
    <s v=" "/>
    <x v="69"/>
    <s v=" "/>
    <x v="5"/>
    <x v="2"/>
    <x v="6"/>
    <m/>
    <x v="2"/>
    <m/>
    <m/>
    <s v="-"/>
    <x v="1"/>
    <s v="-"/>
  </r>
  <r>
    <n v="119"/>
    <s v="07."/>
    <x v="69"/>
    <s v="Статор"/>
    <x v="5"/>
    <x v="2"/>
    <x v="6"/>
    <n v="1"/>
    <x v="4"/>
    <s v="-"/>
    <s v="-"/>
    <s v="-"/>
    <x v="1"/>
    <s v="статор"/>
  </r>
  <r>
    <n v="120"/>
    <s v="07.1."/>
    <x v="70"/>
    <s v="Прокладка"/>
    <x v="22"/>
    <x v="21"/>
    <x v="40"/>
    <n v="1"/>
    <x v="0"/>
    <n v="2.5999999999999999E-2"/>
    <n v="3.1E-2"/>
    <s v="-"/>
    <x v="9"/>
    <s v="статор"/>
  </r>
  <r>
    <n v="121"/>
    <s v="07.2."/>
    <x v="71"/>
    <s v="Прокладка"/>
    <x v="22"/>
    <x v="22"/>
    <x v="40"/>
    <n v="1"/>
    <x v="0"/>
    <n v="2.1000000000000001E-2"/>
    <n v="2.5999999999999999E-2"/>
    <s v="-"/>
    <x v="9"/>
    <s v="статор"/>
  </r>
  <r>
    <n v="122"/>
    <s v="07.3."/>
    <x v="72"/>
    <s v="Прокладка"/>
    <x v="23"/>
    <x v="23"/>
    <x v="41"/>
    <n v="1"/>
    <x v="0"/>
    <n v="7.7999999999999996E-3"/>
    <n v="8.9999999999999993E-3"/>
    <s v="-"/>
    <x v="9"/>
    <s v="статор"/>
  </r>
  <r>
    <n v="123"/>
    <s v="07.4."/>
    <x v="73"/>
    <s v="Прокладка"/>
    <x v="23"/>
    <x v="24"/>
    <x v="41"/>
    <n v="1"/>
    <x v="0"/>
    <n v="6.6E-3"/>
    <n v="7.0000000000000001E-3"/>
    <s v="-"/>
    <x v="9"/>
    <s v="статор"/>
  </r>
  <r>
    <n v="124"/>
    <s v="07.5."/>
    <x v="74"/>
    <s v="Кольцо изолирующее"/>
    <x v="24"/>
    <x v="2"/>
    <x v="42"/>
    <n v="2"/>
    <x v="0"/>
    <n v="0.12"/>
    <n v="0.14199999999999999"/>
    <s v="взамен ЭД103-01-54СБ"/>
    <x v="9"/>
    <s v="статор"/>
  </r>
  <r>
    <n v="125"/>
    <s v="07.6."/>
    <x v="75"/>
    <s v="Гильза "/>
    <x v="5"/>
    <x v="2"/>
    <x v="43"/>
    <n v="2"/>
    <x v="0"/>
    <n v="2.7000000000000001E-3"/>
    <s v="-"/>
    <s v="-"/>
    <x v="1"/>
    <s v="статор"/>
  </r>
  <r>
    <n v="126"/>
    <s v="07.6."/>
    <x v="76"/>
    <s v="Гильза "/>
    <x v="13"/>
    <x v="2"/>
    <x v="44"/>
    <n v="2"/>
    <x v="0"/>
    <n v="2.7000000000000001E-3"/>
    <n v="6.0000000000000001E-3"/>
    <s v="загот. для ЭД117-07-50-005"/>
    <x v="9"/>
    <s v="статор"/>
  </r>
  <r>
    <n v="127"/>
    <s v="07.7."/>
    <x v="77"/>
    <s v="Гильза "/>
    <x v="5"/>
    <x v="2"/>
    <x v="45"/>
    <n v="3"/>
    <x v="0"/>
    <n v="6.0000000000000001E-3"/>
    <s v="-"/>
    <s v="-"/>
    <x v="1"/>
    <s v="статор"/>
  </r>
  <r>
    <n v="128"/>
    <s v="07.7."/>
    <x v="78"/>
    <s v="Гильза "/>
    <x v="13"/>
    <x v="2"/>
    <x v="46"/>
    <n v="3"/>
    <x v="0"/>
    <n v="6.0000000000000001E-3"/>
    <n v="1.47E-2"/>
    <s v="загот. для ЭД117-07-50-005-02"/>
    <x v="9"/>
    <s v="статор"/>
  </r>
  <r>
    <n v="129"/>
    <s v="07.8."/>
    <x v="6"/>
    <s v="-"/>
    <x v="5"/>
    <x v="2"/>
    <x v="6"/>
    <s v="-"/>
    <x v="1"/>
    <s v="-"/>
    <s v="-"/>
    <s v="-"/>
    <x v="1"/>
    <s v="-"/>
  </r>
  <r>
    <n v="130"/>
    <s v="07.8."/>
    <x v="6"/>
    <s v="-"/>
    <x v="5"/>
    <x v="2"/>
    <x v="6"/>
    <s v="-"/>
    <x v="1"/>
    <s v="-"/>
    <s v="-"/>
    <s v="-"/>
    <x v="1"/>
    <s v="-"/>
  </r>
  <r>
    <n v="131"/>
    <s v="07.8."/>
    <x v="79"/>
    <s v="Гильза "/>
    <x v="5"/>
    <x v="2"/>
    <x v="47"/>
    <n v="1"/>
    <x v="0"/>
    <n v="3.14E-3"/>
    <s v="-"/>
    <s v="-"/>
    <x v="1"/>
    <s v="статор"/>
  </r>
  <r>
    <n v="132"/>
    <s v="07.8."/>
    <x v="80"/>
    <s v="Гильза "/>
    <x v="13"/>
    <x v="2"/>
    <x v="48"/>
    <n v="1"/>
    <x v="0"/>
    <n v="3.14E-3"/>
    <n v="8.2000000000000007E-3"/>
    <s v="загот. для ЭД117-07-50-005-04"/>
    <x v="9"/>
    <s v="статор"/>
  </r>
  <r>
    <n v="133"/>
    <s v=" "/>
    <x v="81"/>
    <s v=" "/>
    <x v="5"/>
    <x v="2"/>
    <x v="6"/>
    <m/>
    <x v="2"/>
    <m/>
    <m/>
    <s v="-"/>
    <x v="1"/>
    <s v="-"/>
  </r>
  <r>
    <n v="134"/>
    <s v="07.9."/>
    <x v="81"/>
    <s v="Гильза "/>
    <x v="25"/>
    <x v="25"/>
    <x v="49"/>
    <n v="12"/>
    <x v="0"/>
    <n v="0.25679999999999997"/>
    <n v="0.2616"/>
    <s v="зам. на Гильза Б"/>
    <x v="9"/>
    <s v="статор"/>
  </r>
  <r>
    <n v="135"/>
    <s v=" "/>
    <x v="82"/>
    <s v=" "/>
    <x v="5"/>
    <x v="2"/>
    <x v="6"/>
    <m/>
    <x v="2"/>
    <m/>
    <m/>
    <s v="-"/>
    <x v="1"/>
    <s v="-"/>
  </r>
  <r>
    <n v="136"/>
    <s v="07.9."/>
    <x v="82"/>
    <s v="Гильза "/>
    <x v="25"/>
    <x v="25"/>
    <x v="50"/>
    <n v="12"/>
    <x v="0"/>
    <n v="0.27360000000000001"/>
    <n v="0.27960000000000002"/>
    <s v="взамен Гильзы А"/>
    <x v="9"/>
    <s v="статор"/>
  </r>
  <r>
    <n v="137"/>
    <s v=" "/>
    <x v="83"/>
    <s v=" "/>
    <x v="5"/>
    <x v="2"/>
    <x v="6"/>
    <m/>
    <x v="2"/>
    <m/>
    <m/>
    <s v="-"/>
    <x v="1"/>
    <s v="-"/>
  </r>
  <r>
    <n v="138"/>
    <s v="07.10."/>
    <x v="83"/>
    <s v="Гильза "/>
    <x v="25"/>
    <x v="25"/>
    <x v="49"/>
    <n v="12"/>
    <x v="0"/>
    <n v="0.25800000000000001"/>
    <n v="0.26279999999999998"/>
    <s v="зам. на Гильза Г"/>
    <x v="9"/>
    <s v="статор"/>
  </r>
  <r>
    <n v="139"/>
    <s v=" "/>
    <x v="84"/>
    <s v=" "/>
    <x v="5"/>
    <x v="2"/>
    <x v="6"/>
    <m/>
    <x v="2"/>
    <m/>
    <m/>
    <s v="-"/>
    <x v="1"/>
    <s v="-"/>
  </r>
  <r>
    <n v="140"/>
    <s v="07.10."/>
    <x v="84"/>
    <s v="Гильза "/>
    <x v="25"/>
    <x v="25"/>
    <x v="50"/>
    <n v="12"/>
    <x v="0"/>
    <n v="0.27479999999999999"/>
    <n v="0.28079999999999999"/>
    <s v="взамен Гильзы В"/>
    <x v="9"/>
    <s v="статор"/>
  </r>
  <r>
    <n v="141"/>
    <s v=" "/>
    <x v="85"/>
    <s v=" "/>
    <x v="5"/>
    <x v="2"/>
    <x v="6"/>
    <m/>
    <x v="2"/>
    <m/>
    <m/>
    <s v="-"/>
    <x v="1"/>
    <s v="-"/>
  </r>
  <r>
    <n v="142"/>
    <s v="07.11."/>
    <x v="85"/>
    <s v="Гильза "/>
    <x v="25"/>
    <x v="25"/>
    <x v="49"/>
    <n v="12"/>
    <x v="0"/>
    <n v="0.25919999999999999"/>
    <n v="0.26400000000000001"/>
    <s v="зам. на Гильза Е"/>
    <x v="9"/>
    <s v="статор"/>
  </r>
  <r>
    <n v="143"/>
    <s v=" "/>
    <x v="86"/>
    <s v=" "/>
    <x v="5"/>
    <x v="2"/>
    <x v="6"/>
    <m/>
    <x v="2"/>
    <m/>
    <m/>
    <s v="-"/>
    <x v="1"/>
    <s v="-"/>
  </r>
  <r>
    <n v="144"/>
    <s v="07.11."/>
    <x v="86"/>
    <s v="Гильза "/>
    <x v="25"/>
    <x v="25"/>
    <x v="50"/>
    <n v="12"/>
    <x v="0"/>
    <n v="0.27600000000000002"/>
    <n v="0.28200000000000003"/>
    <s v="взамен Гильзы Д"/>
    <x v="9"/>
    <s v="статор"/>
  </r>
  <r>
    <n v="145"/>
    <s v=" "/>
    <x v="87"/>
    <s v=" "/>
    <x v="5"/>
    <x v="2"/>
    <x v="6"/>
    <m/>
    <x v="2"/>
    <m/>
    <m/>
    <s v="-"/>
    <x v="1"/>
    <s v="-"/>
  </r>
  <r>
    <n v="146"/>
    <s v="07.12."/>
    <x v="87"/>
    <s v="Гильза "/>
    <x v="23"/>
    <x v="26"/>
    <x v="41"/>
    <n v="6"/>
    <x v="0"/>
    <n v="0.27600000000000002"/>
    <n v="0.29520000000000002"/>
    <s v="-"/>
    <x v="9"/>
    <s v="статор"/>
  </r>
  <r>
    <n v="147"/>
    <s v=" "/>
    <x v="88"/>
    <s v=" "/>
    <x v="5"/>
    <x v="2"/>
    <x v="6"/>
    <m/>
    <x v="2"/>
    <m/>
    <m/>
    <s v="-"/>
    <x v="1"/>
    <s v="-"/>
  </r>
  <r>
    <n v="148"/>
    <s v="07.13."/>
    <x v="88"/>
    <s v="Гильза "/>
    <x v="23"/>
    <x v="26"/>
    <x v="41"/>
    <n v="6"/>
    <x v="0"/>
    <n v="0.28079999999999999"/>
    <n v="0.30059999999999998"/>
    <s v="-"/>
    <x v="9"/>
    <s v="статор"/>
  </r>
  <r>
    <n v="149"/>
    <s v=" "/>
    <x v="89"/>
    <s v=" "/>
    <x v="5"/>
    <x v="2"/>
    <x v="6"/>
    <m/>
    <x v="2"/>
    <m/>
    <m/>
    <s v="-"/>
    <x v="1"/>
    <s v="-"/>
  </r>
  <r>
    <n v="150"/>
    <s v="07.14."/>
    <x v="89"/>
    <s v="Гильза "/>
    <x v="23"/>
    <x v="26"/>
    <x v="41"/>
    <n v="6"/>
    <x v="0"/>
    <n v="0.28200000000000003"/>
    <n v="0.30179999999999996"/>
    <s v="-"/>
    <x v="9"/>
    <s v="статор"/>
  </r>
  <r>
    <n v="151"/>
    <s v="07.15."/>
    <x v="90"/>
    <s v="Лента"/>
    <x v="17"/>
    <x v="2"/>
    <x v="51"/>
    <n v="10.5"/>
    <x v="6"/>
    <n v="10"/>
    <n v="10.5"/>
    <s v="-"/>
    <x v="9"/>
    <s v="-"/>
  </r>
  <r>
    <n v="152"/>
    <s v="07.16."/>
    <x v="91"/>
    <s v="Пленка"/>
    <x v="25"/>
    <x v="2"/>
    <x v="52"/>
    <n v="6.0999999999999999E-2"/>
    <x v="0"/>
    <n v="6.0199999999999997E-2"/>
    <n v="6.0999999999999999E-2"/>
    <s v="-"/>
    <x v="9"/>
    <s v="-"/>
  </r>
  <r>
    <n v="153"/>
    <s v="07.17."/>
    <x v="92"/>
    <s v="Трубка"/>
    <x v="26"/>
    <x v="27"/>
    <x v="53"/>
    <n v="1.01"/>
    <x v="6"/>
    <n v="1"/>
    <n v="1.01"/>
    <s v="-"/>
    <x v="9"/>
    <s v="-"/>
  </r>
  <r>
    <n v="154"/>
    <s v="07.18."/>
    <x v="93"/>
    <s v="Трубка"/>
    <x v="26"/>
    <x v="2"/>
    <x v="54"/>
    <n v="4.1000000000000002E-2"/>
    <x v="0"/>
    <n v="0.04"/>
    <n v="4.1000000000000002E-2"/>
    <s v="в кг"/>
    <x v="9"/>
    <s v="-"/>
  </r>
  <r>
    <n v="155"/>
    <s v="07.18."/>
    <x v="93"/>
    <s v="Трубка"/>
    <x v="26"/>
    <x v="2"/>
    <x v="54"/>
    <n v="1.04"/>
    <x v="6"/>
    <n v="1.02"/>
    <n v="1.04"/>
    <s v="в м"/>
    <x v="9"/>
    <s v="-"/>
  </r>
  <r>
    <n v="156"/>
    <s v=" "/>
    <x v="94"/>
    <s v=" "/>
    <x v="5"/>
    <x v="2"/>
    <x v="6"/>
    <m/>
    <x v="2"/>
    <m/>
    <m/>
    <s v="-"/>
    <x v="1"/>
    <s v="-"/>
  </r>
  <r>
    <n v="157"/>
    <s v="07.19."/>
    <x v="95"/>
    <s v="Провод"/>
    <x v="27"/>
    <x v="28"/>
    <x v="55"/>
    <n v="774"/>
    <x v="6"/>
    <n v="759"/>
    <n v="774"/>
    <s v="в м"/>
    <x v="9"/>
    <s v="-"/>
  </r>
  <r>
    <n v="158"/>
    <s v="07.19."/>
    <x v="95"/>
    <s v="Провод"/>
    <x v="27"/>
    <x v="28"/>
    <x v="55"/>
    <n v="35.54"/>
    <x v="0"/>
    <n v="34.840000000000003"/>
    <n v="35.54"/>
    <s v="в кг"/>
    <x v="9"/>
    <s v="-"/>
  </r>
  <r>
    <n v="159"/>
    <s v="07.20."/>
    <x v="96"/>
    <s v="Цилиндр"/>
    <x v="28"/>
    <x v="2"/>
    <x v="56"/>
    <n v="1"/>
    <x v="4"/>
    <s v="-"/>
    <n v="1"/>
    <s v="-"/>
    <x v="9"/>
    <s v="статор"/>
  </r>
  <r>
    <n v="160"/>
    <s v="07.21."/>
    <x v="97"/>
    <s v="Цилиндр"/>
    <x v="28"/>
    <x v="2"/>
    <x v="56"/>
    <n v="1"/>
    <x v="4"/>
    <s v="-"/>
    <n v="1"/>
    <s v="-"/>
    <x v="9"/>
    <s v="статор"/>
  </r>
  <r>
    <n v="161"/>
    <s v=" "/>
    <x v="98"/>
    <s v=" "/>
    <x v="5"/>
    <x v="2"/>
    <x v="6"/>
    <m/>
    <x v="2"/>
    <m/>
    <m/>
    <s v="-"/>
    <x v="1"/>
    <s v="-"/>
  </r>
  <r>
    <n v="162"/>
    <s v="07.22."/>
    <x v="98"/>
    <s v="Комплект вспомог. мат."/>
    <x v="11"/>
    <x v="2"/>
    <x v="6"/>
    <n v="1"/>
    <x v="4"/>
    <s v="-"/>
    <n v="1"/>
    <s v="-"/>
    <x v="1"/>
    <s v="статор"/>
  </r>
  <r>
    <n v="163"/>
    <s v="07.01."/>
    <x v="99"/>
    <s v="Кабель с наконечником"/>
    <x v="5"/>
    <x v="2"/>
    <x v="6"/>
    <n v="1"/>
    <x v="4"/>
    <s v="-"/>
    <s v="-"/>
    <s v="-"/>
    <x v="1"/>
    <s v="статор"/>
  </r>
  <r>
    <n v="164"/>
    <s v="07.01.1."/>
    <x v="100"/>
    <s v="Трубка изолирующая"/>
    <x v="25"/>
    <x v="29"/>
    <x v="50"/>
    <n v="1"/>
    <x v="0"/>
    <n v="2.5000000000000001E-4"/>
    <n v="2.9999999999999997E-4"/>
    <s v="-"/>
    <x v="9"/>
    <s v="статор"/>
  </r>
  <r>
    <n v="165"/>
    <s v="07.01.2."/>
    <x v="101"/>
    <s v="Наконечник"/>
    <x v="13"/>
    <x v="2"/>
    <x v="57"/>
    <n v="1"/>
    <x v="0"/>
    <n v="6.4000000000000003E-3"/>
    <n v="1.7500000000000002E-2"/>
    <s v="-"/>
    <x v="9"/>
    <s v="статор"/>
  </r>
  <r>
    <n v="166"/>
    <s v="07.01.3."/>
    <x v="102"/>
    <s v="Провод"/>
    <x v="27"/>
    <x v="30"/>
    <x v="55"/>
    <n v="1"/>
    <x v="6"/>
    <n v="0.26"/>
    <n v="0.27300000000000002"/>
    <s v="в м"/>
    <x v="9"/>
    <s v="статор"/>
  </r>
  <r>
    <n v="167"/>
    <s v="07.01.3."/>
    <x v="102"/>
    <s v="Провод"/>
    <x v="27"/>
    <x v="30"/>
    <x v="55"/>
    <n v="1"/>
    <x v="0"/>
    <n v="1.4E-2"/>
    <n v="1.5299999999999999E-2"/>
    <s v="в кг"/>
    <x v="9"/>
    <s v="статор"/>
  </r>
  <r>
    <n v="168"/>
    <s v="07.01.4."/>
    <x v="103"/>
    <s v="Трубка"/>
    <x v="26"/>
    <x v="31"/>
    <x v="53"/>
    <n v="1"/>
    <x v="6"/>
    <n v="0.23799999999999999"/>
    <n v="0.25"/>
    <s v="-"/>
    <x v="9"/>
    <s v="статор"/>
  </r>
  <r>
    <n v="169"/>
    <s v="07.02."/>
    <x v="104"/>
    <s v="Кабель с наконечником"/>
    <x v="5"/>
    <x v="2"/>
    <x v="6"/>
    <n v="1"/>
    <x v="4"/>
    <s v="-"/>
    <s v="-"/>
    <s v="-"/>
    <x v="1"/>
    <s v="статор"/>
  </r>
  <r>
    <n v="170"/>
    <s v="07.02.1."/>
    <x v="100"/>
    <s v="Трубка изолирующая"/>
    <x v="25"/>
    <x v="29"/>
    <x v="50"/>
    <n v="1"/>
    <x v="0"/>
    <n v="2.5000000000000001E-4"/>
    <n v="2.9999999999999997E-4"/>
    <s v="-"/>
    <x v="9"/>
    <s v="статор"/>
  </r>
  <r>
    <n v="171"/>
    <s v="07.02.2."/>
    <x v="101"/>
    <s v="Наконечник"/>
    <x v="13"/>
    <x v="2"/>
    <x v="57"/>
    <n v="1"/>
    <x v="0"/>
    <n v="6.4000000000000003E-3"/>
    <n v="1.7500000000000002E-2"/>
    <s v="-"/>
    <x v="9"/>
    <s v="статор"/>
  </r>
  <r>
    <n v="172"/>
    <s v="07.02.3."/>
    <x v="105"/>
    <s v="Провод"/>
    <x v="27"/>
    <x v="30"/>
    <x v="55"/>
    <n v="1"/>
    <x v="6"/>
    <n v="0.27"/>
    <n v="0.28399999999999997"/>
    <s v="в м"/>
    <x v="9"/>
    <s v="статор"/>
  </r>
  <r>
    <n v="173"/>
    <s v="07.02.3."/>
    <x v="105"/>
    <s v="Провод"/>
    <x v="27"/>
    <x v="30"/>
    <x v="55"/>
    <n v="1"/>
    <x v="0"/>
    <n v="1.4999999999999999E-2"/>
    <n v="1.5900000000000001E-2"/>
    <s v="в кг"/>
    <x v="9"/>
    <s v="статор"/>
  </r>
  <r>
    <n v="174"/>
    <s v="07.02.4."/>
    <x v="106"/>
    <s v="Трубка"/>
    <x v="26"/>
    <x v="31"/>
    <x v="53"/>
    <n v="1"/>
    <x v="6"/>
    <n v="0.248"/>
    <n v="0.26"/>
    <s v="-"/>
    <x v="9"/>
    <s v="статор"/>
  </r>
  <r>
    <n v="175"/>
    <s v="07.03."/>
    <x v="107"/>
    <s v="Кабель с наконечником"/>
    <x v="5"/>
    <x v="2"/>
    <x v="6"/>
    <n v="1"/>
    <x v="4"/>
    <s v="-"/>
    <s v="-"/>
    <s v="-"/>
    <x v="1"/>
    <s v="статор"/>
  </r>
  <r>
    <n v="176"/>
    <s v="07.03.1."/>
    <x v="100"/>
    <s v="Трубка изолирующая"/>
    <x v="25"/>
    <x v="29"/>
    <x v="50"/>
    <n v="1"/>
    <x v="0"/>
    <n v="2.5000000000000001E-4"/>
    <n v="2.9999999999999997E-4"/>
    <s v="-"/>
    <x v="9"/>
    <s v="статор"/>
  </r>
  <r>
    <n v="177"/>
    <s v="07.03.2."/>
    <x v="101"/>
    <s v="Наконечник"/>
    <x v="13"/>
    <x v="2"/>
    <x v="57"/>
    <n v="1"/>
    <x v="0"/>
    <n v="6.4000000000000003E-3"/>
    <n v="1.7500000000000002E-2"/>
    <s v="-"/>
    <x v="9"/>
    <s v="статор"/>
  </r>
  <r>
    <n v="178"/>
    <s v="07.03.3."/>
    <x v="108"/>
    <s v="Провод"/>
    <x v="27"/>
    <x v="30"/>
    <x v="55"/>
    <n v="1"/>
    <x v="6"/>
    <n v="0.28000000000000003"/>
    <n v="0.29399999999999998"/>
    <s v="в м"/>
    <x v="9"/>
    <s v="статор"/>
  </r>
  <r>
    <n v="179"/>
    <s v="07.03.3."/>
    <x v="108"/>
    <s v="Провод"/>
    <x v="27"/>
    <x v="30"/>
    <x v="55"/>
    <n v="1"/>
    <x v="0"/>
    <n v="1.6E-2"/>
    <n v="1.6500000000000001E-2"/>
    <s v="в кг"/>
    <x v="9"/>
    <s v="статор"/>
  </r>
  <r>
    <n v="180"/>
    <s v="07.03.4."/>
    <x v="109"/>
    <s v="Трубка"/>
    <x v="26"/>
    <x v="31"/>
    <x v="53"/>
    <n v="1"/>
    <x v="6"/>
    <n v="0.25800000000000001"/>
    <n v="0.27100000000000002"/>
    <s v="-"/>
    <x v="9"/>
    <s v="статор"/>
  </r>
  <r>
    <n v="181"/>
    <s v="07.04."/>
    <x v="110"/>
    <s v="Кольцо изолирующее"/>
    <x v="5"/>
    <x v="2"/>
    <x v="6"/>
    <n v="2"/>
    <x v="4"/>
    <s v="-"/>
    <s v="-"/>
    <s v="зам. на ЭД103-01-50-005 "/>
    <x v="1"/>
    <s v="статор"/>
  </r>
  <r>
    <n v="182"/>
    <s v="07.04.1."/>
    <x v="111"/>
    <s v="Кольцо"/>
    <x v="22"/>
    <x v="2"/>
    <x v="58"/>
    <n v="10"/>
    <x v="0"/>
    <n v="0.1"/>
    <n v="1.9100000000000001"/>
    <s v="вход. в СБ, кот. зам на ЭД103-01-50-005"/>
    <x v="9"/>
    <s v="статор"/>
  </r>
  <r>
    <n v="183"/>
    <s v="07.04.2."/>
    <x v="112"/>
    <s v="Смола"/>
    <x v="29"/>
    <x v="2"/>
    <x v="59"/>
    <n v="0.02"/>
    <x v="0"/>
    <n v="4.0000000000000003E-5"/>
    <n v="2.0000000000000001E-4"/>
    <s v="зам. на ЭД-20; вход. в СБ, кот. зам на ЭД103-01-50-005"/>
    <x v="9"/>
    <s v="-"/>
  </r>
  <r>
    <n v="184"/>
    <s v="07.04.2."/>
    <x v="113"/>
    <s v="Смола"/>
    <x v="29"/>
    <x v="2"/>
    <x v="59"/>
    <n v="0.02"/>
    <x v="0"/>
    <n v="4.0000000000000003E-5"/>
    <n v="2.0000000000000001E-4"/>
    <s v="взамен ЭД-16; вход. в СБ, кот. зам на ЭД103-01-50-005"/>
    <x v="9"/>
    <s v="-"/>
  </r>
  <r>
    <n v="185"/>
    <s v="07.04.3."/>
    <x v="114"/>
    <s v="Полиэтиленполеамин"/>
    <x v="30"/>
    <x v="2"/>
    <x v="60"/>
    <n v="2E-3"/>
    <x v="0"/>
    <n v="1.9999999999999999E-6"/>
    <n v="1.9999999999999999E-6"/>
    <s v="вход. в СБ, кот. зам на ЭД103-01-50-005"/>
    <x v="9"/>
    <s v="-"/>
  </r>
  <r>
    <n v="186"/>
    <s v="07.04.4."/>
    <x v="115"/>
    <s v="Комплект вспомог. мат."/>
    <x v="11"/>
    <x v="2"/>
    <x v="6"/>
    <n v="2"/>
    <x v="4"/>
    <s v="-"/>
    <n v="2"/>
    <s v="вход. в СБ, кот. зам на ЭД103-01-50-005"/>
    <x v="1"/>
    <s v="статор"/>
  </r>
  <r>
    <n v="187"/>
    <s v=" "/>
    <x v="116"/>
    <s v=" "/>
    <x v="5"/>
    <x v="2"/>
    <x v="6"/>
    <m/>
    <x v="2"/>
    <m/>
    <m/>
    <s v="-"/>
    <x v="1"/>
    <s v="-"/>
  </r>
  <r>
    <n v="188"/>
    <s v="07.05."/>
    <x v="116"/>
    <s v="Статор необмотанный"/>
    <x v="5"/>
    <x v="2"/>
    <x v="6"/>
    <n v="1"/>
    <x v="4"/>
    <s v="-"/>
    <s v="-"/>
    <s v="-"/>
    <x v="1"/>
    <s v="статор"/>
  </r>
  <r>
    <n v="189"/>
    <s v="07.05.1."/>
    <x v="117"/>
    <s v="Лист статора"/>
    <x v="0"/>
    <x v="0"/>
    <x v="0"/>
    <n v="2"/>
    <x v="0"/>
    <n v="0.1"/>
    <n v="0.314"/>
    <s v="-"/>
    <x v="9"/>
    <s v="статор"/>
  </r>
  <r>
    <n v="190"/>
    <s v="07.05.2."/>
    <x v="118"/>
    <s v="Кольцо пружинное"/>
    <x v="31"/>
    <x v="32"/>
    <x v="61"/>
    <n v="2"/>
    <x v="0"/>
    <n v="0.14599999999999999"/>
    <n v="0.17799999999999999"/>
    <s v="-"/>
    <x v="9"/>
    <s v="статор"/>
  </r>
  <r>
    <n v="191"/>
    <s v=" "/>
    <x v="119"/>
    <s v=" "/>
    <x v="5"/>
    <x v="2"/>
    <x v="6"/>
    <m/>
    <x v="2"/>
    <m/>
    <m/>
    <s v="-"/>
    <x v="1"/>
    <s v="-"/>
  </r>
  <r>
    <n v="192"/>
    <s v="07.05.3."/>
    <x v="119"/>
    <s v="Корпус"/>
    <x v="14"/>
    <x v="2"/>
    <x v="62"/>
    <n v="1"/>
    <x v="0"/>
    <n v="80.7"/>
    <n v="81.83"/>
    <s v="-"/>
    <x v="9"/>
    <s v="статор"/>
  </r>
  <r>
    <n v="193"/>
    <s v=" "/>
    <x v="120"/>
    <s v=" "/>
    <x v="5"/>
    <x v="2"/>
    <x v="6"/>
    <m/>
    <x v="2"/>
    <m/>
    <m/>
    <s v="-"/>
    <x v="1"/>
    <s v="-"/>
  </r>
  <r>
    <n v="194"/>
    <s v="07.05.4."/>
    <x v="120"/>
    <s v="Шпонка"/>
    <x v="4"/>
    <x v="2"/>
    <x v="4"/>
    <n v="1"/>
    <x v="0"/>
    <n v="0.42"/>
    <n v="0.44"/>
    <s v="-"/>
    <x v="9"/>
    <s v="статор"/>
  </r>
  <r>
    <n v="195"/>
    <s v="07.05.5."/>
    <x v="121"/>
    <s v="Лист статора"/>
    <x v="17"/>
    <x v="2"/>
    <x v="63"/>
    <n v="11660"/>
    <x v="0"/>
    <n v="146.916"/>
    <n v="389.44400000000002"/>
    <s v="-"/>
    <x v="9"/>
    <s v="статор"/>
  </r>
  <r>
    <n v="196"/>
    <s v="07.05.6."/>
    <x v="122"/>
    <s v="Комплект вспомог. мат."/>
    <x v="11"/>
    <x v="2"/>
    <x v="6"/>
    <n v="1"/>
    <x v="4"/>
    <s v="-"/>
    <n v="1"/>
    <s v="-"/>
    <x v="1"/>
    <s v="статор"/>
  </r>
  <r>
    <n v="197"/>
    <m/>
    <x v="20"/>
    <m/>
    <x v="12"/>
    <x v="8"/>
    <x v="15"/>
    <m/>
    <x v="2"/>
    <m/>
    <m/>
    <m/>
    <x v="8"/>
    <m/>
  </r>
  <r>
    <n v="198"/>
    <s v=" "/>
    <x v="123"/>
    <s v=" "/>
    <x v="5"/>
    <x v="2"/>
    <x v="6"/>
    <m/>
    <x v="2"/>
    <m/>
    <m/>
    <s v="-"/>
    <x v="1"/>
    <s v="-"/>
  </r>
  <r>
    <n v="199"/>
    <s v="08."/>
    <x v="123"/>
    <s v="Ротор"/>
    <x v="5"/>
    <x v="2"/>
    <x v="6"/>
    <n v="1"/>
    <x v="4"/>
    <s v="-"/>
    <s v="-"/>
    <s v="-"/>
    <x v="1"/>
    <s v="ротор"/>
  </r>
  <r>
    <n v="200"/>
    <s v="08.1."/>
    <x v="124"/>
    <s v="Кольцо"/>
    <x v="1"/>
    <x v="9"/>
    <x v="64"/>
    <n v="1"/>
    <x v="0"/>
    <n v="2.1999999999999999E-2"/>
    <n v="0.15"/>
    <s v="-"/>
    <x v="10"/>
    <s v="ротор"/>
  </r>
  <r>
    <n v="201"/>
    <s v="08.2."/>
    <x v="125"/>
    <s v="Кольцо"/>
    <x v="1"/>
    <x v="9"/>
    <x v="64"/>
    <n v="1"/>
    <x v="0"/>
    <n v="8.2000000000000003E-2"/>
    <n v="0.25"/>
    <s v="-"/>
    <x v="10"/>
    <s v="ротор"/>
  </r>
  <r>
    <n v="202"/>
    <s v="08.3."/>
    <x v="1"/>
    <s v="Вкладыш "/>
    <x v="1"/>
    <x v="1"/>
    <x v="1"/>
    <n v="2"/>
    <x v="0"/>
    <n v="8.0000000000000002E-3"/>
    <n v="7.0000000000000007E-2"/>
    <s v="-"/>
    <x v="10"/>
    <s v="ротор"/>
  </r>
  <r>
    <n v="203"/>
    <s v="08.4."/>
    <x v="126"/>
    <s v="Втулка"/>
    <x v="1"/>
    <x v="9"/>
    <x v="20"/>
    <n v="1"/>
    <x v="0"/>
    <n v="0.12"/>
    <n v="0.33"/>
    <s v="-"/>
    <x v="10"/>
    <s v="ротор"/>
  </r>
  <r>
    <n v="204"/>
    <s v="08.5."/>
    <x v="127"/>
    <s v="Кольцо пружинное"/>
    <x v="4"/>
    <x v="2"/>
    <x v="30"/>
    <n v="1"/>
    <x v="0"/>
    <n v="5.9999999999999995E-4"/>
    <n v="6.7000000000000002E-4"/>
    <s v="-"/>
    <x v="10"/>
    <s v="ротор"/>
  </r>
  <r>
    <n v="205"/>
    <s v="08.6."/>
    <x v="128"/>
    <s v="Втулка"/>
    <x v="14"/>
    <x v="33"/>
    <x v="65"/>
    <n v="16"/>
    <x v="0"/>
    <n v="0.64"/>
    <n v="1.968"/>
    <s v="-"/>
    <x v="10"/>
    <s v="ротор"/>
  </r>
  <r>
    <n v="206"/>
    <s v="08.7."/>
    <x v="129"/>
    <s v="Шайба упорная"/>
    <x v="22"/>
    <x v="2"/>
    <x v="58"/>
    <n v="32"/>
    <x v="0"/>
    <n v="7.0400000000000004E-2"/>
    <n v="0.2336"/>
    <s v="-"/>
    <x v="10"/>
    <s v="ротор"/>
  </r>
  <r>
    <n v="207"/>
    <s v="08.8."/>
    <x v="130"/>
    <s v="Шайба"/>
    <x v="17"/>
    <x v="2"/>
    <x v="63"/>
    <n v="40"/>
    <x v="0"/>
    <n v="0.06"/>
    <s v="-"/>
    <s v="из отходов"/>
    <x v="1"/>
    <s v="ротор"/>
  </r>
  <r>
    <n v="208"/>
    <s v="08.9."/>
    <x v="131"/>
    <s v="Шпонка"/>
    <x v="4"/>
    <x v="2"/>
    <x v="4"/>
    <n v="17"/>
    <x v="0"/>
    <n v="0.34"/>
    <n v="0.442"/>
    <s v="-"/>
    <x v="10"/>
    <s v="ротор"/>
  </r>
  <r>
    <n v="209"/>
    <s v="08.10."/>
    <x v="132"/>
    <s v="Шпонка"/>
    <x v="4"/>
    <x v="2"/>
    <x v="4"/>
    <n v="16"/>
    <x v="0"/>
    <n v="2.4E-2"/>
    <n v="3.2000000000000001E-2"/>
    <s v="-"/>
    <x v="10"/>
    <s v="ротор"/>
  </r>
  <r>
    <n v="210"/>
    <s v=" "/>
    <x v="133"/>
    <s v=" "/>
    <x v="5"/>
    <x v="2"/>
    <x v="6"/>
    <m/>
    <x v="2"/>
    <m/>
    <m/>
    <s v="-"/>
    <x v="1"/>
    <s v="-"/>
  </r>
  <r>
    <n v="211"/>
    <s v="08.11."/>
    <x v="133"/>
    <s v="Вал "/>
    <x v="1"/>
    <x v="2"/>
    <x v="66"/>
    <n v="1"/>
    <x v="0"/>
    <n v="22.5"/>
    <n v="23.59"/>
    <s v="-"/>
    <x v="10"/>
    <s v="ротор"/>
  </r>
  <r>
    <n v="212"/>
    <s v="08.01."/>
    <x v="134"/>
    <s v="Подшипник"/>
    <x v="5"/>
    <x v="2"/>
    <x v="6"/>
    <n v="16"/>
    <x v="4"/>
    <s v="-"/>
    <s v="-"/>
    <s v="зам. на ЭД103-01-65СБ"/>
    <x v="1"/>
    <s v="ротор"/>
  </r>
  <r>
    <n v="213"/>
    <s v="08.01.1."/>
    <x v="135"/>
    <s v="Корпус подшипника"/>
    <x v="5"/>
    <x v="2"/>
    <x v="67"/>
    <n v="16"/>
    <x v="0"/>
    <n v="2.56"/>
    <s v="-"/>
    <s v="-"/>
    <x v="1"/>
    <s v="ротор"/>
  </r>
  <r>
    <n v="214"/>
    <s v="08.01.1."/>
    <x v="136"/>
    <s v="Корпус подшипника"/>
    <x v="32"/>
    <x v="2"/>
    <x v="6"/>
    <n v="16"/>
    <x v="4"/>
    <s v="-"/>
    <n v="16"/>
    <s v="покупн. загот. для ЭД103-01-66-001"/>
    <x v="10"/>
    <s v="ротор"/>
  </r>
  <r>
    <n v="215"/>
    <s v="08.01.3."/>
    <x v="137"/>
    <s v="Втулка"/>
    <x v="18"/>
    <x v="2"/>
    <x v="32"/>
    <n v="16"/>
    <x v="4"/>
    <s v="-"/>
    <n v="16"/>
    <s v="покупная"/>
    <x v="10"/>
    <s v="ротор"/>
  </r>
  <r>
    <n v="216"/>
    <s v="08.01.4."/>
    <x v="138"/>
    <s v="Комплект вспомог. мат."/>
    <x v="11"/>
    <x v="2"/>
    <x v="6"/>
    <n v="16"/>
    <x v="4"/>
    <s v="-"/>
    <n v="16"/>
    <s v="-"/>
    <x v="1"/>
    <s v="ротор"/>
  </r>
  <r>
    <n v="217"/>
    <s v="08.01."/>
    <x v="139"/>
    <s v="Подшипник"/>
    <x v="5"/>
    <x v="2"/>
    <x v="6"/>
    <n v="16"/>
    <x v="4"/>
    <s v="-"/>
    <s v="-"/>
    <s v="взамен ЭД103-01-66СБ"/>
    <x v="1"/>
    <s v="-"/>
  </r>
  <r>
    <n v="218"/>
    <s v="08.01.1."/>
    <x v="140"/>
    <s v="Подшипник"/>
    <x v="5"/>
    <x v="2"/>
    <x v="6"/>
    <n v="16"/>
    <x v="0"/>
    <s v="-"/>
    <n v="16"/>
    <s v="-"/>
    <x v="1"/>
    <s v="-"/>
  </r>
  <r>
    <n v="219"/>
    <s v="08.01.1."/>
    <x v="141"/>
    <s v="Подшипник отливка"/>
    <x v="5"/>
    <x v="2"/>
    <x v="6"/>
    <n v="16"/>
    <x v="4"/>
    <s v="-"/>
    <n v="16"/>
    <s v="загот. для ЭД103-01-65-001"/>
    <x v="1"/>
    <s v="-"/>
  </r>
  <r>
    <n v="220"/>
    <s v="08.01.3."/>
    <x v="142"/>
    <s v="Втулка ВМФ-023"/>
    <x v="5"/>
    <x v="2"/>
    <x v="6"/>
    <n v="16"/>
    <x v="4"/>
    <s v="-"/>
    <s v="-"/>
    <s v="покупная"/>
    <x v="1"/>
    <s v="-"/>
  </r>
  <r>
    <n v="221"/>
    <s v="08.01.4."/>
    <x v="143"/>
    <s v="Комплект вспомог. мат."/>
    <x v="5"/>
    <x v="2"/>
    <x v="6"/>
    <n v="16"/>
    <x v="4"/>
    <s v="-"/>
    <s v="-"/>
    <s v="-"/>
    <x v="1"/>
    <s v="-"/>
  </r>
  <r>
    <n v="222"/>
    <s v="08.02."/>
    <x v="144"/>
    <s v="Сердечник ротора"/>
    <x v="5"/>
    <x v="2"/>
    <x v="6"/>
    <n v="17"/>
    <x v="4"/>
    <s v="-"/>
    <s v="-"/>
    <s v="зам. на ЭД103-01-63СБ"/>
    <x v="1"/>
    <s v="ротор"/>
  </r>
  <r>
    <n v="223"/>
    <s v="08.02.01."/>
    <x v="145"/>
    <s v="Сердечник ротора"/>
    <x v="5"/>
    <x v="2"/>
    <x v="6"/>
    <n v="17"/>
    <x v="4"/>
    <s v="-"/>
    <s v="-"/>
    <s v="-"/>
    <x v="1"/>
    <s v="ротор"/>
  </r>
  <r>
    <n v="224"/>
    <s v="08.02.01.1."/>
    <x v="146"/>
    <s v="Стержень"/>
    <x v="4"/>
    <x v="2"/>
    <x v="68"/>
    <n v="272"/>
    <x v="0"/>
    <n v="23.663999999999998"/>
    <n v="24.207999999999998"/>
    <s v="-"/>
    <x v="10"/>
    <s v="ротор"/>
  </r>
  <r>
    <n v="225"/>
    <s v="08.02.01.2."/>
    <x v="147"/>
    <s v="Лист ротора"/>
    <x v="17"/>
    <x v="2"/>
    <x v="63"/>
    <n v="10302"/>
    <x v="0"/>
    <n v="43.2684"/>
    <s v="-"/>
    <s v="из отходов; зам. на ПИШБ.757 211.004"/>
    <x v="1"/>
    <s v="ротор"/>
  </r>
  <r>
    <n v="226"/>
    <s v="08.02.01.2."/>
    <x v="148"/>
    <s v="Лист ротора"/>
    <x v="5"/>
    <x v="2"/>
    <x v="6"/>
    <n v="10302"/>
    <x v="0"/>
    <s v="-"/>
    <s v="-"/>
    <s v="взамен ЭД103-01-63-01-003"/>
    <x v="1"/>
    <s v="-"/>
  </r>
  <r>
    <n v="227"/>
    <s v="08.02.01.3."/>
    <x v="149"/>
    <s v="Кольцо"/>
    <x v="5"/>
    <x v="2"/>
    <x v="6"/>
    <n v="34"/>
    <x v="0"/>
    <s v="-"/>
    <s v="-"/>
    <s v="зам. на ЭД117-09-63-01-002"/>
    <x v="1"/>
    <s v="-"/>
  </r>
  <r>
    <n v="228"/>
    <s v="08.02.01.3."/>
    <x v="150"/>
    <s v="Кольцо"/>
    <x v="33"/>
    <x v="2"/>
    <x v="69"/>
    <n v="34"/>
    <x v="0"/>
    <n v="3.1960000000000002"/>
    <n v="3.2589000000000001"/>
    <s v="взамен ПИШБ.711 142.200"/>
    <x v="10"/>
    <s v="ротор"/>
  </r>
  <r>
    <n v="229"/>
    <s v="08.02.01.4."/>
    <x v="151"/>
    <s v="Комплект вспомог. мат."/>
    <x v="5"/>
    <x v="2"/>
    <x v="6"/>
    <n v="17"/>
    <x v="4"/>
    <s v="-"/>
    <s v="-"/>
    <s v="-"/>
    <x v="1"/>
    <s v="-"/>
  </r>
  <r>
    <n v="230"/>
    <s v="08.02."/>
    <x v="152"/>
    <s v="Сердечник ротора"/>
    <x v="5"/>
    <x v="2"/>
    <x v="6"/>
    <n v="17"/>
    <x v="4"/>
    <s v="-"/>
    <s v="-"/>
    <s v="взамен ЭД103-01-64СБ"/>
    <x v="1"/>
    <s v="-"/>
  </r>
  <r>
    <n v="231"/>
    <s v="08.02.01."/>
    <x v="153"/>
    <s v="Сердечник ротора"/>
    <x v="5"/>
    <x v="2"/>
    <x v="6"/>
    <n v="17"/>
    <x v="4"/>
    <s v="-"/>
    <s v="-"/>
    <s v="-"/>
    <x v="1"/>
    <s v="-"/>
  </r>
  <r>
    <n v="232"/>
    <s v="08.02.01.1."/>
    <x v="154"/>
    <s v="Стержень "/>
    <x v="5"/>
    <x v="2"/>
    <x v="6"/>
    <n v="272"/>
    <x v="0"/>
    <s v="-"/>
    <s v="-"/>
    <s v="-"/>
    <x v="1"/>
    <s v="-"/>
  </r>
  <r>
    <n v="233"/>
    <s v="08.02.01.2."/>
    <x v="155"/>
    <s v="Лист ротора"/>
    <x v="5"/>
    <x v="2"/>
    <x v="6"/>
    <n v="136"/>
    <x v="0"/>
    <s v="-"/>
    <s v="-"/>
    <s v="зам. на ПИШБ.757 211.005"/>
    <x v="1"/>
    <s v="-"/>
  </r>
  <r>
    <n v="234"/>
    <s v="08.02.01.2."/>
    <x v="156"/>
    <s v="Лист ротора"/>
    <x v="5"/>
    <x v="2"/>
    <x v="6"/>
    <n v="136"/>
    <x v="0"/>
    <s v="-"/>
    <s v="-"/>
    <s v="взамен ЭД103-01-63-01-002"/>
    <x v="1"/>
    <s v="-"/>
  </r>
  <r>
    <n v="235"/>
    <s v="08.02.01.3."/>
    <x v="157"/>
    <s v="Лист ротора"/>
    <x v="5"/>
    <x v="2"/>
    <x v="6"/>
    <n v="10302"/>
    <x v="0"/>
    <s v="-"/>
    <s v="-"/>
    <s v="зам. на ПИШБ.757 211.004"/>
    <x v="1"/>
    <s v="-"/>
  </r>
  <r>
    <n v="236"/>
    <s v="08.02.01.3."/>
    <x v="148"/>
    <s v="Лист ротора"/>
    <x v="5"/>
    <x v="2"/>
    <x v="6"/>
    <n v="10302"/>
    <x v="0"/>
    <s v="-"/>
    <s v="-"/>
    <s v="взамен ЭД103-01-63-01-003"/>
    <x v="1"/>
    <s v="-"/>
  </r>
  <r>
    <n v="237"/>
    <s v="08.02.01.4."/>
    <x v="158"/>
    <s v="Комплект вспомог. мат."/>
    <x v="5"/>
    <x v="2"/>
    <x v="6"/>
    <n v="17"/>
    <x v="4"/>
    <s v="-"/>
    <s v="-"/>
    <s v="-"/>
    <x v="1"/>
    <s v="-"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  <r>
    <m/>
    <m/>
    <x v="20"/>
    <m/>
    <x v="12"/>
    <x v="8"/>
    <x v="15"/>
    <m/>
    <x v="2"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208" applyNumberFormats="0" applyBorderFormats="0" applyFontFormats="0" applyPatternFormats="0" applyAlignmentFormats="0" applyWidthHeightFormats="1" dataCaption="Значения" updatedVersion="5" minRefreshableVersion="3" showCalcMbrs="0" useAutoFormatting="1" rowGrandTotals="0" colGrandTotals="0" itemPrintTitles="1" createdVersion="3" indent="0" compact="0" compactData="0" gridDropZones="1" multipleFieldFilters="0" rowHeaderCaption="Материал, изделие" colHeaderCaption="е.и.">
  <location ref="A5:H108" firstHeaderRow="1" firstDataRow="2" firstDataCol="4" rowPageCount="1" colPageCount="1"/>
  <pivotFields count="14">
    <pivotField compact="0" outline="0" showAll="0"/>
    <pivotField compact="0" outline="0" showAll="0"/>
    <pivotField axis="axisRow" compact="0" outline="0" showAll="0" sortType="ascending" defaultSubtotal="0">
      <items count="161">
        <item m="1" x="159"/>
        <item m="1" x="160"/>
        <item x="6"/>
        <item x="38"/>
        <item x="94"/>
        <item x="13"/>
        <item x="65"/>
        <item x="141"/>
        <item x="15"/>
        <item x="16"/>
        <item x="17"/>
        <item x="43"/>
        <item x="90"/>
        <item x="12"/>
        <item x="149"/>
        <item x="24"/>
        <item x="148"/>
        <item x="156"/>
        <item x="91"/>
        <item x="114"/>
        <item x="95"/>
        <item x="112"/>
        <item x="113"/>
        <item x="93"/>
        <item x="92"/>
        <item x="96"/>
        <item x="97"/>
        <item x="18"/>
        <item x="14"/>
        <item x="62"/>
        <item x="5"/>
        <item x="19"/>
        <item x="54"/>
        <item x="142"/>
        <item x="137"/>
        <item x="150"/>
        <item x="22"/>
        <item x="23"/>
        <item x="21"/>
        <item x="50"/>
        <item x="51"/>
        <item x="53"/>
        <item x="52"/>
        <item x="63"/>
        <item x="68"/>
        <item x="67"/>
        <item x="66"/>
        <item x="70"/>
        <item x="71"/>
        <item x="72"/>
        <item x="73"/>
        <item x="74"/>
        <item x="81"/>
        <item x="82"/>
        <item x="83"/>
        <item x="84"/>
        <item x="85"/>
        <item x="86"/>
        <item x="87"/>
        <item x="88"/>
        <item x="89"/>
        <item x="98"/>
        <item x="69"/>
        <item x="118"/>
        <item x="119"/>
        <item x="120"/>
        <item x="116"/>
        <item x="122"/>
        <item x="121"/>
        <item x="117"/>
        <item x="111"/>
        <item x="115"/>
        <item x="110"/>
        <item x="124"/>
        <item x="125"/>
        <item x="128"/>
        <item x="133"/>
        <item x="129"/>
        <item x="130"/>
        <item x="123"/>
        <item x="154"/>
        <item x="155"/>
        <item x="157"/>
        <item x="147"/>
        <item x="158"/>
        <item x="153"/>
        <item x="152"/>
        <item x="146"/>
        <item x="145"/>
        <item x="144"/>
        <item x="140"/>
        <item x="139"/>
        <item x="135"/>
        <item x="136"/>
        <item x="138"/>
        <item x="143"/>
        <item x="134"/>
        <item x="39"/>
        <item x="49"/>
        <item x="48"/>
        <item x="45"/>
        <item x="46"/>
        <item x="47"/>
        <item x="44"/>
        <item x="11"/>
        <item x="7"/>
        <item x="0"/>
        <item x="1"/>
        <item x="2"/>
        <item x="37"/>
        <item x="9"/>
        <item x="131"/>
        <item x="4"/>
        <item x="132"/>
        <item x="10"/>
        <item x="40"/>
        <item x="41"/>
        <item x="60"/>
        <item x="56"/>
        <item x="57"/>
        <item x="58"/>
        <item x="61"/>
        <item x="59"/>
        <item x="42"/>
        <item x="55"/>
        <item x="26"/>
        <item x="27"/>
        <item x="25"/>
        <item x="100"/>
        <item x="126"/>
        <item x="127"/>
        <item x="151"/>
        <item x="3"/>
        <item x="36"/>
        <item x="35"/>
        <item x="34"/>
        <item x="29"/>
        <item x="30"/>
        <item x="31"/>
        <item x="32"/>
        <item x="28"/>
        <item x="64"/>
        <item x="8"/>
        <item x="75"/>
        <item x="77"/>
        <item x="79"/>
        <item x="76"/>
        <item x="78"/>
        <item x="80"/>
        <item x="101"/>
        <item x="102"/>
        <item x="105"/>
        <item x="108"/>
        <item x="103"/>
        <item x="106"/>
        <item x="109"/>
        <item x="104"/>
        <item x="107"/>
        <item x="99"/>
        <item x="33"/>
        <item x="20"/>
      </items>
    </pivotField>
    <pivotField compact="0" outline="0" showAll="0"/>
    <pivotField axis="axisRow" compact="0" outline="0" showAll="0" sortType="ascending" defaultSubtotal="0">
      <items count="36">
        <item x="5"/>
        <item x="7"/>
        <item x="18"/>
        <item x="9"/>
        <item x="31"/>
        <item m="1" x="35"/>
        <item x="10"/>
        <item x="11"/>
        <item x="32"/>
        <item x="1"/>
        <item x="23"/>
        <item x="17"/>
        <item x="0"/>
        <item x="21"/>
        <item x="6"/>
        <item x="15"/>
        <item x="25"/>
        <item x="30"/>
        <item x="3"/>
        <item x="33"/>
        <item x="24"/>
        <item x="27"/>
        <item x="4"/>
        <item x="13"/>
        <item x="29"/>
        <item x="22"/>
        <item x="14"/>
        <item x="26"/>
        <item x="2"/>
        <item x="16"/>
        <item x="28"/>
        <item x="8"/>
        <item x="20"/>
        <item x="19"/>
        <item m="1" x="34"/>
        <item x="12"/>
      </items>
    </pivotField>
    <pivotField axis="axisRow" compact="0" outline="0" showAll="0" defaultSubtotal="0">
      <items count="35">
        <item x="2"/>
        <item x="5"/>
        <item x="11"/>
        <item x="15"/>
        <item x="18"/>
        <item x="3"/>
        <item x="9"/>
        <item x="12"/>
        <item x="4"/>
        <item x="14"/>
        <item x="0"/>
        <item x="13"/>
        <item x="8"/>
        <item x="1"/>
        <item x="10"/>
        <item x="17"/>
        <item x="19"/>
        <item x="20"/>
        <item m="1" x="34"/>
        <item x="21"/>
        <item x="22"/>
        <item x="23"/>
        <item x="24"/>
        <item x="30"/>
        <item x="29"/>
        <item x="32"/>
        <item x="27"/>
        <item x="31"/>
        <item x="33"/>
        <item x="26"/>
        <item x="25"/>
        <item x="6"/>
        <item x="7"/>
        <item x="16"/>
        <item x="28"/>
      </items>
    </pivotField>
    <pivotField axis="axisRow" compact="0" outline="0" showAll="0" defaultSubtotal="0">
      <items count="126">
        <item x="6"/>
        <item m="1" x="120"/>
        <item x="2"/>
        <item m="1" x="118"/>
        <item x="23"/>
        <item x="25"/>
        <item x="22"/>
        <item x="4"/>
        <item m="1" x="75"/>
        <item x="16"/>
        <item m="1" x="112"/>
        <item m="1" x="102"/>
        <item x="0"/>
        <item x="35"/>
        <item x="18"/>
        <item x="30"/>
        <item m="1" x="99"/>
        <item m="1" x="119"/>
        <item x="46"/>
        <item m="1" x="108"/>
        <item x="19"/>
        <item x="33"/>
        <item x="9"/>
        <item x="28"/>
        <item x="24"/>
        <item x="26"/>
        <item x="34"/>
        <item m="1" x="95"/>
        <item x="10"/>
        <item x="29"/>
        <item x="3"/>
        <item x="20"/>
        <item x="1"/>
        <item x="40"/>
        <item x="41"/>
        <item m="1" x="101"/>
        <item x="15"/>
        <item x="5"/>
        <item x="44"/>
        <item m="1" x="91"/>
        <item m="1" x="105"/>
        <item m="1" x="115"/>
        <item m="1" x="125"/>
        <item m="1" x="116"/>
        <item m="1" x="73"/>
        <item m="1" x="121"/>
        <item m="1" x="117"/>
        <item m="1" x="74"/>
        <item x="64"/>
        <item m="1" x="93"/>
        <item m="1" x="81"/>
        <item x="17"/>
        <item x="27"/>
        <item m="1" x="94"/>
        <item m="1" x="86"/>
        <item m="1" x="100"/>
        <item m="1" x="109"/>
        <item x="21"/>
        <item x="42"/>
        <item x="43"/>
        <item x="45"/>
        <item m="1" x="104"/>
        <item m="1" x="103"/>
        <item x="50"/>
        <item x="51"/>
        <item x="52"/>
        <item m="1" x="97"/>
        <item x="54"/>
        <item m="1" x="71"/>
        <item m="1" x="88"/>
        <item m="1" x="89"/>
        <item m="1" x="124"/>
        <item m="1" x="98"/>
        <item m="1" x="79"/>
        <item x="57"/>
        <item m="1" x="78"/>
        <item x="61"/>
        <item m="1" x="84"/>
        <item x="65"/>
        <item m="1" x="107"/>
        <item m="1" x="96"/>
        <item x="53"/>
        <item x="58"/>
        <item m="1" x="77"/>
        <item m="1" x="72"/>
        <item m="1" x="113"/>
        <item m="1" x="122"/>
        <item x="63"/>
        <item m="1" x="110"/>
        <item x="7"/>
        <item x="8"/>
        <item m="1" x="80"/>
        <item x="31"/>
        <item m="1" x="70"/>
        <item x="36"/>
        <item x="39"/>
        <item m="1" x="114"/>
        <item m="1" x="123"/>
        <item m="1" x="111"/>
        <item x="14"/>
        <item m="1" x="90"/>
        <item m="1" x="82"/>
        <item m="1" x="85"/>
        <item m="1" x="83"/>
        <item m="1" x="92"/>
        <item m="1" x="106"/>
        <item x="66"/>
        <item x="67"/>
        <item m="1" x="87"/>
        <item x="68"/>
        <item x="69"/>
        <item x="11"/>
        <item x="12"/>
        <item x="13"/>
        <item x="37"/>
        <item x="47"/>
        <item x="48"/>
        <item x="32"/>
        <item x="38"/>
        <item x="59"/>
        <item x="60"/>
        <item x="56"/>
        <item x="55"/>
        <item x="49"/>
        <item m="1" x="76"/>
        <item x="62"/>
      </items>
    </pivotField>
    <pivotField compact="0" outline="0" showAll="0" countASubtotal="1"/>
    <pivotField axis="axisCol" compact="0" outline="0" showAll="0">
      <items count="8">
        <item h="1" x="1"/>
        <item x="0"/>
        <item x="3"/>
        <item h="1" x="2"/>
        <item h="1" x="5"/>
        <item x="6"/>
        <item x="4"/>
        <item t="default"/>
      </items>
    </pivotField>
    <pivotField compact="0" outline="0" showAll="0"/>
    <pivotField dataField="1" compact="0" outline="0" showAll="0"/>
    <pivotField compact="0" outline="0" showAll="0"/>
    <pivotField axis="axisPage" compact="0" outline="0" multipleItemSelectionAllowed="1" showAll="0" defaultSubtotal="0">
      <items count="12">
        <item h="1" x="1"/>
        <item x="3"/>
        <item x="6"/>
        <item x="0"/>
        <item x="5"/>
        <item x="7"/>
        <item x="4"/>
        <item x="2"/>
        <item x="10"/>
        <item x="9"/>
        <item h="1" m="1" x="11"/>
        <item h="1" x="8"/>
      </items>
    </pivotField>
    <pivotField compact="0" outline="0" showAll="0" defaultSubtotal="0"/>
  </pivotFields>
  <rowFields count="4">
    <field x="4"/>
    <field x="6"/>
    <field x="5"/>
    <field x="2"/>
  </rowFields>
  <rowItems count="102">
    <i>
      <x v="1"/>
      <x v="111"/>
      <x/>
      <x v="5"/>
    </i>
    <i>
      <x v="2"/>
      <x v="117"/>
      <x/>
      <x v="32"/>
    </i>
    <i r="3">
      <x v="34"/>
    </i>
    <i>
      <x v="3"/>
      <x v="113"/>
      <x/>
      <x v="8"/>
    </i>
    <i>
      <x v="4"/>
      <x v="76"/>
      <x v="25"/>
      <x v="63"/>
    </i>
    <i>
      <x v="6"/>
      <x v="99"/>
      <x/>
      <x v="9"/>
    </i>
    <i r="3">
      <x v="10"/>
    </i>
    <i r="3">
      <x v="11"/>
    </i>
    <i>
      <x v="8"/>
      <x/>
      <x/>
      <x v="93"/>
    </i>
    <i>
      <x v="9"/>
      <x v="4"/>
      <x v="9"/>
      <x v="134"/>
    </i>
    <i r="1">
      <x v="9"/>
      <x v="6"/>
      <x v="36"/>
    </i>
    <i r="1">
      <x v="31"/>
      <x v="2"/>
      <x v="136"/>
    </i>
    <i r="2">
      <x v="6"/>
      <x v="129"/>
    </i>
    <i r="2">
      <x v="8"/>
      <x v="100"/>
    </i>
    <i r="1">
      <x v="32"/>
      <x v="13"/>
      <x v="107"/>
    </i>
    <i r="1">
      <x v="37"/>
      <x v="8"/>
      <x v="30"/>
    </i>
    <i r="1">
      <x v="48"/>
      <x v="6"/>
      <x v="73"/>
    </i>
    <i r="3">
      <x v="74"/>
    </i>
    <i r="1">
      <x v="52"/>
      <x v="1"/>
      <x v="116"/>
    </i>
    <i r="1">
      <x v="89"/>
      <x v="1"/>
      <x v="105"/>
    </i>
    <i r="2">
      <x v="16"/>
      <x v="121"/>
    </i>
    <i r="1">
      <x v="90"/>
      <x v="31"/>
      <x v="142"/>
    </i>
    <i r="2">
      <x v="32"/>
      <x v="110"/>
    </i>
    <i r="3">
      <x v="114"/>
    </i>
    <i r="1">
      <x v="92"/>
      <x v="3"/>
      <x v="98"/>
    </i>
    <i r="2">
      <x v="33"/>
      <x v="39"/>
    </i>
    <i r="1">
      <x v="95"/>
      <x v="2"/>
      <x v="44"/>
    </i>
    <i r="1">
      <x v="106"/>
      <x/>
      <x v="76"/>
    </i>
    <i>
      <x v="10"/>
      <x v="34"/>
      <x v="21"/>
      <x v="49"/>
    </i>
    <i r="2">
      <x v="22"/>
      <x v="50"/>
    </i>
    <i r="2">
      <x v="29"/>
      <x v="58"/>
    </i>
    <i r="3">
      <x v="59"/>
    </i>
    <i r="3">
      <x v="60"/>
    </i>
    <i>
      <x v="11"/>
      <x v="29"/>
      <x/>
      <x v="101"/>
    </i>
    <i r="1">
      <x v="64"/>
      <x/>
      <x v="12"/>
    </i>
    <i r="1">
      <x v="87"/>
      <x/>
      <x v="68"/>
    </i>
    <i>
      <x v="12"/>
      <x v="12"/>
      <x v="10"/>
      <x v="69"/>
    </i>
    <i r="3">
      <x v="106"/>
    </i>
    <i r="2">
      <x v="11"/>
      <x v="138"/>
    </i>
    <i r="1">
      <x v="22"/>
      <x/>
      <x v="104"/>
    </i>
    <i r="1">
      <x v="23"/>
      <x/>
      <x v="122"/>
    </i>
    <i r="3">
      <x v="123"/>
    </i>
    <i r="1">
      <x v="51"/>
      <x v="14"/>
      <x v="37"/>
    </i>
    <i>
      <x v="13"/>
      <x v="118"/>
      <x/>
      <x v="6"/>
    </i>
    <i>
      <x v="14"/>
      <x v="28"/>
      <x/>
      <x v="13"/>
    </i>
    <i>
      <x v="15"/>
      <x v="6"/>
      <x/>
      <x v="139"/>
    </i>
    <i>
      <x v="16"/>
      <x v="63"/>
      <x v="24"/>
      <x v="128"/>
    </i>
    <i r="2">
      <x v="30"/>
      <x v="53"/>
    </i>
    <i r="3">
      <x v="55"/>
    </i>
    <i r="3">
      <x v="57"/>
    </i>
    <i r="1">
      <x v="65"/>
      <x/>
      <x v="18"/>
    </i>
    <i r="1">
      <x v="123"/>
      <x v="30"/>
      <x v="52"/>
    </i>
    <i r="3">
      <x v="54"/>
    </i>
    <i r="3">
      <x v="56"/>
    </i>
    <i>
      <x v="17"/>
      <x v="120"/>
      <x/>
      <x v="19"/>
    </i>
    <i>
      <x v="18"/>
      <x v="30"/>
      <x v="5"/>
      <x v="132"/>
    </i>
    <i>
      <x v="19"/>
      <x v="110"/>
      <x/>
      <x v="35"/>
    </i>
    <i>
      <x v="20"/>
      <x v="58"/>
      <x/>
      <x v="51"/>
    </i>
    <i>
      <x v="21"/>
      <x v="122"/>
      <x v="23"/>
      <x v="150"/>
    </i>
    <i r="3">
      <x v="151"/>
    </i>
    <i r="3">
      <x v="152"/>
    </i>
    <i r="2">
      <x v="34"/>
      <x v="20"/>
    </i>
    <i>
      <x v="22"/>
      <x v="7"/>
      <x/>
      <x v="65"/>
    </i>
    <i r="3">
      <x v="111"/>
    </i>
    <i r="3">
      <x v="112"/>
    </i>
    <i r="3">
      <x v="113"/>
    </i>
    <i r="1">
      <x v="13"/>
      <x/>
      <x v="120"/>
    </i>
    <i r="1">
      <x v="14"/>
      <x/>
      <x v="125"/>
    </i>
    <i r="1">
      <x v="15"/>
      <x/>
      <x v="102"/>
    </i>
    <i r="3">
      <x v="130"/>
    </i>
    <i r="3">
      <x v="141"/>
    </i>
    <i r="1">
      <x v="109"/>
      <x/>
      <x v="87"/>
    </i>
    <i>
      <x v="23"/>
      <x v="18"/>
      <x/>
      <x v="147"/>
    </i>
    <i r="1">
      <x v="20"/>
      <x/>
      <x v="126"/>
    </i>
    <i r="1">
      <x v="21"/>
      <x/>
      <x v="118"/>
    </i>
    <i r="1">
      <x v="38"/>
      <x/>
      <x v="146"/>
    </i>
    <i r="1">
      <x v="74"/>
      <x/>
      <x v="149"/>
    </i>
    <i r="1">
      <x v="116"/>
      <x/>
      <x v="148"/>
    </i>
    <i>
      <x v="24"/>
      <x v="119"/>
      <x/>
      <x v="21"/>
    </i>
    <i r="3">
      <x v="22"/>
    </i>
    <i>
      <x v="25"/>
      <x v="33"/>
      <x v="19"/>
      <x v="47"/>
    </i>
    <i r="2">
      <x v="20"/>
      <x v="48"/>
    </i>
    <i r="1">
      <x v="82"/>
      <x/>
      <x v="70"/>
    </i>
    <i r="3">
      <x v="77"/>
    </i>
    <i>
      <x v="26"/>
      <x v="57"/>
      <x v="7"/>
      <x v="137"/>
    </i>
    <i r="2">
      <x v="15"/>
      <x v="41"/>
    </i>
    <i r="2">
      <x v="17"/>
      <x v="45"/>
    </i>
    <i r="1">
      <x v="78"/>
      <x v="28"/>
      <x v="75"/>
    </i>
    <i r="1">
      <x v="125"/>
      <x/>
      <x v="64"/>
    </i>
    <i>
      <x v="27"/>
      <x v="67"/>
      <x/>
      <x v="23"/>
    </i>
    <i r="1">
      <x v="81"/>
      <x v="26"/>
      <x v="24"/>
    </i>
    <i r="2">
      <x v="27"/>
      <x v="153"/>
    </i>
    <i r="3">
      <x v="154"/>
    </i>
    <i r="3">
      <x v="155"/>
    </i>
    <i>
      <x v="28"/>
      <x v="2"/>
      <x/>
      <x v="108"/>
    </i>
    <i>
      <x v="29"/>
      <x v="5"/>
      <x/>
      <x v="109"/>
    </i>
    <i>
      <x v="30"/>
      <x v="121"/>
      <x/>
      <x v="25"/>
    </i>
    <i r="3">
      <x v="26"/>
    </i>
    <i>
      <x v="31"/>
      <x v="112"/>
      <x/>
      <x v="27"/>
    </i>
    <i r="3">
      <x v="28"/>
    </i>
    <i>
      <x v="32"/>
      <x v="114"/>
      <x/>
      <x v="29"/>
    </i>
    <i>
      <x v="33"/>
      <x v="94"/>
      <x v="4"/>
      <x v="117"/>
    </i>
  </rowItems>
  <colFields count="1">
    <field x="8"/>
  </colFields>
  <colItems count="4">
    <i>
      <x v="1"/>
    </i>
    <i>
      <x v="2"/>
    </i>
    <i>
      <x v="5"/>
    </i>
    <i>
      <x v="6"/>
    </i>
  </colItems>
  <pageFields count="1">
    <pageField fld="12" hier="-1"/>
  </pageFields>
  <dataFields count="1">
    <dataField name="Сводная затрат материала" fld="10" baseField="0" baseItem="0"/>
  </dataFields>
  <formats count="5">
    <format dxfId="144">
      <pivotArea type="all" dataOnly="0" outline="0" fieldPosition="0"/>
    </format>
    <format dxfId="143">
      <pivotArea field="8" type="button" dataOnly="0" labelOnly="1" outline="0" axis="axisCol" fieldPosition="0"/>
    </format>
    <format dxfId="142">
      <pivotArea type="topRight" dataOnly="0" labelOnly="1" outline="0" fieldPosition="0"/>
    </format>
    <format dxfId="141">
      <pivotArea type="all" dataOnly="0" outline="0" fieldPosition="0"/>
    </format>
    <format dxfId="140">
      <pivotArea dataOnly="0" labelOnly="1" outline="0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85" zoomScaleNormal="85" workbookViewId="0">
      <selection activeCell="E3" sqref="E3"/>
    </sheetView>
  </sheetViews>
  <sheetFormatPr defaultRowHeight="15" x14ac:dyDescent="0.25"/>
  <cols>
    <col min="3" max="3" width="34.44140625" style="51" bestFit="1" customWidth="1"/>
    <col min="4" max="4" width="23.5546875" bestFit="1" customWidth="1"/>
    <col min="5" max="5" width="29.33203125" bestFit="1" customWidth="1"/>
    <col min="6" max="6" width="20.44140625" style="56" bestFit="1" customWidth="1"/>
    <col min="7" max="7" width="29" style="56" bestFit="1" customWidth="1"/>
  </cols>
  <sheetData>
    <row r="1" spans="1:8" ht="14.4" x14ac:dyDescent="0.3">
      <c r="C1" s="69" t="s">
        <v>163</v>
      </c>
      <c r="D1" s="67" t="s">
        <v>166</v>
      </c>
      <c r="E1" s="67" t="s">
        <v>167</v>
      </c>
      <c r="F1" s="68" t="s">
        <v>183</v>
      </c>
      <c r="G1" s="68" t="s">
        <v>184</v>
      </c>
      <c r="H1" s="68" t="s">
        <v>204</v>
      </c>
    </row>
    <row r="2" spans="1:8" ht="15.6" x14ac:dyDescent="0.25">
      <c r="C2" s="76" t="s">
        <v>196</v>
      </c>
      <c r="D2" s="72" t="s">
        <v>197</v>
      </c>
      <c r="E2" s="73" t="s">
        <v>198</v>
      </c>
      <c r="F2" s="73" t="s">
        <v>185</v>
      </c>
      <c r="G2" s="73" t="s">
        <v>186</v>
      </c>
      <c r="H2" s="3"/>
    </row>
    <row r="3" spans="1:8" ht="15.6" x14ac:dyDescent="0.25">
      <c r="A3" s="61">
        <v>2015</v>
      </c>
      <c r="C3" s="76" t="s">
        <v>168</v>
      </c>
      <c r="D3" s="72" t="s">
        <v>159</v>
      </c>
      <c r="E3" s="73" t="s">
        <v>155</v>
      </c>
      <c r="F3" s="73" t="s">
        <v>185</v>
      </c>
      <c r="G3" s="73" t="s">
        <v>186</v>
      </c>
      <c r="H3" s="3"/>
    </row>
    <row r="4" spans="1:8" ht="15.6" x14ac:dyDescent="0.3">
      <c r="A4" s="60">
        <v>2016</v>
      </c>
      <c r="C4" s="74" t="s">
        <v>189</v>
      </c>
      <c r="D4" s="75" t="s">
        <v>161</v>
      </c>
      <c r="E4" s="73" t="s">
        <v>158</v>
      </c>
      <c r="F4" s="73" t="s">
        <v>185</v>
      </c>
      <c r="G4" s="73" t="s">
        <v>186</v>
      </c>
      <c r="H4" s="3"/>
    </row>
    <row r="5" spans="1:8" ht="15.6" x14ac:dyDescent="0.25">
      <c r="A5" s="71">
        <v>2017</v>
      </c>
      <c r="C5" s="76" t="s">
        <v>175</v>
      </c>
      <c r="D5" s="72" t="s">
        <v>176</v>
      </c>
      <c r="E5" s="73" t="s">
        <v>177</v>
      </c>
      <c r="F5" s="73" t="s">
        <v>185</v>
      </c>
      <c r="G5" s="73" t="s">
        <v>186</v>
      </c>
      <c r="H5" s="3"/>
    </row>
    <row r="6" spans="1:8" ht="15.6" x14ac:dyDescent="0.25">
      <c r="C6" s="76" t="s">
        <v>190</v>
      </c>
      <c r="D6" s="72" t="s">
        <v>165</v>
      </c>
      <c r="E6" s="73" t="s">
        <v>169</v>
      </c>
      <c r="F6" s="73" t="s">
        <v>185</v>
      </c>
      <c r="G6" s="73" t="s">
        <v>186</v>
      </c>
      <c r="H6" s="3"/>
    </row>
    <row r="7" spans="1:8" ht="15.6" x14ac:dyDescent="0.25">
      <c r="C7" s="76" t="s">
        <v>201</v>
      </c>
      <c r="D7" s="72" t="s">
        <v>202</v>
      </c>
      <c r="E7" s="73" t="s">
        <v>203</v>
      </c>
      <c r="F7" s="73" t="s">
        <v>185</v>
      </c>
      <c r="G7" s="73" t="s">
        <v>186</v>
      </c>
      <c r="H7" s="3"/>
    </row>
    <row r="8" spans="1:8" ht="15.6" x14ac:dyDescent="0.3">
      <c r="C8" s="74" t="s">
        <v>191</v>
      </c>
      <c r="D8" s="75" t="s">
        <v>153</v>
      </c>
      <c r="E8" s="73" t="s">
        <v>152</v>
      </c>
      <c r="F8" s="73" t="s">
        <v>185</v>
      </c>
      <c r="G8" s="73" t="s">
        <v>186</v>
      </c>
      <c r="H8" s="3"/>
    </row>
    <row r="9" spans="1:8" ht="15.6" x14ac:dyDescent="0.25">
      <c r="C9" s="76" t="s">
        <v>199</v>
      </c>
      <c r="D9" s="72" t="s">
        <v>127</v>
      </c>
      <c r="E9" s="73" t="s">
        <v>147</v>
      </c>
      <c r="F9" s="73" t="s">
        <v>185</v>
      </c>
      <c r="G9" s="73" t="s">
        <v>186</v>
      </c>
      <c r="H9" s="7"/>
    </row>
    <row r="10" spans="1:8" ht="15.6" x14ac:dyDescent="0.25">
      <c r="C10" s="76" t="s">
        <v>200</v>
      </c>
      <c r="D10" s="72" t="s">
        <v>128</v>
      </c>
      <c r="E10" s="73" t="s">
        <v>148</v>
      </c>
      <c r="F10" s="73" t="s">
        <v>185</v>
      </c>
      <c r="G10" s="73" t="s">
        <v>186</v>
      </c>
      <c r="H10" s="7"/>
    </row>
    <row r="11" spans="1:8" ht="15.6" x14ac:dyDescent="0.25">
      <c r="C11" s="76" t="s">
        <v>193</v>
      </c>
      <c r="D11" s="72" t="s">
        <v>129</v>
      </c>
      <c r="E11" s="73" t="s">
        <v>68</v>
      </c>
      <c r="F11" s="73" t="s">
        <v>185</v>
      </c>
      <c r="G11" s="73" t="s">
        <v>186</v>
      </c>
      <c r="H11" s="7"/>
    </row>
    <row r="12" spans="1:8" ht="15.6" x14ac:dyDescent="0.3">
      <c r="C12" s="70" t="s">
        <v>192</v>
      </c>
      <c r="D12" s="59" t="s">
        <v>162</v>
      </c>
      <c r="E12" s="58" t="s">
        <v>171</v>
      </c>
      <c r="F12" s="58" t="s">
        <v>185</v>
      </c>
      <c r="G12" s="58" t="s">
        <v>186</v>
      </c>
      <c r="H12" s="3"/>
    </row>
    <row r="13" spans="1:8" ht="15.6" x14ac:dyDescent="0.3">
      <c r="C13" s="70" t="s">
        <v>194</v>
      </c>
      <c r="D13" s="59" t="s">
        <v>130</v>
      </c>
      <c r="E13" s="58" t="s">
        <v>149</v>
      </c>
      <c r="F13" s="58" t="s">
        <v>185</v>
      </c>
      <c r="G13" s="58" t="s">
        <v>186</v>
      </c>
      <c r="H13" s="3"/>
    </row>
    <row r="14" spans="1:8" ht="15.6" x14ac:dyDescent="0.25">
      <c r="C14" s="77" t="s">
        <v>172</v>
      </c>
      <c r="D14" s="57" t="s">
        <v>173</v>
      </c>
      <c r="E14" s="58" t="s">
        <v>174</v>
      </c>
      <c r="F14" s="58" t="s">
        <v>185</v>
      </c>
      <c r="G14" s="58" t="s">
        <v>186</v>
      </c>
      <c r="H14" s="3"/>
    </row>
    <row r="15" spans="1:8" ht="15.6" x14ac:dyDescent="0.25">
      <c r="C15" s="77" t="s">
        <v>195</v>
      </c>
      <c r="D15" s="57" t="s">
        <v>164</v>
      </c>
      <c r="E15" s="58" t="s">
        <v>170</v>
      </c>
      <c r="F15" s="58" t="s">
        <v>185</v>
      </c>
      <c r="G15" s="58" t="s">
        <v>186</v>
      </c>
      <c r="H15" s="3"/>
    </row>
    <row r="16" spans="1:8" ht="15.6" x14ac:dyDescent="0.25">
      <c r="C16" s="78" t="s">
        <v>182</v>
      </c>
      <c r="D16" s="62" t="s">
        <v>154</v>
      </c>
      <c r="E16" s="63" t="s">
        <v>156</v>
      </c>
      <c r="F16" s="63" t="s">
        <v>187</v>
      </c>
      <c r="G16" s="63" t="s">
        <v>188</v>
      </c>
      <c r="H16" s="3"/>
    </row>
    <row r="17" spans="3:8" ht="15.6" x14ac:dyDescent="0.25">
      <c r="C17" s="78" t="s">
        <v>181</v>
      </c>
      <c r="D17" s="62" t="s">
        <v>160</v>
      </c>
      <c r="E17" s="63" t="s">
        <v>157</v>
      </c>
      <c r="F17" s="63" t="s">
        <v>187</v>
      </c>
      <c r="G17" s="63" t="s">
        <v>188</v>
      </c>
      <c r="H17" s="3"/>
    </row>
    <row r="18" spans="3:8" ht="15.6" x14ac:dyDescent="0.25">
      <c r="C18" s="78" t="s">
        <v>178</v>
      </c>
      <c r="D18" s="62" t="s">
        <v>179</v>
      </c>
      <c r="E18" s="63" t="s">
        <v>180</v>
      </c>
      <c r="F18" s="63" t="s">
        <v>185</v>
      </c>
      <c r="G18" s="63" t="s">
        <v>186</v>
      </c>
      <c r="H18" s="3"/>
    </row>
    <row r="19" spans="3:8" x14ac:dyDescent="0.25">
      <c r="C19" s="64"/>
      <c r="D19" s="65"/>
      <c r="E19" s="27"/>
    </row>
    <row r="20" spans="3:8" x14ac:dyDescent="0.25">
      <c r="C20" s="64"/>
      <c r="D20" s="65"/>
      <c r="E20" s="27"/>
    </row>
    <row r="21" spans="3:8" x14ac:dyDescent="0.25">
      <c r="C21" s="64"/>
      <c r="D21" s="65"/>
      <c r="E21" s="27"/>
    </row>
    <row r="22" spans="3:8" x14ac:dyDescent="0.25">
      <c r="C22" s="64"/>
      <c r="D22" s="65"/>
      <c r="E22" s="27"/>
    </row>
    <row r="23" spans="3:8" x14ac:dyDescent="0.25">
      <c r="C23" s="64"/>
      <c r="D23" s="65"/>
      <c r="E23" s="27"/>
    </row>
    <row r="24" spans="3:8" x14ac:dyDescent="0.25">
      <c r="C24" s="64"/>
      <c r="D24" s="65"/>
      <c r="E24" s="27"/>
    </row>
    <row r="25" spans="3:8" x14ac:dyDescent="0.25">
      <c r="C25" s="64"/>
      <c r="D25" s="65"/>
      <c r="E25" s="27"/>
    </row>
    <row r="26" spans="3:8" x14ac:dyDescent="0.25">
      <c r="C26" s="64"/>
      <c r="D26" s="65"/>
      <c r="E26" s="27"/>
    </row>
    <row r="27" spans="3:8" x14ac:dyDescent="0.25">
      <c r="C27" s="64"/>
      <c r="D27" s="65"/>
      <c r="E27" s="27"/>
    </row>
    <row r="28" spans="3:8" x14ac:dyDescent="0.25">
      <c r="C28" s="64"/>
      <c r="D28" s="65"/>
      <c r="E28" s="27"/>
    </row>
    <row r="29" spans="3:8" x14ac:dyDescent="0.25">
      <c r="C29" s="64"/>
      <c r="D29" s="65"/>
      <c r="E29" s="27"/>
    </row>
    <row r="30" spans="3:8" x14ac:dyDescent="0.25">
      <c r="C30" s="64"/>
      <c r="D30" s="65"/>
      <c r="E30" s="27"/>
    </row>
    <row r="31" spans="3:8" x14ac:dyDescent="0.25">
      <c r="C31" s="64"/>
      <c r="D31" s="65"/>
      <c r="E31" s="27"/>
    </row>
    <row r="32" spans="3:8" x14ac:dyDescent="0.25">
      <c r="C32" s="64"/>
      <c r="D32" s="65"/>
      <c r="E32" s="27"/>
    </row>
    <row r="33" spans="3:5" x14ac:dyDescent="0.25">
      <c r="C33" s="64"/>
      <c r="D33" s="65"/>
      <c r="E33" s="27"/>
    </row>
    <row r="34" spans="3:5" x14ac:dyDescent="0.25">
      <c r="C34" s="64"/>
      <c r="D34" s="65"/>
      <c r="E34" s="27"/>
    </row>
    <row r="35" spans="3:5" x14ac:dyDescent="0.25">
      <c r="C35" s="64"/>
      <c r="D35" s="65"/>
      <c r="E35" s="27"/>
    </row>
    <row r="36" spans="3:5" x14ac:dyDescent="0.25">
      <c r="C36" s="64"/>
      <c r="D36" s="65"/>
      <c r="E36" s="27"/>
    </row>
    <row r="37" spans="3:5" x14ac:dyDescent="0.25">
      <c r="C37" s="64"/>
      <c r="D37" s="65"/>
      <c r="E37" s="27"/>
    </row>
    <row r="38" spans="3:5" x14ac:dyDescent="0.25">
      <c r="C38" s="64"/>
      <c r="D38" s="65"/>
      <c r="E38" s="27"/>
    </row>
    <row r="39" spans="3:5" x14ac:dyDescent="0.25">
      <c r="C39" s="64"/>
      <c r="D39" s="65"/>
      <c r="E39" s="27"/>
    </row>
    <row r="40" spans="3:5" x14ac:dyDescent="0.25">
      <c r="C40" s="64"/>
      <c r="D40" s="65"/>
      <c r="E40" s="27"/>
    </row>
    <row r="41" spans="3:5" x14ac:dyDescent="0.25">
      <c r="C41" s="64"/>
      <c r="D41" s="65"/>
      <c r="E41" s="27"/>
    </row>
    <row r="42" spans="3:5" x14ac:dyDescent="0.25">
      <c r="C42" s="64"/>
      <c r="D42" s="65"/>
      <c r="E42" s="27"/>
    </row>
    <row r="43" spans="3:5" x14ac:dyDescent="0.25">
      <c r="C43" s="64"/>
      <c r="D43" s="65"/>
      <c r="E43" s="27"/>
    </row>
    <row r="44" spans="3:5" x14ac:dyDescent="0.25">
      <c r="C44" s="64"/>
      <c r="D44" s="65"/>
      <c r="E44" s="27"/>
    </row>
    <row r="45" spans="3:5" x14ac:dyDescent="0.25">
      <c r="C45" s="64"/>
      <c r="D45" s="65"/>
      <c r="E45" s="27"/>
    </row>
    <row r="46" spans="3:5" x14ac:dyDescent="0.25">
      <c r="C46" s="64"/>
      <c r="D46" s="65"/>
      <c r="E46" s="27"/>
    </row>
    <row r="47" spans="3:5" x14ac:dyDescent="0.25">
      <c r="C47" s="64"/>
      <c r="D47" s="65"/>
      <c r="E47" s="27"/>
    </row>
    <row r="48" spans="3:5" x14ac:dyDescent="0.25">
      <c r="C48" s="64"/>
      <c r="D48" s="65"/>
      <c r="E48" s="27"/>
    </row>
    <row r="49" spans="3:5" x14ac:dyDescent="0.25">
      <c r="C49" s="64"/>
      <c r="D49" s="65"/>
      <c r="E49" s="27"/>
    </row>
    <row r="50" spans="3:5" x14ac:dyDescent="0.25">
      <c r="C50" s="64"/>
      <c r="D50" s="65"/>
      <c r="E50" s="27"/>
    </row>
    <row r="51" spans="3:5" x14ac:dyDescent="0.25">
      <c r="C51" s="64"/>
      <c r="D51" s="65"/>
      <c r="E51" s="27"/>
    </row>
    <row r="52" spans="3:5" x14ac:dyDescent="0.25">
      <c r="C52" s="66"/>
      <c r="D52" s="27"/>
      <c r="E52" s="27"/>
    </row>
    <row r="53" spans="3:5" x14ac:dyDescent="0.25">
      <c r="C53" s="66"/>
      <c r="D53" s="27"/>
      <c r="E53" s="27"/>
    </row>
    <row r="54" spans="3:5" x14ac:dyDescent="0.25">
      <c r="C54" s="66"/>
      <c r="D54" s="27"/>
      <c r="E54" s="27"/>
    </row>
    <row r="55" spans="3:5" x14ac:dyDescent="0.25">
      <c r="C55" s="66"/>
      <c r="D55" s="27"/>
      <c r="E55" s="27"/>
    </row>
  </sheetData>
  <sortState ref="C2:G55">
    <sortCondition sortBy="cellColor" ref="C2:C55" dxfId="146"/>
    <sortCondition sortBy="cellColor" ref="C2:C55" dxfId="145"/>
    <sortCondition ref="E2:E55"/>
  </sortState>
  <pageMargins left="1.4566929133858268" right="0.51181102362204722" top="0.19685039370078741" bottom="0.19685039370078741" header="0.19685039370078741" footer="0.19685039370078741"/>
  <pageSetup paperSize="9" scale="8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5"/>
  <sheetViews>
    <sheetView topLeftCell="A10" workbookViewId="0">
      <selection activeCell="F26" sqref="F26"/>
    </sheetView>
  </sheetViews>
  <sheetFormatPr defaultRowHeight="15" x14ac:dyDescent="0.25"/>
  <cols>
    <col min="3" max="3" width="16.88671875" style="433" bestFit="1" customWidth="1"/>
    <col min="4" max="4" width="19.5546875" style="433" bestFit="1" customWidth="1"/>
    <col min="5" max="5" width="3.6640625" customWidth="1"/>
    <col min="6" max="6" width="19.5546875" style="51" bestFit="1" customWidth="1"/>
    <col min="7" max="7" width="16.88671875" bestFit="1" customWidth="1"/>
  </cols>
  <sheetData>
    <row r="1" spans="3:7" ht="15.6" x14ac:dyDescent="0.3">
      <c r="C1" s="1206" t="s">
        <v>386</v>
      </c>
      <c r="D1" s="1207"/>
      <c r="E1" s="1207"/>
      <c r="F1" s="1207"/>
      <c r="G1" s="1207"/>
    </row>
    <row r="2" spans="3:7" x14ac:dyDescent="0.25">
      <c r="C2" s="54" t="s">
        <v>150</v>
      </c>
      <c r="D2" s="54" t="s">
        <v>151</v>
      </c>
      <c r="E2" s="27"/>
      <c r="F2" s="55" t="s">
        <v>151</v>
      </c>
      <c r="G2" s="54" t="s">
        <v>150</v>
      </c>
    </row>
    <row r="3" spans="3:7" x14ac:dyDescent="0.25">
      <c r="C3" s="52" t="s">
        <v>387</v>
      </c>
      <c r="D3" s="53" t="s">
        <v>378</v>
      </c>
      <c r="F3" s="53" t="s">
        <v>388</v>
      </c>
      <c r="G3" s="52" t="s">
        <v>389</v>
      </c>
    </row>
    <row r="4" spans="3:7" x14ac:dyDescent="0.25">
      <c r="C4" s="52" t="s">
        <v>390</v>
      </c>
      <c r="D4" s="50" t="s">
        <v>379</v>
      </c>
      <c r="F4" s="50" t="s">
        <v>391</v>
      </c>
      <c r="G4" s="52" t="s">
        <v>392</v>
      </c>
    </row>
    <row r="5" spans="3:7" x14ac:dyDescent="0.25">
      <c r="C5" s="52" t="s">
        <v>393</v>
      </c>
      <c r="D5" s="50" t="s">
        <v>154</v>
      </c>
      <c r="F5" s="50" t="s">
        <v>394</v>
      </c>
      <c r="G5" s="52" t="s">
        <v>395</v>
      </c>
    </row>
    <row r="6" spans="3:7" x14ac:dyDescent="0.25">
      <c r="C6" s="52" t="s">
        <v>396</v>
      </c>
      <c r="D6" s="53" t="s">
        <v>381</v>
      </c>
      <c r="F6" s="53" t="s">
        <v>397</v>
      </c>
      <c r="G6" s="52" t="s">
        <v>398</v>
      </c>
    </row>
    <row r="7" spans="3:7" x14ac:dyDescent="0.25">
      <c r="C7" s="52" t="s">
        <v>399</v>
      </c>
      <c r="D7" s="50" t="s">
        <v>382</v>
      </c>
      <c r="F7" s="50" t="s">
        <v>400</v>
      </c>
      <c r="G7" s="52" t="s">
        <v>401</v>
      </c>
    </row>
    <row r="8" spans="3:7" x14ac:dyDescent="0.25">
      <c r="C8" s="52" t="s">
        <v>389</v>
      </c>
      <c r="D8" s="53" t="s">
        <v>388</v>
      </c>
      <c r="F8" s="53" t="s">
        <v>402</v>
      </c>
      <c r="G8" s="52" t="s">
        <v>403</v>
      </c>
    </row>
    <row r="9" spans="3:7" x14ac:dyDescent="0.25">
      <c r="C9" s="52" t="s">
        <v>398</v>
      </c>
      <c r="D9" s="53" t="s">
        <v>397</v>
      </c>
      <c r="F9" s="53" t="s">
        <v>404</v>
      </c>
      <c r="G9" s="52" t="s">
        <v>405</v>
      </c>
    </row>
    <row r="10" spans="3:7" x14ac:dyDescent="0.25">
      <c r="C10" s="52" t="s">
        <v>392</v>
      </c>
      <c r="D10" s="53" t="s">
        <v>391</v>
      </c>
      <c r="F10" s="53" t="s">
        <v>406</v>
      </c>
      <c r="G10" s="52" t="s">
        <v>407</v>
      </c>
    </row>
    <row r="11" spans="3:7" x14ac:dyDescent="0.25">
      <c r="C11" s="52" t="s">
        <v>395</v>
      </c>
      <c r="D11" s="53" t="s">
        <v>394</v>
      </c>
      <c r="F11" s="53" t="s">
        <v>378</v>
      </c>
      <c r="G11" s="52" t="s">
        <v>387</v>
      </c>
    </row>
    <row r="12" spans="3:7" x14ac:dyDescent="0.25">
      <c r="C12" s="52" t="s">
        <v>401</v>
      </c>
      <c r="D12" s="53" t="s">
        <v>400</v>
      </c>
      <c r="F12" s="53" t="s">
        <v>378</v>
      </c>
      <c r="G12" s="52" t="s">
        <v>408</v>
      </c>
    </row>
    <row r="13" spans="3:7" x14ac:dyDescent="0.25">
      <c r="C13" s="52" t="s">
        <v>407</v>
      </c>
      <c r="D13" s="53" t="s">
        <v>406</v>
      </c>
      <c r="F13" s="53" t="s">
        <v>381</v>
      </c>
      <c r="G13" s="52" t="s">
        <v>396</v>
      </c>
    </row>
    <row r="14" spans="3:7" x14ac:dyDescent="0.25">
      <c r="C14" s="52" t="s">
        <v>403</v>
      </c>
      <c r="D14" s="53" t="s">
        <v>402</v>
      </c>
      <c r="F14" s="53" t="s">
        <v>159</v>
      </c>
      <c r="G14" s="52" t="s">
        <v>155</v>
      </c>
    </row>
    <row r="15" spans="3:7" x14ac:dyDescent="0.25">
      <c r="C15" s="52" t="s">
        <v>405</v>
      </c>
      <c r="D15" s="53" t="s">
        <v>404</v>
      </c>
      <c r="F15" s="53" t="s">
        <v>160</v>
      </c>
      <c r="G15" s="52" t="s">
        <v>157</v>
      </c>
    </row>
    <row r="16" spans="3:7" x14ac:dyDescent="0.25">
      <c r="C16" s="52" t="s">
        <v>409</v>
      </c>
      <c r="D16" s="50" t="s">
        <v>410</v>
      </c>
      <c r="F16" s="50" t="s">
        <v>411</v>
      </c>
      <c r="G16" s="52" t="s">
        <v>412</v>
      </c>
    </row>
    <row r="17" spans="3:7" x14ac:dyDescent="0.25">
      <c r="C17" s="52" t="s">
        <v>408</v>
      </c>
      <c r="D17" s="53" t="s">
        <v>378</v>
      </c>
      <c r="F17" s="53" t="s">
        <v>413</v>
      </c>
      <c r="G17" s="52" t="s">
        <v>414</v>
      </c>
    </row>
    <row r="18" spans="3:7" x14ac:dyDescent="0.25">
      <c r="C18" s="52" t="s">
        <v>414</v>
      </c>
      <c r="D18" s="53" t="s">
        <v>413</v>
      </c>
      <c r="F18" s="53" t="s">
        <v>415</v>
      </c>
      <c r="G18" s="52" t="s">
        <v>416</v>
      </c>
    </row>
    <row r="19" spans="3:7" x14ac:dyDescent="0.25">
      <c r="C19" s="52" t="s">
        <v>155</v>
      </c>
      <c r="D19" s="53" t="s">
        <v>159</v>
      </c>
      <c r="F19" s="53" t="s">
        <v>417</v>
      </c>
      <c r="G19" s="52" t="s">
        <v>418</v>
      </c>
    </row>
    <row r="20" spans="3:7" x14ac:dyDescent="0.25">
      <c r="C20" s="52" t="s">
        <v>156</v>
      </c>
      <c r="D20" s="50" t="s">
        <v>154</v>
      </c>
      <c r="F20" s="50" t="s">
        <v>419</v>
      </c>
      <c r="G20" s="52" t="s">
        <v>420</v>
      </c>
    </row>
    <row r="21" spans="3:7" x14ac:dyDescent="0.25">
      <c r="C21" s="52" t="s">
        <v>421</v>
      </c>
      <c r="D21" s="50" t="s">
        <v>422</v>
      </c>
      <c r="F21" s="50" t="s">
        <v>423</v>
      </c>
      <c r="G21" s="52" t="s">
        <v>424</v>
      </c>
    </row>
    <row r="22" spans="3:7" x14ac:dyDescent="0.25">
      <c r="C22" s="52" t="s">
        <v>418</v>
      </c>
      <c r="D22" s="53" t="s">
        <v>417</v>
      </c>
      <c r="F22" s="53" t="s">
        <v>425</v>
      </c>
      <c r="G22" s="52" t="s">
        <v>426</v>
      </c>
    </row>
    <row r="23" spans="3:7" x14ac:dyDescent="0.25">
      <c r="C23" s="52" t="s">
        <v>426</v>
      </c>
      <c r="D23" s="53" t="s">
        <v>425</v>
      </c>
      <c r="F23" s="53" t="s">
        <v>154</v>
      </c>
      <c r="G23" s="52" t="s">
        <v>393</v>
      </c>
    </row>
    <row r="24" spans="3:7" x14ac:dyDescent="0.25">
      <c r="C24" s="52" t="s">
        <v>420</v>
      </c>
      <c r="D24" s="53" t="s">
        <v>419</v>
      </c>
      <c r="F24" s="53" t="s">
        <v>154</v>
      </c>
      <c r="G24" s="52" t="s">
        <v>156</v>
      </c>
    </row>
    <row r="25" spans="3:7" x14ac:dyDescent="0.25">
      <c r="C25" s="52" t="s">
        <v>424</v>
      </c>
      <c r="D25" s="53" t="s">
        <v>423</v>
      </c>
      <c r="F25" s="53" t="s">
        <v>382</v>
      </c>
      <c r="G25" s="52" t="s">
        <v>399</v>
      </c>
    </row>
    <row r="26" spans="3:7" x14ac:dyDescent="0.25">
      <c r="C26" s="52" t="s">
        <v>427</v>
      </c>
      <c r="D26" s="53" t="s">
        <v>428</v>
      </c>
      <c r="F26" s="53" t="s">
        <v>422</v>
      </c>
      <c r="G26" s="52" t="s">
        <v>421</v>
      </c>
    </row>
    <row r="27" spans="3:7" x14ac:dyDescent="0.25">
      <c r="C27" s="52" t="s">
        <v>429</v>
      </c>
      <c r="D27" s="53" t="s">
        <v>430</v>
      </c>
      <c r="F27" s="53" t="s">
        <v>379</v>
      </c>
      <c r="G27" s="52" t="s">
        <v>390</v>
      </c>
    </row>
    <row r="28" spans="3:7" x14ac:dyDescent="0.25">
      <c r="C28" s="52" t="s">
        <v>431</v>
      </c>
      <c r="D28" s="53" t="s">
        <v>432</v>
      </c>
      <c r="F28" s="53" t="s">
        <v>410</v>
      </c>
      <c r="G28" s="52" t="s">
        <v>409</v>
      </c>
    </row>
    <row r="29" spans="3:7" x14ac:dyDescent="0.25">
      <c r="C29" s="52" t="s">
        <v>433</v>
      </c>
      <c r="D29" s="53" t="s">
        <v>434</v>
      </c>
      <c r="F29" s="53" t="s">
        <v>435</v>
      </c>
      <c r="G29" s="52" t="s">
        <v>436</v>
      </c>
    </row>
    <row r="30" spans="3:7" x14ac:dyDescent="0.25">
      <c r="C30" s="52" t="s">
        <v>437</v>
      </c>
      <c r="D30" s="53" t="s">
        <v>438</v>
      </c>
      <c r="F30" s="53" t="s">
        <v>428</v>
      </c>
      <c r="G30" s="52" t="s">
        <v>427</v>
      </c>
    </row>
    <row r="31" spans="3:7" x14ac:dyDescent="0.25">
      <c r="C31" s="52" t="s">
        <v>439</v>
      </c>
      <c r="D31" s="53" t="s">
        <v>440</v>
      </c>
      <c r="F31" s="53" t="s">
        <v>432</v>
      </c>
      <c r="G31" s="52" t="s">
        <v>431</v>
      </c>
    </row>
    <row r="32" spans="3:7" x14ac:dyDescent="0.25">
      <c r="C32" s="52" t="s">
        <v>412</v>
      </c>
      <c r="D32" s="53" t="s">
        <v>411</v>
      </c>
      <c r="F32" s="53" t="s">
        <v>434</v>
      </c>
      <c r="G32" s="52" t="s">
        <v>433</v>
      </c>
    </row>
    <row r="33" spans="3:7" x14ac:dyDescent="0.25">
      <c r="C33" s="52" t="s">
        <v>157</v>
      </c>
      <c r="D33" s="53" t="s">
        <v>160</v>
      </c>
      <c r="F33" s="53" t="s">
        <v>430</v>
      </c>
      <c r="G33" s="52" t="s">
        <v>429</v>
      </c>
    </row>
    <row r="34" spans="3:7" x14ac:dyDescent="0.25">
      <c r="C34" s="52" t="s">
        <v>441</v>
      </c>
      <c r="D34" s="53" t="s">
        <v>442</v>
      </c>
      <c r="F34" s="53" t="s">
        <v>443</v>
      </c>
      <c r="G34" s="52" t="s">
        <v>444</v>
      </c>
    </row>
    <row r="35" spans="3:7" x14ac:dyDescent="0.25">
      <c r="C35" s="52" t="s">
        <v>445</v>
      </c>
      <c r="D35" s="53" t="s">
        <v>446</v>
      </c>
      <c r="F35" s="53" t="s">
        <v>447</v>
      </c>
      <c r="G35" s="52" t="s">
        <v>448</v>
      </c>
    </row>
    <row r="36" spans="3:7" x14ac:dyDescent="0.25">
      <c r="C36" s="52" t="s">
        <v>416</v>
      </c>
      <c r="D36" s="53" t="s">
        <v>415</v>
      </c>
      <c r="F36" s="53" t="s">
        <v>449</v>
      </c>
      <c r="G36" s="52" t="s">
        <v>450</v>
      </c>
    </row>
    <row r="37" spans="3:7" x14ac:dyDescent="0.25">
      <c r="C37" s="52" t="s">
        <v>436</v>
      </c>
      <c r="D37" s="50" t="s">
        <v>435</v>
      </c>
      <c r="F37" s="50" t="s">
        <v>446</v>
      </c>
      <c r="G37" s="52" t="s">
        <v>445</v>
      </c>
    </row>
    <row r="38" spans="3:7" x14ac:dyDescent="0.25">
      <c r="C38" s="52" t="s">
        <v>444</v>
      </c>
      <c r="D38" s="53" t="s">
        <v>443</v>
      </c>
      <c r="F38" s="53" t="s">
        <v>161</v>
      </c>
      <c r="G38" s="52" t="s">
        <v>158</v>
      </c>
    </row>
    <row r="39" spans="3:7" x14ac:dyDescent="0.25">
      <c r="C39" s="52" t="s">
        <v>448</v>
      </c>
      <c r="D39" s="53" t="s">
        <v>447</v>
      </c>
      <c r="F39" s="53" t="s">
        <v>440</v>
      </c>
      <c r="G39" s="52" t="s">
        <v>439</v>
      </c>
    </row>
    <row r="40" spans="3:7" x14ac:dyDescent="0.25">
      <c r="C40" s="52" t="s">
        <v>450</v>
      </c>
      <c r="D40" s="53" t="s">
        <v>449</v>
      </c>
      <c r="F40" s="53" t="s">
        <v>442</v>
      </c>
      <c r="G40" s="52" t="s">
        <v>441</v>
      </c>
    </row>
    <row r="41" spans="3:7" x14ac:dyDescent="0.25">
      <c r="C41" s="52" t="s">
        <v>158</v>
      </c>
      <c r="D41" s="53" t="s">
        <v>161</v>
      </c>
      <c r="F41" s="53" t="s">
        <v>438</v>
      </c>
      <c r="G41" s="52" t="s">
        <v>437</v>
      </c>
    </row>
    <row r="43" spans="3:7" ht="15.6" x14ac:dyDescent="0.3">
      <c r="C43" s="1206" t="s">
        <v>451</v>
      </c>
      <c r="D43" s="1207"/>
      <c r="E43" s="1207"/>
      <c r="F43" s="1207"/>
      <c r="G43" s="1207"/>
    </row>
    <row r="44" spans="3:7" x14ac:dyDescent="0.25">
      <c r="C44" s="54" t="s">
        <v>150</v>
      </c>
      <c r="D44" s="54" t="s">
        <v>151</v>
      </c>
      <c r="E44" s="27"/>
      <c r="F44" s="55" t="s">
        <v>151</v>
      </c>
      <c r="G44" s="54" t="s">
        <v>150</v>
      </c>
    </row>
    <row r="45" spans="3:7" x14ac:dyDescent="0.25">
      <c r="C45" s="52" t="s">
        <v>452</v>
      </c>
      <c r="D45" s="53" t="s">
        <v>453</v>
      </c>
      <c r="F45" s="53" t="s">
        <v>453</v>
      </c>
      <c r="G45" s="52" t="s">
        <v>452</v>
      </c>
    </row>
    <row r="47" spans="3:7" ht="15.6" x14ac:dyDescent="0.3">
      <c r="C47" s="1206" t="s">
        <v>454</v>
      </c>
      <c r="D47" s="1207"/>
      <c r="E47" s="1207"/>
      <c r="F47" s="1207"/>
      <c r="G47" s="1207"/>
    </row>
    <row r="48" spans="3:7" x14ac:dyDescent="0.25">
      <c r="C48" s="54" t="s">
        <v>150</v>
      </c>
      <c r="D48" s="54" t="s">
        <v>151</v>
      </c>
      <c r="E48" s="27"/>
      <c r="F48" s="55" t="s">
        <v>151</v>
      </c>
      <c r="G48" s="54" t="s">
        <v>150</v>
      </c>
    </row>
    <row r="49" spans="3:7" x14ac:dyDescent="0.25">
      <c r="C49" s="52" t="s">
        <v>455</v>
      </c>
      <c r="D49" s="53" t="s">
        <v>456</v>
      </c>
      <c r="F49" s="53" t="s">
        <v>456</v>
      </c>
      <c r="G49" s="52" t="s">
        <v>455</v>
      </c>
    </row>
    <row r="50" spans="3:7" x14ac:dyDescent="0.25">
      <c r="C50" s="52" t="s">
        <v>457</v>
      </c>
      <c r="D50" s="53" t="s">
        <v>458</v>
      </c>
      <c r="F50" s="53" t="s">
        <v>458</v>
      </c>
      <c r="G50" s="52" t="s">
        <v>457</v>
      </c>
    </row>
    <row r="51" spans="3:7" x14ac:dyDescent="0.25">
      <c r="C51" s="52" t="s">
        <v>459</v>
      </c>
      <c r="D51" s="53" t="s">
        <v>460</v>
      </c>
      <c r="F51" s="53" t="s">
        <v>460</v>
      </c>
      <c r="G51" s="52" t="s">
        <v>459</v>
      </c>
    </row>
    <row r="52" spans="3:7" x14ac:dyDescent="0.25">
      <c r="C52" s="52" t="s">
        <v>461</v>
      </c>
      <c r="D52" s="53" t="s">
        <v>462</v>
      </c>
      <c r="F52" s="53" t="s">
        <v>462</v>
      </c>
      <c r="G52" s="52" t="s">
        <v>461</v>
      </c>
    </row>
    <row r="53" spans="3:7" x14ac:dyDescent="0.25">
      <c r="C53" s="52" t="s">
        <v>463</v>
      </c>
      <c r="D53" s="53" t="s">
        <v>464</v>
      </c>
      <c r="F53" s="53" t="s">
        <v>464</v>
      </c>
      <c r="G53" s="52" t="s">
        <v>463</v>
      </c>
    </row>
    <row r="54" spans="3:7" x14ac:dyDescent="0.25">
      <c r="C54" s="52" t="s">
        <v>465</v>
      </c>
      <c r="D54" s="53" t="s">
        <v>466</v>
      </c>
      <c r="F54" s="53" t="s">
        <v>466</v>
      </c>
      <c r="G54" s="52" t="s">
        <v>465</v>
      </c>
    </row>
    <row r="55" spans="3:7" x14ac:dyDescent="0.25">
      <c r="C55" s="52" t="s">
        <v>467</v>
      </c>
      <c r="D55" s="53" t="s">
        <v>468</v>
      </c>
      <c r="F55" s="53" t="s">
        <v>468</v>
      </c>
      <c r="G55" s="52" t="s">
        <v>467</v>
      </c>
    </row>
    <row r="57" spans="3:7" ht="15.6" x14ac:dyDescent="0.3">
      <c r="C57" s="1206" t="s">
        <v>469</v>
      </c>
      <c r="D57" s="1207"/>
      <c r="E57" s="1207"/>
      <c r="F57" s="1207"/>
      <c r="G57" s="1207"/>
    </row>
    <row r="58" spans="3:7" x14ac:dyDescent="0.25">
      <c r="C58" s="54" t="s">
        <v>150</v>
      </c>
      <c r="D58" s="54" t="s">
        <v>151</v>
      </c>
      <c r="E58" s="27"/>
      <c r="F58" s="55" t="s">
        <v>151</v>
      </c>
      <c r="G58" s="54" t="s">
        <v>150</v>
      </c>
    </row>
    <row r="59" spans="3:7" x14ac:dyDescent="0.25">
      <c r="C59" s="52" t="s">
        <v>470</v>
      </c>
      <c r="D59" s="53" t="s">
        <v>471</v>
      </c>
      <c r="F59" s="53" t="s">
        <v>471</v>
      </c>
      <c r="G59" s="52" t="s">
        <v>470</v>
      </c>
    </row>
    <row r="60" spans="3:7" x14ac:dyDescent="0.25">
      <c r="C60" s="52" t="s">
        <v>472</v>
      </c>
      <c r="D60" s="53" t="s">
        <v>473</v>
      </c>
      <c r="F60" s="53" t="s">
        <v>473</v>
      </c>
      <c r="G60" s="52" t="s">
        <v>472</v>
      </c>
    </row>
    <row r="62" spans="3:7" ht="15.6" x14ac:dyDescent="0.3">
      <c r="C62" s="1206" t="s">
        <v>474</v>
      </c>
      <c r="D62" s="1207"/>
      <c r="E62" s="1207"/>
      <c r="F62" s="1207"/>
      <c r="G62" s="1207"/>
    </row>
    <row r="63" spans="3:7" x14ac:dyDescent="0.25">
      <c r="C63" s="54" t="s">
        <v>150</v>
      </c>
      <c r="D63" s="54" t="s">
        <v>151</v>
      </c>
      <c r="E63" s="27"/>
      <c r="F63" s="55" t="s">
        <v>151</v>
      </c>
      <c r="G63" s="54" t="s">
        <v>150</v>
      </c>
    </row>
    <row r="64" spans="3:7" x14ac:dyDescent="0.25">
      <c r="C64" s="52" t="s">
        <v>475</v>
      </c>
      <c r="D64" s="53" t="s">
        <v>476</v>
      </c>
      <c r="F64" s="53" t="s">
        <v>476</v>
      </c>
      <c r="G64" s="52" t="s">
        <v>475</v>
      </c>
    </row>
    <row r="65" spans="3:7" x14ac:dyDescent="0.25">
      <c r="C65" s="52" t="s">
        <v>477</v>
      </c>
      <c r="D65" s="53" t="s">
        <v>478</v>
      </c>
      <c r="F65" s="53" t="s">
        <v>478</v>
      </c>
      <c r="G65" s="52" t="s">
        <v>477</v>
      </c>
    </row>
  </sheetData>
  <mergeCells count="5">
    <mergeCell ref="C1:G1"/>
    <mergeCell ref="C43:G43"/>
    <mergeCell ref="C47:G47"/>
    <mergeCell ref="C57:G57"/>
    <mergeCell ref="C62:G62"/>
  </mergeCells>
  <pageMargins left="1.4566929133858268" right="0.51181102362204722" top="0.19685039370078741" bottom="0.19685039370078741" header="0.19685039370078741" footer="0.19685039370078741"/>
  <pageSetup paperSize="9" scale="8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300"/>
  <sheetViews>
    <sheetView zoomScaleNormal="100" zoomScaleSheetLayoutView="70" workbookViewId="0">
      <pane ySplit="2" topLeftCell="A3" activePane="bottomLeft" state="frozen"/>
      <selection pane="bottomLeft" activeCell="D2" sqref="D2"/>
    </sheetView>
  </sheetViews>
  <sheetFormatPr defaultRowHeight="13.2" x14ac:dyDescent="0.25"/>
  <cols>
    <col min="1" max="1" width="2.44140625" style="1078" bestFit="1" customWidth="1"/>
    <col min="2" max="2" width="11.33203125" style="85" bestFit="1" customWidth="1"/>
    <col min="3" max="3" width="72" bestFit="1" customWidth="1"/>
    <col min="4" max="4" width="24" bestFit="1" customWidth="1"/>
    <col min="5" max="5" width="21.6640625" bestFit="1" customWidth="1"/>
    <col min="6" max="6" width="28.5546875" bestFit="1" customWidth="1"/>
    <col min="7" max="7" width="47.5546875" bestFit="1" customWidth="1"/>
    <col min="8" max="8" width="7" bestFit="1" customWidth="1"/>
    <col min="9" max="9" width="3.33203125" style="38" bestFit="1" customWidth="1"/>
    <col min="10" max="10" width="9" style="38" bestFit="1" customWidth="1"/>
    <col min="11" max="11" width="9" style="20" bestFit="1" customWidth="1"/>
    <col min="12" max="12" width="44" style="94" bestFit="1" customWidth="1"/>
    <col min="13" max="13" width="15.5546875" style="7" bestFit="1" customWidth="1"/>
    <col min="14" max="14" width="15.44140625" style="7" bestFit="1" customWidth="1"/>
    <col min="15" max="107" width="9.109375" style="20"/>
    <col min="108" max="135" width="9.109375" style="1"/>
  </cols>
  <sheetData>
    <row r="1" spans="1:135" s="1" customFormat="1" ht="18" thickBot="1" x14ac:dyDescent="0.35">
      <c r="A1" s="1210" t="s">
        <v>385</v>
      </c>
      <c r="B1" s="1211"/>
      <c r="C1" s="1211"/>
      <c r="D1" s="200" t="s">
        <v>118</v>
      </c>
      <c r="E1" s="1212" t="str">
        <f>HLOOKUP(D1,'дерево ЭД103-01'!H2:BU4,2,FALSE)</f>
        <v>ЭД63-103М1КТ</v>
      </c>
      <c r="F1" s="1212"/>
      <c r="G1" s="201">
        <v>1</v>
      </c>
      <c r="H1" s="1208" t="s">
        <v>376</v>
      </c>
      <c r="I1" s="1209"/>
      <c r="J1" s="1209"/>
      <c r="K1" s="1209"/>
      <c r="L1" s="822"/>
      <c r="M1" s="985"/>
      <c r="N1" s="7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</row>
    <row r="2" spans="1:135" s="1" customFormat="1" ht="13.8" thickBot="1" x14ac:dyDescent="0.3">
      <c r="A2" s="373" t="s">
        <v>256</v>
      </c>
      <c r="B2" s="374" t="s">
        <v>205</v>
      </c>
      <c r="C2" s="375" t="s">
        <v>263</v>
      </c>
      <c r="D2" s="375" t="s">
        <v>264</v>
      </c>
      <c r="E2" s="375" t="s">
        <v>266</v>
      </c>
      <c r="F2" s="375" t="s">
        <v>267</v>
      </c>
      <c r="G2" s="375" t="s">
        <v>268</v>
      </c>
      <c r="H2" s="105" t="s">
        <v>262</v>
      </c>
      <c r="I2" s="106" t="s">
        <v>260</v>
      </c>
      <c r="J2" s="107" t="s">
        <v>285</v>
      </c>
      <c r="K2" s="823" t="s">
        <v>261</v>
      </c>
      <c r="L2" s="824" t="s">
        <v>265</v>
      </c>
      <c r="M2" s="947" t="s">
        <v>607</v>
      </c>
      <c r="N2" s="947" t="s">
        <v>608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</row>
    <row r="3" spans="1:135" s="3" customFormat="1" x14ac:dyDescent="0.25">
      <c r="A3" s="376">
        <f>'дерево ЭД103-01'!A5</f>
        <v>2</v>
      </c>
      <c r="B3" s="88" t="str">
        <f>IF('дерево ЭД103-01'!B5=0," ",'дерево ЭД103-01'!B5)</f>
        <v>00.1.</v>
      </c>
      <c r="C3" s="11" t="str">
        <f>IF($H3="-","-",'детали ЭД103-01'!C3)</f>
        <v>ЭД117-01-002 Шайба</v>
      </c>
      <c r="D3" s="11" t="str">
        <f>IF($H3="-","-",'детали ЭД103-01'!D3)</f>
        <v>Шайба</v>
      </c>
      <c r="E3" s="101" t="str">
        <f>IF($H3="-","-",IF('детали ЭД103-01'!E3=0,"-",'детали ЭД103-01'!E3))</f>
        <v>Лист</v>
      </c>
      <c r="F3" s="101" t="str">
        <f>IF($H3="-","-",IF('детали ЭД103-01'!F3=0,"-",'детали ЭД103-01'!F3))</f>
        <v>Б-ПН-2,0 ГОСТ 19903-74</v>
      </c>
      <c r="G3" s="101" t="str">
        <f>IF($H3="-","-",IF('детали ЭД103-01'!G3=0,"-",'детали ЭД103-01'!G3))</f>
        <v>IV-Ст3сп ГОСТ 16523-97</v>
      </c>
      <c r="H3" s="102">
        <f>IF((HLOOKUP($D$1,'дерево ЭД103-01'!$H$4:$BU$241,A3,FALSE))*$G$1=0,"-",(HLOOKUP($D$1,'дерево ЭД103-01'!$H$4:$BU$241,A3,FALSE))*$G$1)</f>
        <v>1</v>
      </c>
      <c r="I3" s="103" t="str">
        <f>IF(H3="-","-",'детали ЭД103-01'!H3)</f>
        <v>кг</v>
      </c>
      <c r="J3" s="119">
        <f>IF($H3="-","-",IF('детали ЭД103-01'!I3=0,"-",'детали ЭД103-01'!I3*$H3))</f>
        <v>2.8000000000000001E-2</v>
      </c>
      <c r="K3" s="119">
        <f>IF(H3="-","-",IF('детали ЭД103-01'!J3=0,"-",'детали ЭД103-01'!J3*$H3))</f>
        <v>6.3299999999999995E-2</v>
      </c>
      <c r="L3" s="966" t="str">
        <f>IF($H3="-","-",IF('детали ЭД103-01'!K3=0,"-",'детали ЭД103-01'!K3))</f>
        <v>-</v>
      </c>
      <c r="M3" s="214" t="str">
        <f>IF($H3="-","-",IF('детали ЭД103-01'!L3=0,"-",'детали ЭД103-01'!L3))</f>
        <v>двигатель</v>
      </c>
      <c r="N3" s="214" t="str">
        <f>IF($H3="-","-",IF('детали ЭД103-01'!M3=0,"-",'детали ЭД103-01'!M3))</f>
        <v>двигатель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366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</row>
    <row r="4" spans="1:135" s="3" customFormat="1" x14ac:dyDescent="0.25">
      <c r="A4" s="376">
        <f>'дерево ЭД103-01'!A6</f>
        <v>3</v>
      </c>
      <c r="B4" s="88" t="str">
        <f>IF('дерево ЭД103-01'!B6=0," ",'дерево ЭД103-01'!B6)</f>
        <v>00.2.</v>
      </c>
      <c r="C4" s="11" t="str">
        <f>IF($H4="-","-",'детали ЭД103-01'!C4)</f>
        <v xml:space="preserve">ЭД117-01-003 Вкладыш </v>
      </c>
      <c r="D4" s="11" t="str">
        <f>IF($H4="-","-",'детали ЭД103-01'!D4)</f>
        <v xml:space="preserve">Вкладыш </v>
      </c>
      <c r="E4" s="101" t="str">
        <f>IF($H4="-","-",IF('детали ЭД103-01'!E4=0,"-",'детали ЭД103-01'!E4))</f>
        <v>Круг</v>
      </c>
      <c r="F4" s="101" t="str">
        <f>IF($H4="-","-",IF('детали ЭД103-01'!F4=0,"-",'детали ЭД103-01'!F4))</f>
        <v>32-В ГОСТ 2590-88</v>
      </c>
      <c r="G4" s="101" t="str">
        <f>IF($H4="-","-",IF('детали ЭД103-01'!G4=0,"-",'детали ЭД103-01'!G4))</f>
        <v>Ст5сп3-II ГОСТ 535-88</v>
      </c>
      <c r="H4" s="102">
        <f>IF((HLOOKUP($D$1,'дерево ЭД103-01'!$H$4:$BU$241,A4,FALSE))*$G$1=0,"-",(HLOOKUP($D$1,'дерево ЭД103-01'!$H$4:$BU$241,A4,FALSE))*$G$1)</f>
        <v>2</v>
      </c>
      <c r="I4" s="103" t="str">
        <f>IF($H4="-","-",'детали ЭД103-01'!H4)</f>
        <v>кг</v>
      </c>
      <c r="J4" s="119">
        <f>IF($H4="-","-",IF('детали ЭД103-01'!I4=0,"-",'детали ЭД103-01'!I4*$H4))</f>
        <v>7.0000000000000007E-2</v>
      </c>
      <c r="K4" s="119">
        <f>IF(H4="-","-",IF('детали ЭД103-01'!J4=0,"-",'детали ЭД103-01'!J4*$H4))</f>
        <v>0.14000000000000001</v>
      </c>
      <c r="L4" s="967" t="str">
        <f>IF($H4="-","-",IF('детали ЭД103-01'!K4=0,"-",'детали ЭД103-01'!K4))</f>
        <v>-</v>
      </c>
      <c r="M4" s="214" t="str">
        <f>IF($H4="-","-",IF('детали ЭД103-01'!L4=0,"-",'детали ЭД103-01'!L4))</f>
        <v>двигатель</v>
      </c>
      <c r="N4" s="7" t="str">
        <f>IF($H4="-","-",IF('детали ЭД103-01'!M4=0,"-",'детали ЭД103-01'!M4))</f>
        <v>двигатель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366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</row>
    <row r="5" spans="1:135" s="3" customFormat="1" x14ac:dyDescent="0.25">
      <c r="A5" s="376">
        <f>'дерево ЭД103-01'!A7</f>
        <v>4</v>
      </c>
      <c r="B5" s="88" t="str">
        <f>IF('дерево ЭД103-01'!B7=0," ",'дерево ЭД103-01'!B7)</f>
        <v>00.3.</v>
      </c>
      <c r="C5" s="11" t="str">
        <f>IF($H5="-","-",'детали ЭД103-01'!C5)</f>
        <v>ЭД117-01-004 Пробка</v>
      </c>
      <c r="D5" s="11" t="str">
        <f>IF($H5="-","-",'детали ЭД103-01'!D5)</f>
        <v>Пробка</v>
      </c>
      <c r="E5" s="101" t="str">
        <f>IF($H5="-","-",IF('детали ЭД103-01'!E5=0,"-",'детали ЭД103-01'!E5))</f>
        <v>Фенопласт</v>
      </c>
      <c r="F5" s="101" t="str">
        <f>IF($H5="-","-",IF('детали ЭД103-01'!F5=0,"-",'детали ЭД103-01'!F5))</f>
        <v>-</v>
      </c>
      <c r="G5" s="101" t="str">
        <f>IF($H5="-","-",IF('детали ЭД103-01'!G5=0,"-",'детали ЭД103-01'!G5))</f>
        <v>03-010-02 черный ГОСТ 5689-79</v>
      </c>
      <c r="H5" s="102">
        <f>IF((HLOOKUP($D$1,'дерево ЭД103-01'!$H$4:$BU$241,A5,FALSE))*$G$1=0,"-",(HLOOKUP($D$1,'дерево ЭД103-01'!$H$4:$BU$241,A5,FALSE))*$G$1)</f>
        <v>1</v>
      </c>
      <c r="I5" s="103" t="str">
        <f>IF($H5="-","-",'детали ЭД103-01'!H5)</f>
        <v>кг</v>
      </c>
      <c r="J5" s="119">
        <f>IF($H5="-","-",IF('детали ЭД103-01'!I5=0,"-",'детали ЭД103-01'!I5*$H5))</f>
        <v>4.3999999999999997E-2</v>
      </c>
      <c r="K5" s="119">
        <f>IF(H5="-","-",IF('детали ЭД103-01'!J5=0,"-",'детали ЭД103-01'!J5*$H5))</f>
        <v>5.1999999999999998E-2</v>
      </c>
      <c r="L5" s="967" t="str">
        <f>IF($H5="-","-",IF('детали ЭД103-01'!K5=0,"-",'детали ЭД103-01'!K5))</f>
        <v>-</v>
      </c>
      <c r="M5" s="214" t="str">
        <f>IF($H5="-","-",IF('детали ЭД103-01'!L5=0,"-",'детали ЭД103-01'!L5))</f>
        <v>двигатель</v>
      </c>
      <c r="N5" s="7" t="str">
        <f>IF($H5="-","-",IF('детали ЭД103-01'!M5=0,"-",'детали ЭД103-01'!M5))</f>
        <v>двигатель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366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</row>
    <row r="6" spans="1:135" s="3" customFormat="1" x14ac:dyDescent="0.25">
      <c r="A6" s="376">
        <f>'дерево ЭД103-01'!A8</f>
        <v>5</v>
      </c>
      <c r="B6" s="88" t="str">
        <f>IF('дерево ЭД103-01'!B8=0," ",'дерево ЭД103-01'!B8)</f>
        <v>00.4.</v>
      </c>
      <c r="C6" s="11" t="str">
        <f>IF($H6="-","-",'детали ЭД103-01'!C6)</f>
        <v>ЭД117-02-022 Крышка</v>
      </c>
      <c r="D6" s="11" t="str">
        <f>IF($H6="-","-",'детали ЭД103-01'!D6)</f>
        <v>Крышка</v>
      </c>
      <c r="E6" s="101" t="str">
        <f>IF($H6="-","-",IF('детали ЭД103-01'!E6=0,"-",'детали ЭД103-01'!E6))</f>
        <v>Полоса</v>
      </c>
      <c r="F6" s="101" t="str">
        <f>IF($H6="-","-",IF('детали ЭД103-01'!F6=0,"-",'детали ЭД103-01'!F6))</f>
        <v>25х100 В-2 ГОСТ 103-76</v>
      </c>
      <c r="G6" s="101" t="str">
        <f>IF($H6="-","-",IF('детали ЭД103-01'!G6=0,"-",'детали ЭД103-01'!G6))</f>
        <v>Ст20сп ГОСТ 535-88</v>
      </c>
      <c r="H6" s="102">
        <f>IF((HLOOKUP($D$1,'дерево ЭД103-01'!$H$4:$BU$241,A6,FALSE))*$G$1=0,"-",(HLOOKUP($D$1,'дерево ЭД103-01'!$H$4:$BU$241,A6,FALSE))*$G$1)</f>
        <v>1</v>
      </c>
      <c r="I6" s="103" t="str">
        <f>IF($H6="-","-",'детали ЭД103-01'!H6)</f>
        <v>кг</v>
      </c>
      <c r="J6" s="119">
        <f>IF($H6="-","-",IF('детали ЭД103-01'!I6=0,"-",'детали ЭД103-01'!I6*$H6))</f>
        <v>0.24</v>
      </c>
      <c r="K6" s="119">
        <f>IF(H6="-","-",IF('детали ЭД103-01'!J6=0,"-",'детали ЭД103-01'!J6*$H6))</f>
        <v>0.82</v>
      </c>
      <c r="L6" s="967" t="str">
        <f>IF($H6="-","-",IF('детали ЭД103-01'!K6=0,"-",'детали ЭД103-01'!K6))</f>
        <v>-</v>
      </c>
      <c r="M6" s="214" t="str">
        <f>IF($H6="-","-",IF('детали ЭД103-01'!L6=0,"-",'детали ЭД103-01'!L6))</f>
        <v>двигатель</v>
      </c>
      <c r="N6" s="7" t="str">
        <f>IF($H6="-","-",IF('детали ЭД103-01'!M6=0,"-",'детали ЭД103-01'!M6))</f>
        <v>двигатель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366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</row>
    <row r="7" spans="1:135" s="3" customFormat="1" x14ac:dyDescent="0.25">
      <c r="A7" s="376">
        <f>'дерево ЭД103-01'!A9</f>
        <v>6</v>
      </c>
      <c r="B7" s="88" t="str">
        <f>IF('дерево ЭД103-01'!B9=0," ",'дерево ЭД103-01'!B9)</f>
        <v>00.5.</v>
      </c>
      <c r="C7" s="11" t="str">
        <f>IF($H7="-","-",'детали ЭД103-01'!C7)</f>
        <v>ЭД117-01-010-06 Шпонка</v>
      </c>
      <c r="D7" s="11" t="str">
        <f>IF($H7="-","-",'детали ЭД103-01'!D7)</f>
        <v>Шпонка</v>
      </c>
      <c r="E7" s="101" t="str">
        <f>IF($H7="-","-",IF('детали ЭД103-01'!E7=0,"-",'детали ЭД103-01'!E7))</f>
        <v>Проволока</v>
      </c>
      <c r="F7" s="101" t="str">
        <f>IF($H7="-","-",IF('детали ЭД103-01'!F7=0,"-",'детали ЭД103-01'!F7))</f>
        <v>-</v>
      </c>
      <c r="G7" s="101" t="str">
        <f>IF($H7="-","-",IF('детали ЭД103-01'!G7=0,"-",'детали ЭД103-01'!G7))</f>
        <v>3х3 65Г ГОСТ 11850-72</v>
      </c>
      <c r="H7" s="102">
        <f>IF((HLOOKUP($D$1,'дерево ЭД103-01'!$H$4:$BU$241,A7,FALSE))*$G$1=0,"-",(HLOOKUP($D$1,'дерево ЭД103-01'!$H$4:$BU$241,A7,FALSE))*$G$1)</f>
        <v>1</v>
      </c>
      <c r="I7" s="103" t="str">
        <f>IF($H7="-","-",'детали ЭД103-01'!H7)</f>
        <v>кг</v>
      </c>
      <c r="J7" s="119">
        <f>IF($H7="-","-",IF('детали ЭД103-01'!I7=0,"-",'детали ЭД103-01'!I7*$H7))</f>
        <v>1.1999999999999999E-3</v>
      </c>
      <c r="K7" s="119">
        <f>IF(H7="-","-",IF('детали ЭД103-01'!J7=0,"-",'детали ЭД103-01'!J7*$H7))</f>
        <v>1.2999999999999999E-3</v>
      </c>
      <c r="L7" s="967" t="str">
        <f>IF($H7="-","-",IF('детали ЭД103-01'!K7=0,"-",'детали ЭД103-01'!K7))</f>
        <v>-</v>
      </c>
      <c r="M7" s="214" t="str">
        <f>IF($H7="-","-",IF('детали ЭД103-01'!L7=0,"-",'детали ЭД103-01'!L7))</f>
        <v>двигатель</v>
      </c>
      <c r="N7" s="7" t="str">
        <f>IF($H7="-","-",IF('детали ЭД103-01'!M7=0,"-",'детали ЭД103-01'!M7))</f>
        <v>двигатель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366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</row>
    <row r="8" spans="1:135" s="26" customFormat="1" ht="13.8" thickBot="1" x14ac:dyDescent="0.3">
      <c r="A8" s="376">
        <f>'дерево ЭД103-01'!A10</f>
        <v>7</v>
      </c>
      <c r="B8" s="139" t="str">
        <f>IF('дерево ЭД103-01'!B10=0," ",'дерево ЭД103-01'!B10)</f>
        <v>00.6.</v>
      </c>
      <c r="C8" s="140" t="str">
        <f>IF($H8="-","-",'детали ЭД103-01'!C8)</f>
        <v>ЭД103-01-011 Пята</v>
      </c>
      <c r="D8" s="140" t="str">
        <f>IF($H8="-","-",'детали ЭД103-01'!D8)</f>
        <v>Пята</v>
      </c>
      <c r="E8" s="297" t="str">
        <f>IF($H8="-","-",IF('детали ЭД103-01'!E8=0,"-",'детали ЭД103-01'!E8))</f>
        <v>Круг</v>
      </c>
      <c r="F8" s="297" t="str">
        <f>IF($H8="-","-",IF('детали ЭД103-01'!F8=0,"-",'детали ЭД103-01'!F8))</f>
        <v>70-В ГОСТ 2590-88</v>
      </c>
      <c r="G8" s="297" t="str">
        <f>IF($H8="-","-",IF('детали ЭД103-01'!G8=0,"-",'детали ЭД103-01'!G8))</f>
        <v>20Х-Б ГОСТ 4543-71</v>
      </c>
      <c r="H8" s="298">
        <f>IF((HLOOKUP($D$1,'дерево ЭД103-01'!$H$4:$BU$241,A8,FALSE))*$G$1=0,"-",(HLOOKUP($D$1,'дерево ЭД103-01'!$H$4:$BU$241,A8,FALSE))*$G$1)</f>
        <v>1</v>
      </c>
      <c r="I8" s="299" t="str">
        <f>IF($H8="-","-",'детали ЭД103-01'!H8)</f>
        <v>кг</v>
      </c>
      <c r="J8" s="133">
        <f>IF($H8="-","-",IF('детали ЭД103-01'!I8=0,"-",'детали ЭД103-01'!I8*$H8))</f>
        <v>0.4</v>
      </c>
      <c r="K8" s="133">
        <f>IF(H8="-","-",IF('детали ЭД103-01'!J8=0,"-",'детали ЭД103-01'!J8*$H8))</f>
        <v>0.96</v>
      </c>
      <c r="L8" s="968" t="str">
        <f>IF($H8="-","-",IF('детали ЭД103-01'!K8=0,"-",'детали ЭД103-01'!K8))</f>
        <v>-</v>
      </c>
      <c r="M8" s="214" t="str">
        <f>IF($H8="-","-",IF('детали ЭД103-01'!L8=0,"-",'детали ЭД103-01'!L8))</f>
        <v>двигатель</v>
      </c>
      <c r="N8" s="7" t="str">
        <f>IF($H8="-","-",IF('детали ЭД103-01'!M8=0,"-",'детали ЭД103-01'!M8))</f>
        <v>двигатель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367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</row>
    <row r="9" spans="1:135" s="155" customFormat="1" x14ac:dyDescent="0.25">
      <c r="A9" s="376">
        <f>'дерево ЭД103-01'!A11</f>
        <v>8</v>
      </c>
      <c r="B9" s="150" t="str">
        <f>IF('дерево ЭД103-01'!B11=0," ",'дерево ЭД103-01'!B11)</f>
        <v>00.7.</v>
      </c>
      <c r="C9" s="151" t="str">
        <f>IF($H9="-","-",'детали ЭД103-01'!C9)</f>
        <v>-</v>
      </c>
      <c r="D9" s="233" t="str">
        <f>IF($H9="-","-",'детали ЭД103-01'!D9)</f>
        <v>-</v>
      </c>
      <c r="E9" s="327" t="str">
        <f>IF($H9="-","-",IF('детали ЭД103-01'!E9=0,"-",'детали ЭД103-01'!E9))</f>
        <v>-</v>
      </c>
      <c r="F9" s="327" t="str">
        <f>IF($H9="-","-",IF('детали ЭД103-01'!F9=0,"-",'детали ЭД103-01'!F9))</f>
        <v>-</v>
      </c>
      <c r="G9" s="327" t="str">
        <f>IF($H9="-","-",IF('детали ЭД103-01'!G9=0,"-",'детали ЭД103-01'!G9))</f>
        <v>-</v>
      </c>
      <c r="H9" s="328" t="str">
        <f>IF((HLOOKUP($D$1,'дерево ЭД103-01'!$H$4:$BU$241,A9,FALSE))*$G$1=0,"-",(HLOOKUP($D$1,'дерево ЭД103-01'!$H$4:$BU$241,A9,FALSE))*$G$1)</f>
        <v>-</v>
      </c>
      <c r="I9" s="329" t="str">
        <f>IF($H9="-","-",'детали ЭД103-01'!H9)</f>
        <v>-</v>
      </c>
      <c r="J9" s="330" t="str">
        <f>IF($H9="-","-",IF('детали ЭД103-01'!I9=0,"-",'детали ЭД103-01'!I9*$H9))</f>
        <v>-</v>
      </c>
      <c r="K9" s="330" t="str">
        <f>IF(H9="-","-",IF('детали ЭД103-01'!J9=0,"-",'детали ЭД103-01'!J9*$H9))</f>
        <v>-</v>
      </c>
      <c r="L9" s="434" t="str">
        <f>IF($H9="-","-",IF('детали ЭД103-01'!K9=0,"-",'детали ЭД103-01'!K9))</f>
        <v>-</v>
      </c>
      <c r="M9" s="214" t="str">
        <f>IF($H9="-","-",IF('детали ЭД103-01'!L9=0,"-",'детали ЭД103-01'!L9))</f>
        <v>-</v>
      </c>
      <c r="N9" s="7" t="str">
        <f>IF($H9="-","-",IF('детали ЭД103-01'!M9=0,"-",'детали ЭД103-01'!M9))</f>
        <v>-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368"/>
      <c r="DE9" s="158"/>
      <c r="DF9" s="158"/>
      <c r="DG9" s="158"/>
      <c r="DH9" s="158"/>
      <c r="DI9" s="158"/>
      <c r="DJ9" s="158"/>
      <c r="DK9" s="158"/>
      <c r="DL9" s="158"/>
      <c r="DM9" s="158"/>
      <c r="DN9" s="158"/>
      <c r="DO9" s="158"/>
      <c r="DP9" s="158"/>
      <c r="DQ9" s="158"/>
      <c r="DR9" s="158"/>
      <c r="DS9" s="158"/>
      <c r="DT9" s="158"/>
      <c r="DU9" s="158"/>
      <c r="DV9" s="158"/>
      <c r="DW9" s="158"/>
      <c r="DX9" s="158"/>
      <c r="DY9" s="158"/>
      <c r="DZ9" s="158"/>
      <c r="EA9" s="158"/>
      <c r="EB9" s="158"/>
      <c r="EC9" s="158"/>
      <c r="ED9" s="158"/>
      <c r="EE9" s="158"/>
    </row>
    <row r="10" spans="1:135" s="164" customFormat="1" ht="13.8" thickBot="1" x14ac:dyDescent="0.3">
      <c r="A10" s="376">
        <f>'дерево ЭД103-01'!A12</f>
        <v>9</v>
      </c>
      <c r="B10" s="159" t="str">
        <f>IF('дерево ЭД103-01'!B12=0," ",'дерево ЭД103-01'!B12)</f>
        <v>00.7.</v>
      </c>
      <c r="C10" s="160" t="str">
        <f>IF($H10="-","-",'детали ЭД103-01'!C10)</f>
        <v>-</v>
      </c>
      <c r="D10" s="160" t="str">
        <f>IF($H10="-","-",'детали ЭД103-01'!D10)</f>
        <v>-</v>
      </c>
      <c r="E10" s="331" t="str">
        <f>IF($H10="-","-",IF('детали ЭД103-01'!E10=0,"-",'детали ЭД103-01'!E10))</f>
        <v>-</v>
      </c>
      <c r="F10" s="331" t="str">
        <f>IF($H10="-","-",IF('детали ЭД103-01'!F10=0,"-",'детали ЭД103-01'!F10))</f>
        <v>-</v>
      </c>
      <c r="G10" s="331" t="str">
        <f>IF($H10="-","-",IF('детали ЭД103-01'!G10=0,"-",'детали ЭД103-01'!G10))</f>
        <v>-</v>
      </c>
      <c r="H10" s="332" t="str">
        <f>IF((HLOOKUP($D$1,'дерево ЭД103-01'!$H$4:$BU$241,A10,FALSE))*$G$1=0,"-",(HLOOKUP($D$1,'дерево ЭД103-01'!$H$4:$BU$241,A10,FALSE))*$G$1)</f>
        <v>-</v>
      </c>
      <c r="I10" s="333" t="str">
        <f>IF($H10="-","-",'детали ЭД103-01'!H10)</f>
        <v>-</v>
      </c>
      <c r="J10" s="334" t="str">
        <f>IF($H10="-","-",IF('детали ЭД103-01'!I10=0,"-",'детали ЭД103-01'!I10*$H10))</f>
        <v>-</v>
      </c>
      <c r="K10" s="334" t="str">
        <f>IF(H10="-","-",IF('детали ЭД103-01'!J10=0,"-",'детали ЭД103-01'!J10*$H10))</f>
        <v>-</v>
      </c>
      <c r="L10" s="1155" t="str">
        <f>IF($H10="-","-",IF('детали ЭД103-01'!K10=0,"-",'детали ЭД103-01'!K10))</f>
        <v>-</v>
      </c>
      <c r="M10" s="214" t="str">
        <f>IF($H10="-","-",IF('детали ЭД103-01'!L10=0,"-",'детали ЭД103-01'!L10))</f>
        <v>-</v>
      </c>
      <c r="N10" s="7" t="str">
        <f>IF($H10="-","-",IF('детали ЭД103-01'!M10=0,"-",'детали ЭД103-01'!M10))</f>
        <v>-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369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167"/>
      <c r="DQ10" s="167"/>
      <c r="DR10" s="167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</row>
    <row r="11" spans="1:135" s="155" customFormat="1" x14ac:dyDescent="0.25">
      <c r="A11" s="376">
        <f>'дерево ЭД103-01'!A13</f>
        <v>10</v>
      </c>
      <c r="B11" s="150" t="str">
        <f>IF('дерево ЭД103-01'!B13=0," ",'дерево ЭД103-01'!B13)</f>
        <v>00.7.</v>
      </c>
      <c r="C11" s="151" t="str">
        <f>IF($H11="-","-",'детали ЭД103-01'!C11)</f>
        <v>-</v>
      </c>
      <c r="D11" s="233" t="str">
        <f>IF($H11="-","-",'детали ЭД103-01'!D11)</f>
        <v>-</v>
      </c>
      <c r="E11" s="327" t="str">
        <f>IF($H11="-","-",IF('детали ЭД103-01'!E11=0,"-",'детали ЭД103-01'!E11))</f>
        <v>-</v>
      </c>
      <c r="F11" s="327" t="str">
        <f>IF($H11="-","-",IF('детали ЭД103-01'!F11=0,"-",'детали ЭД103-01'!F11))</f>
        <v>-</v>
      </c>
      <c r="G11" s="327" t="str">
        <f>IF($H11="-","-",IF('детали ЭД103-01'!G11=0,"-",'детали ЭД103-01'!G11))</f>
        <v>-</v>
      </c>
      <c r="H11" s="328" t="str">
        <f>IF((HLOOKUP($D$1,'дерево ЭД103-01'!$H$4:$BU$241,A11,FALSE))*$G$1=0,"-",(HLOOKUP($D$1,'дерево ЭД103-01'!$H$4:$BU$241,A11,FALSE))*$G$1)</f>
        <v>-</v>
      </c>
      <c r="I11" s="329" t="str">
        <f>IF($H11="-","-",'детали ЭД103-01'!H11)</f>
        <v>-</v>
      </c>
      <c r="J11" s="330" t="str">
        <f>IF($H11="-","-",IF('детали ЭД103-01'!I11=0,"-",'детали ЭД103-01'!I11*$H11))</f>
        <v>-</v>
      </c>
      <c r="K11" s="330" t="str">
        <f>IF(H11="-","-",IF('детали ЭД103-01'!J11=0,"-",'детали ЭД103-01'!J11*$H11))</f>
        <v>-</v>
      </c>
      <c r="L11" s="434" t="str">
        <f>IF($H11="-","-",IF('детали ЭД103-01'!K11=0,"-",'детали ЭД103-01'!K11))</f>
        <v>-</v>
      </c>
      <c r="M11" s="214" t="str">
        <f>IF($H11="-","-",IF('детали ЭД103-01'!L11=0,"-",'детали ЭД103-01'!L11))</f>
        <v>-</v>
      </c>
      <c r="N11" s="7" t="str">
        <f>IF($H11="-","-",IF('детали ЭД103-01'!M11=0,"-",'детали ЭД103-01'!M11))</f>
        <v>-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368"/>
      <c r="DE11" s="158"/>
      <c r="DF11" s="158"/>
      <c r="DG11" s="158"/>
      <c r="DH11" s="158"/>
      <c r="DI11" s="158"/>
      <c r="DJ11" s="158"/>
      <c r="DK11" s="158"/>
      <c r="DL11" s="158"/>
      <c r="DM11" s="158"/>
      <c r="DN11" s="158"/>
      <c r="DO11" s="158"/>
      <c r="DP11" s="158"/>
      <c r="DQ11" s="158"/>
      <c r="DR11" s="158"/>
      <c r="DS11" s="158"/>
      <c r="DT11" s="158"/>
      <c r="DU11" s="158"/>
      <c r="DV11" s="158"/>
      <c r="DW11" s="158"/>
      <c r="DX11" s="158"/>
      <c r="DY11" s="158"/>
      <c r="DZ11" s="158"/>
      <c r="EA11" s="158"/>
      <c r="EB11" s="158"/>
      <c r="EC11" s="158"/>
      <c r="ED11" s="158"/>
      <c r="EE11" s="158"/>
    </row>
    <row r="12" spans="1:135" s="164" customFormat="1" ht="13.8" thickBot="1" x14ac:dyDescent="0.3">
      <c r="A12" s="376">
        <f>'дерево ЭД103-01'!A14</f>
        <v>11</v>
      </c>
      <c r="B12" s="159" t="str">
        <f>IF('дерево ЭД103-01'!B14=0," ",'дерево ЭД103-01'!B14)</f>
        <v>00.7.</v>
      </c>
      <c r="C12" s="160" t="str">
        <f>IF($H12="-","-",'детали ЭД103-01'!C12)</f>
        <v>-</v>
      </c>
      <c r="D12" s="160" t="str">
        <f>IF($H12="-","-",'детали ЭД103-01'!D12)</f>
        <v>-</v>
      </c>
      <c r="E12" s="331" t="str">
        <f>IF($H12="-","-",IF('детали ЭД103-01'!E12=0,"-",'детали ЭД103-01'!E12))</f>
        <v>-</v>
      </c>
      <c r="F12" s="331" t="str">
        <f>IF($H12="-","-",IF('детали ЭД103-01'!F12=0,"-",'детали ЭД103-01'!F12))</f>
        <v>-</v>
      </c>
      <c r="G12" s="331" t="str">
        <f>IF($H12="-","-",IF('детали ЭД103-01'!G12=0,"-",'детали ЭД103-01'!G12))</f>
        <v>-</v>
      </c>
      <c r="H12" s="332" t="str">
        <f>IF((HLOOKUP($D$1,'дерево ЭД103-01'!$H$4:$BU$241,A12,FALSE))*$G$1=0,"-",(HLOOKUP($D$1,'дерево ЭД103-01'!$H$4:$BU$241,A12,FALSE))*$G$1)</f>
        <v>-</v>
      </c>
      <c r="I12" s="333" t="str">
        <f>IF($H12="-","-",'детали ЭД103-01'!H12)</f>
        <v>-</v>
      </c>
      <c r="J12" s="334" t="str">
        <f>IF($H12="-","-",IF('детали ЭД103-01'!I12=0,"-",'детали ЭД103-01'!I12*$H12))</f>
        <v>-</v>
      </c>
      <c r="K12" s="334" t="str">
        <f>IF(H12="-","-",IF('детали ЭД103-01'!J12=0,"-",'детали ЭД103-01'!J12*$H12))</f>
        <v>-</v>
      </c>
      <c r="L12" s="1155" t="str">
        <f>IF($H12="-","-",IF('детали ЭД103-01'!K12=0,"-",'детали ЭД103-01'!K12))</f>
        <v>-</v>
      </c>
      <c r="M12" s="214" t="str">
        <f>IF($H12="-","-",IF('детали ЭД103-01'!L12=0,"-",'детали ЭД103-01'!L12))</f>
        <v>-</v>
      </c>
      <c r="N12" s="7" t="str">
        <f>IF($H12="-","-",IF('детали ЭД103-01'!M12=0,"-",'детали ЭД103-01'!M12))</f>
        <v>-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369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167"/>
      <c r="DQ12" s="167"/>
      <c r="DR12" s="167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</row>
    <row r="13" spans="1:135" s="155" customFormat="1" x14ac:dyDescent="0.25">
      <c r="A13" s="376">
        <f>'дерево ЭД103-01'!A15</f>
        <v>12</v>
      </c>
      <c r="B13" s="150" t="str">
        <f>IF('дерево ЭД103-01'!B15=0," ",'дерево ЭД103-01'!B15)</f>
        <v>00.7.</v>
      </c>
      <c r="C13" s="151" t="str">
        <f>IF($H13="-","-",'детали ЭД103-01'!C13)</f>
        <v>ЭД117-01-001Б-02 Шпилька; зам. на ЭД117-07-001Б-01</v>
      </c>
      <c r="D13" s="151" t="str">
        <f>IF($H13="-","-",'детали ЭД103-01'!D13)</f>
        <v>Шпилька</v>
      </c>
      <c r="E13" s="327" t="str">
        <f>IF($H13="-","-",IF('детали ЭД103-01'!E13=0,"-",'детали ЭД103-01'!E13))</f>
        <v>Круг</v>
      </c>
      <c r="F13" s="327" t="str">
        <f>IF($H13="-","-",IF('детали ЭД103-01'!F13=0,"-",'детали ЭД103-01'!F13))</f>
        <v>10-В ГОСТ 2590-88</v>
      </c>
      <c r="G13" s="327" t="str">
        <f>IF($H13="-","-",IF('детали ЭД103-01'!G13=0,"-",'детали ЭД103-01'!G13))</f>
        <v>14Х17Н2-Б ГОСТ 5949-75</v>
      </c>
      <c r="H13" s="328">
        <f>IF((HLOOKUP($D$1,'дерево ЭД103-01'!$H$4:$BU$241,A13,FALSE))*$G$1=0,"-",(HLOOKUP($D$1,'дерево ЭД103-01'!$H$4:$BU$241,A13,FALSE))*$G$1)</f>
        <v>6</v>
      </c>
      <c r="I13" s="329" t="str">
        <f>IF($H13="-","-",'детали ЭД103-01'!H13)</f>
        <v>кг</v>
      </c>
      <c r="J13" s="330">
        <f>IF($H13="-","-",IF('детали ЭД103-01'!I13=0,"-",'детали ЭД103-01'!I13*$H13))</f>
        <v>0.20400000000000001</v>
      </c>
      <c r="K13" s="330">
        <f>IF(H13="-","-",IF('детали ЭД103-01'!J13=0,"-",'детали ЭД103-01'!J13*$H13))</f>
        <v>0.24</v>
      </c>
      <c r="L13" s="1153" t="str">
        <f>IF($H13="-","-",IF('детали ЭД103-01'!K13=0,"-",'детали ЭД103-01'!K13))</f>
        <v>зам. на ЭД117-07-001Б-01</v>
      </c>
      <c r="M13" s="214" t="str">
        <f>IF($H13="-","-",IF('детали ЭД103-01'!L13=0,"-",'детали ЭД103-01'!L13))</f>
        <v>двигатель</v>
      </c>
      <c r="N13" s="7" t="str">
        <f>IF($H13="-","-",IF('детали ЭД103-01'!M13=0,"-",'детали ЭД103-01'!M13))</f>
        <v>двигатель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368"/>
      <c r="DE13" s="158"/>
      <c r="DF13" s="158"/>
      <c r="DG13" s="158"/>
      <c r="DH13" s="158"/>
      <c r="DI13" s="158"/>
      <c r="DJ13" s="158"/>
      <c r="DK13" s="158"/>
      <c r="DL13" s="158"/>
      <c r="DM13" s="158"/>
      <c r="DN13" s="158"/>
      <c r="DO13" s="158"/>
      <c r="DP13" s="158"/>
      <c r="DQ13" s="158"/>
      <c r="DR13" s="158"/>
      <c r="DS13" s="158"/>
      <c r="DT13" s="158"/>
      <c r="DU13" s="158"/>
      <c r="DV13" s="158"/>
      <c r="DW13" s="158"/>
      <c r="DX13" s="158"/>
      <c r="DY13" s="158"/>
      <c r="DZ13" s="158"/>
      <c r="EA13" s="158"/>
      <c r="EB13" s="158"/>
      <c r="EC13" s="158"/>
      <c r="ED13" s="158"/>
      <c r="EE13" s="158"/>
    </row>
    <row r="14" spans="1:135" s="164" customFormat="1" ht="13.8" thickBot="1" x14ac:dyDescent="0.3">
      <c r="A14" s="376">
        <f>'дерево ЭД103-01'!A16</f>
        <v>13</v>
      </c>
      <c r="B14" s="159" t="str">
        <f>IF('дерево ЭД103-01'!B16=0," ",'дерево ЭД103-01'!B16)</f>
        <v>00.7.</v>
      </c>
      <c r="C14" s="160" t="str">
        <f>IF($H14="-","-",'детали ЭД103-01'!C14)</f>
        <v>ЭД117-07-001Б-01 Шпилька; взамен ЭД117-01-001Б-02</v>
      </c>
      <c r="D14" s="160" t="str">
        <f>IF($H14="-","-",'детали ЭД103-01'!D14)</f>
        <v>Шпилька</v>
      </c>
      <c r="E14" s="331" t="str">
        <f>IF($H14="-","-",IF('детали ЭД103-01'!E14=0,"-",'детали ЭД103-01'!E14))</f>
        <v>Круг</v>
      </c>
      <c r="F14" s="331" t="str">
        <f>IF($H14="-","-",IF('детали ЭД103-01'!F14=0,"-",'детали ЭД103-01'!F14))</f>
        <v>10-h12 ГОСТ 7417-75</v>
      </c>
      <c r="G14" s="331" t="str">
        <f>IF($H14="-","-",IF('детали ЭД103-01'!G14=0,"-",'детали ЭД103-01'!G14))</f>
        <v>14Х17Н2 ГОСТ 5949-75</v>
      </c>
      <c r="H14" s="332">
        <f>IF((HLOOKUP($D$1,'дерево ЭД103-01'!$H$4:$BU$241,A14,FALSE))*$G$1=0,"-",(HLOOKUP($D$1,'дерево ЭД103-01'!$H$4:$BU$241,A14,FALSE))*$G$1)</f>
        <v>6</v>
      </c>
      <c r="I14" s="333" t="str">
        <f>IF($H14="-","-",'детали ЭД103-01'!H14)</f>
        <v>кг</v>
      </c>
      <c r="J14" s="334">
        <f>IF($H14="-","-",IF('детали ЭД103-01'!I14=0,"-",'детали ЭД103-01'!I14*$H14))</f>
        <v>0.20400000000000001</v>
      </c>
      <c r="K14" s="334">
        <f>IF(H14="-","-",IF('детали ЭД103-01'!J14=0,"-",'детали ЭД103-01'!J14*$H14))</f>
        <v>0.246</v>
      </c>
      <c r="L14" s="1154" t="str">
        <f>IF($H14="-","-",IF('детали ЭД103-01'!K14=0,"-",'детали ЭД103-01'!K14))</f>
        <v>взамен ЭД117-01-001Б-02</v>
      </c>
      <c r="M14" s="214" t="str">
        <f>IF($H14="-","-",IF('детали ЭД103-01'!L14=0,"-",'детали ЭД103-01'!L14))</f>
        <v>двигатель</v>
      </c>
      <c r="N14" s="7" t="str">
        <f>IF($H14="-","-",IF('детали ЭД103-01'!M14=0,"-",'детали ЭД103-01'!M14))</f>
        <v>двигатель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369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</row>
    <row r="15" spans="1:135" s="155" customFormat="1" x14ac:dyDescent="0.25">
      <c r="A15" s="376">
        <f>'дерево ЭД103-01'!A17</f>
        <v>14</v>
      </c>
      <c r="B15" s="150" t="str">
        <f>IF('дерево ЭД103-01'!B17=0," ",'дерево ЭД103-01'!B17)</f>
        <v>00.8.</v>
      </c>
      <c r="C15" s="151" t="str">
        <f>IF($H15="-","-",'детали ЭД103-01'!C15)</f>
        <v>-</v>
      </c>
      <c r="D15" s="151" t="str">
        <f>IF($H15="-","-",'детали ЭД103-01'!D15)</f>
        <v>-</v>
      </c>
      <c r="E15" s="327" t="str">
        <f>IF($H15="-","-",IF('детали ЭД103-01'!E15=0,"-",'детали ЭД103-01'!E15))</f>
        <v>-</v>
      </c>
      <c r="F15" s="327" t="str">
        <f>IF($H15="-","-",IF('детали ЭД103-01'!F15=0,"-",'детали ЭД103-01'!F15))</f>
        <v>-</v>
      </c>
      <c r="G15" s="327" t="str">
        <f>IF($H15="-","-",IF('детали ЭД103-01'!G15=0,"-",'детали ЭД103-01'!G15))</f>
        <v>-</v>
      </c>
      <c r="H15" s="328" t="str">
        <f>IF((HLOOKUP($D$1,'дерево ЭД103-01'!$H$4:$BU$241,A15,FALSE))*$G$1=0,"-",(HLOOKUP($D$1,'дерево ЭД103-01'!$H$4:$BU$241,A15,FALSE))*$G$1)</f>
        <v>-</v>
      </c>
      <c r="I15" s="329" t="str">
        <f>IF($H15="-","-",'детали ЭД103-01'!H15)</f>
        <v>-</v>
      </c>
      <c r="J15" s="330" t="str">
        <f>IF($H15="-","-",IF('детали ЭД103-01'!I15=0,"-",'детали ЭД103-01'!I15*$H15))</f>
        <v>-</v>
      </c>
      <c r="K15" s="330" t="str">
        <f>IF(H15="-","-",IF('детали ЭД103-01'!J15=0,"-",'детали ЭД103-01'!J15*$H15))</f>
        <v>-</v>
      </c>
      <c r="L15" s="1152" t="str">
        <f>IF($H15="-","-",IF('детали ЭД103-01'!K15=0,"-",'детали ЭД103-01'!K15))</f>
        <v>-</v>
      </c>
      <c r="M15" s="214" t="str">
        <f>IF($H15="-","-",IF('детали ЭД103-01'!L15=0,"-",'детали ЭД103-01'!L15))</f>
        <v>-</v>
      </c>
      <c r="N15" s="7" t="str">
        <f>IF($H15="-","-",IF('детали ЭД103-01'!M15=0,"-",'детали ЭД103-01'!M15))</f>
        <v>-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368"/>
      <c r="DE15" s="158"/>
      <c r="DF15" s="158"/>
      <c r="DG15" s="158"/>
      <c r="DH15" s="158"/>
      <c r="DI15" s="158"/>
      <c r="DJ15" s="158"/>
      <c r="DK15" s="158"/>
      <c r="DL15" s="158"/>
      <c r="DM15" s="158"/>
      <c r="DN15" s="158"/>
      <c r="DO15" s="158"/>
      <c r="DP15" s="158"/>
      <c r="DQ15" s="158"/>
      <c r="DR15" s="158"/>
      <c r="DS15" s="158"/>
      <c r="DT15" s="158"/>
      <c r="DU15" s="158"/>
      <c r="DV15" s="158"/>
      <c r="DW15" s="158"/>
      <c r="DX15" s="158"/>
      <c r="DY15" s="158"/>
      <c r="DZ15" s="158"/>
      <c r="EA15" s="158"/>
      <c r="EB15" s="158"/>
      <c r="EC15" s="158"/>
      <c r="ED15" s="158"/>
      <c r="EE15" s="158"/>
    </row>
    <row r="16" spans="1:135" s="164" customFormat="1" ht="13.8" thickBot="1" x14ac:dyDescent="0.3">
      <c r="A16" s="376">
        <f>'дерево ЭД103-01'!A18</f>
        <v>15</v>
      </c>
      <c r="B16" s="159" t="str">
        <f>IF('дерево ЭД103-01'!B18=0," ",'дерево ЭД103-01'!B18)</f>
        <v>00.8.</v>
      </c>
      <c r="C16" s="160" t="str">
        <f>IF($H16="-","-",'детали ЭД103-01'!C16)</f>
        <v>-</v>
      </c>
      <c r="D16" s="160" t="str">
        <f>IF($H16="-","-",'детали ЭД103-01'!D16)</f>
        <v>-</v>
      </c>
      <c r="E16" s="331" t="str">
        <f>IF($H16="-","-",IF('детали ЭД103-01'!E16=0,"-",'детали ЭД103-01'!E16))</f>
        <v>-</v>
      </c>
      <c r="F16" s="331" t="str">
        <f>IF($H16="-","-",IF('детали ЭД103-01'!F16=0,"-",'детали ЭД103-01'!F16))</f>
        <v>-</v>
      </c>
      <c r="G16" s="331" t="str">
        <f>IF($H16="-","-",IF('детали ЭД103-01'!G16=0,"-",'детали ЭД103-01'!G16))</f>
        <v>-</v>
      </c>
      <c r="H16" s="332" t="str">
        <f>IF((HLOOKUP($D$1,'дерево ЭД103-01'!$H$4:$BU$241,A16,FALSE))*$G$1=0,"-",(HLOOKUP($D$1,'дерево ЭД103-01'!$H$4:$BU$241,A16,FALSE))*$G$1)</f>
        <v>-</v>
      </c>
      <c r="I16" s="333" t="str">
        <f>IF($H16="-","-",'детали ЭД103-01'!H16)</f>
        <v>-</v>
      </c>
      <c r="J16" s="334" t="str">
        <f>IF($H16="-","-",IF('детали ЭД103-01'!I16=0,"-",'детали ЭД103-01'!I16*$H16))</f>
        <v>-</v>
      </c>
      <c r="K16" s="334" t="str">
        <f>IF(H16="-","-",IF('детали ЭД103-01'!J16=0,"-",'детали ЭД103-01'!J16*$H16))</f>
        <v>-</v>
      </c>
      <c r="L16" s="903" t="str">
        <f>IF($H16="-","-",IF('детали ЭД103-01'!K16=0,"-",'детали ЭД103-01'!K16))</f>
        <v>-</v>
      </c>
      <c r="M16" s="214" t="str">
        <f>IF($H16="-","-",IF('детали ЭД103-01'!L16=0,"-",'детали ЭД103-01'!L16))</f>
        <v>-</v>
      </c>
      <c r="N16" s="7" t="str">
        <f>IF($H16="-","-",IF('детали ЭД103-01'!M16=0,"-",'детали ЭД103-01'!M16))</f>
        <v>-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369"/>
      <c r="DE16" s="167"/>
      <c r="DF16" s="167"/>
      <c r="DG16" s="167"/>
      <c r="DH16" s="167"/>
      <c r="DI16" s="167"/>
      <c r="DJ16" s="167"/>
      <c r="DK16" s="167"/>
      <c r="DL16" s="167"/>
      <c r="DM16" s="167"/>
      <c r="DN16" s="167"/>
      <c r="DO16" s="167"/>
      <c r="DP16" s="167"/>
      <c r="DQ16" s="167"/>
      <c r="DR16" s="167"/>
      <c r="DS16" s="167"/>
      <c r="DT16" s="167"/>
      <c r="DU16" s="167"/>
      <c r="DV16" s="167"/>
      <c r="DW16" s="167"/>
      <c r="DX16" s="167"/>
      <c r="DY16" s="167"/>
      <c r="DZ16" s="167"/>
      <c r="EA16" s="167"/>
      <c r="EB16" s="167"/>
      <c r="EC16" s="167"/>
      <c r="ED16" s="167"/>
      <c r="EE16" s="167"/>
    </row>
    <row r="17" spans="1:135" s="191" customFormat="1" ht="13.8" thickBot="1" x14ac:dyDescent="0.3">
      <c r="A17" s="376">
        <f>'дерево ЭД103-01'!A19</f>
        <v>16</v>
      </c>
      <c r="B17" s="227" t="str">
        <f>IF('дерево ЭД103-01'!B19=0," ",'дерево ЭД103-01'!B19)</f>
        <v>00.8.</v>
      </c>
      <c r="C17" s="228" t="str">
        <f>IF($H17="-","-",'детали ЭД103-01'!C17)</f>
        <v>ЭД117-01-009Б-01 Винт</v>
      </c>
      <c r="D17" s="228" t="str">
        <f>IF($H17="-","-",'детали ЭД103-01'!D17)</f>
        <v>Винт</v>
      </c>
      <c r="E17" s="310" t="str">
        <f>IF($H17="-","-",IF('детали ЭД103-01'!E17=0,"-",'детали ЭД103-01'!E17))</f>
        <v>Круг</v>
      </c>
      <c r="F17" s="310" t="str">
        <f>IF($H17="-","-",IF('детали ЭД103-01'!F17=0,"-",'детали ЭД103-01'!F17))</f>
        <v>16,2-h11 ГОСТ 7417-75</v>
      </c>
      <c r="G17" s="310" t="str">
        <f>IF($H17="-","-",IF('детали ЭД103-01'!G17=0,"-",'детали ЭД103-01'!G17))</f>
        <v>14Х17Н2 ГОСТ 5949-75</v>
      </c>
      <c r="H17" s="311">
        <f>IF((HLOOKUP($D$1,'дерево ЭД103-01'!$H$4:$BU$241,A17,FALSE))*$G$1=0,"-",(HLOOKUP($D$1,'дерево ЭД103-01'!$H$4:$BU$241,A17,FALSE))*$G$1)</f>
        <v>2</v>
      </c>
      <c r="I17" s="312" t="str">
        <f>IF($H17="-","-",'детали ЭД103-01'!H17)</f>
        <v>кг</v>
      </c>
      <c r="J17" s="302">
        <f>IF($H17="-","-",IF('детали ЭД103-01'!I17=0,"-",'детали ЭД103-01'!I17*$H17))</f>
        <v>0.08</v>
      </c>
      <c r="K17" s="302">
        <f>IF(H17="-","-",IF('детали ЭД103-01'!J17=0,"-",'детали ЭД103-01'!J17*$H17))</f>
        <v>0.2</v>
      </c>
      <c r="L17" s="904" t="str">
        <f>IF($H17="-","-",IF('детали ЭД103-01'!K17=0,"-",'детали ЭД103-01'!K17))</f>
        <v>-</v>
      </c>
      <c r="M17" s="214" t="str">
        <f>IF($H17="-","-",IF('детали ЭД103-01'!L17=0,"-",'детали ЭД103-01'!L17))</f>
        <v>двигатель</v>
      </c>
      <c r="N17" s="7" t="str">
        <f>IF($H17="-","-",IF('детали ЭД103-01'!M17=0,"-",'детали ЭД103-01'!M17))</f>
        <v>двигатель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370"/>
      <c r="DE17" s="190"/>
      <c r="DF17" s="190"/>
      <c r="DG17" s="190"/>
      <c r="DH17" s="190"/>
      <c r="DI17" s="190"/>
      <c r="DJ17" s="190"/>
      <c r="DK17" s="190"/>
      <c r="DL17" s="190"/>
      <c r="DM17" s="190"/>
      <c r="DN17" s="190"/>
      <c r="DO17" s="190"/>
      <c r="DP17" s="190"/>
      <c r="DQ17" s="190"/>
      <c r="DR17" s="190"/>
      <c r="DS17" s="190"/>
      <c r="DT17" s="190"/>
      <c r="DU17" s="190"/>
      <c r="DV17" s="190"/>
      <c r="DW17" s="190"/>
      <c r="DX17" s="190"/>
      <c r="DY17" s="190"/>
      <c r="DZ17" s="190"/>
      <c r="EA17" s="190"/>
      <c r="EB17" s="190"/>
      <c r="EC17" s="190"/>
      <c r="ED17" s="190"/>
      <c r="EE17" s="190"/>
    </row>
    <row r="18" spans="1:135" s="155" customFormat="1" x14ac:dyDescent="0.25">
      <c r="A18" s="376">
        <f>'дерево ЭД103-01'!A20</f>
        <v>17</v>
      </c>
      <c r="B18" s="150" t="str">
        <f>IF('дерево ЭД103-01'!B20=0," ",'дерево ЭД103-01'!B20)</f>
        <v>00.9.</v>
      </c>
      <c r="C18" s="151" t="str">
        <f>IF($H18="-","-",'детали ЭД103-01'!C18)</f>
        <v>-</v>
      </c>
      <c r="D18" s="151" t="str">
        <f>IF($H18="-","-",'детали ЭД103-01'!D18)</f>
        <v>-</v>
      </c>
      <c r="E18" s="327" t="str">
        <f>IF($H18="-","-",IF('детали ЭД103-01'!E18=0,"-",'детали ЭД103-01'!E18))</f>
        <v>-</v>
      </c>
      <c r="F18" s="327" t="str">
        <f>IF($H18="-","-",IF('детали ЭД103-01'!F18=0,"-",'детали ЭД103-01'!F18))</f>
        <v>-</v>
      </c>
      <c r="G18" s="327" t="str">
        <f>IF($H18="-","-",IF('детали ЭД103-01'!G18=0,"-",'детали ЭД103-01'!G18))</f>
        <v>-</v>
      </c>
      <c r="H18" s="328" t="str">
        <f>IF((HLOOKUP($D$1,'дерево ЭД103-01'!$H$4:$BU$241,A18,FALSE))*$G$1=0,"-",(HLOOKUP($D$1,'дерево ЭД103-01'!$H$4:$BU$241,A18,FALSE))*$G$1)</f>
        <v>-</v>
      </c>
      <c r="I18" s="329" t="str">
        <f>IF($H18="-","-",'детали ЭД103-01'!H18)</f>
        <v>-</v>
      </c>
      <c r="J18" s="330" t="str">
        <f>IF($H18="-","-",IF('детали ЭД103-01'!I18=0,"-",'детали ЭД103-01'!I18*$H18))</f>
        <v>-</v>
      </c>
      <c r="K18" s="330" t="str">
        <f>IF(H18="-","-",IF('детали ЭД103-01'!J18=0,"-",'детали ЭД103-01'!J18*$H18))</f>
        <v>-</v>
      </c>
      <c r="L18" s="1152" t="str">
        <f>IF($H18="-","-",IF('детали ЭД103-01'!K18=0,"-",'детали ЭД103-01'!K18))</f>
        <v>-</v>
      </c>
      <c r="M18" s="214" t="str">
        <f>IF($H18="-","-",IF('детали ЭД103-01'!L18=0,"-",'детали ЭД103-01'!L18))</f>
        <v>-</v>
      </c>
      <c r="N18" s="7" t="str">
        <f>IF($H18="-","-",IF('детали ЭД103-01'!M18=0,"-",'детали ЭД103-01'!M18))</f>
        <v>-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368"/>
      <c r="DE18" s="158"/>
      <c r="DF18" s="158"/>
      <c r="DG18" s="158"/>
      <c r="DH18" s="158"/>
      <c r="DI18" s="158"/>
      <c r="DJ18" s="158"/>
      <c r="DK18" s="158"/>
      <c r="DL18" s="158"/>
      <c r="DM18" s="158"/>
      <c r="DN18" s="158"/>
      <c r="DO18" s="158"/>
      <c r="DP18" s="158"/>
      <c r="DQ18" s="158"/>
      <c r="DR18" s="158"/>
      <c r="DS18" s="158"/>
      <c r="DT18" s="158"/>
      <c r="DU18" s="158"/>
      <c r="DV18" s="158"/>
      <c r="DW18" s="158"/>
      <c r="DX18" s="158"/>
      <c r="DY18" s="158"/>
      <c r="DZ18" s="158"/>
      <c r="EA18" s="158"/>
      <c r="EB18" s="158"/>
      <c r="EC18" s="158"/>
      <c r="ED18" s="158"/>
      <c r="EE18" s="158"/>
    </row>
    <row r="19" spans="1:135" s="164" customFormat="1" ht="13.8" thickBot="1" x14ac:dyDescent="0.3">
      <c r="A19" s="376">
        <f>'дерево ЭД103-01'!A21</f>
        <v>18</v>
      </c>
      <c r="B19" s="159" t="str">
        <f>IF('дерево ЭД103-01'!B21=0," ",'дерево ЭД103-01'!B21)</f>
        <v>00.9.</v>
      </c>
      <c r="C19" s="160" t="str">
        <f>IF($H19="-","-",'детали ЭД103-01'!C19)</f>
        <v>-</v>
      </c>
      <c r="D19" s="160" t="str">
        <f>IF($H19="-","-",'детали ЭД103-01'!D19)</f>
        <v>-</v>
      </c>
      <c r="E19" s="331" t="str">
        <f>IF($H19="-","-",IF('детали ЭД103-01'!E19=0,"-",'детали ЭД103-01'!E19))</f>
        <v>-</v>
      </c>
      <c r="F19" s="331" t="str">
        <f>IF($H19="-","-",IF('детали ЭД103-01'!F19=0,"-",'детали ЭД103-01'!F19))</f>
        <v>-</v>
      </c>
      <c r="G19" s="331" t="str">
        <f>IF($H19="-","-",IF('детали ЭД103-01'!G19=0,"-",'детали ЭД103-01'!G19))</f>
        <v>-</v>
      </c>
      <c r="H19" s="332" t="str">
        <f>IF((HLOOKUP($D$1,'дерево ЭД103-01'!$H$4:$BU$241,A19,FALSE))*$G$1=0,"-",(HLOOKUP($D$1,'дерево ЭД103-01'!$H$4:$BU$241,A19,FALSE))*$G$1)</f>
        <v>-</v>
      </c>
      <c r="I19" s="333" t="str">
        <f>IF($H19="-","-",'детали ЭД103-01'!H19)</f>
        <v>-</v>
      </c>
      <c r="J19" s="334" t="str">
        <f>IF($H19="-","-",IF('детали ЭД103-01'!I19=0,"-",'детали ЭД103-01'!I19*$H19))</f>
        <v>-</v>
      </c>
      <c r="K19" s="334" t="str">
        <f>IF(H19="-","-",IF('детали ЭД103-01'!J19=0,"-",'детали ЭД103-01'!J19*$H19))</f>
        <v>-</v>
      </c>
      <c r="L19" s="903" t="str">
        <f>IF($H19="-","-",IF('детали ЭД103-01'!K19=0,"-",'детали ЭД103-01'!K19))</f>
        <v>-</v>
      </c>
      <c r="M19" s="214" t="str">
        <f>IF($H19="-","-",IF('детали ЭД103-01'!L19=0,"-",'детали ЭД103-01'!L19))</f>
        <v>-</v>
      </c>
      <c r="N19" s="7" t="str">
        <f>IF($H19="-","-",IF('детали ЭД103-01'!M19=0,"-",'детали ЭД103-01'!M19))</f>
        <v>-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369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167"/>
      <c r="DQ19" s="167"/>
      <c r="DR19" s="167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</row>
    <row r="20" spans="1:135" s="191" customFormat="1" ht="13.8" thickBot="1" x14ac:dyDescent="0.3">
      <c r="A20" s="376">
        <f>'дерево ЭД103-01'!A22</f>
        <v>19</v>
      </c>
      <c r="B20" s="227" t="str">
        <f>IF('дерево ЭД103-01'!B22=0," ",'дерево ЭД103-01'!B22)</f>
        <v>00.9.</v>
      </c>
      <c r="C20" s="228" t="str">
        <f>IF($H20="-","-",'детали ЭД103-01'!C20)</f>
        <v xml:space="preserve">ЭД117-01-017Б-01 Гайка </v>
      </c>
      <c r="D20" s="228" t="str">
        <f>IF($H20="-","-",'детали ЭД103-01'!D20)</f>
        <v xml:space="preserve">Гайка </v>
      </c>
      <c r="E20" s="310" t="str">
        <f>IF($H20="-","-",IF('детали ЭД103-01'!E20=0,"-",'детали ЭД103-01'!E20))</f>
        <v>Круг</v>
      </c>
      <c r="F20" s="310" t="str">
        <f>IF($H20="-","-",IF('детали ЭД103-01'!F20=0,"-",'детали ЭД103-01'!F20))</f>
        <v>16,2-h11 ГОСТ 7417-75</v>
      </c>
      <c r="G20" s="310" t="str">
        <f>IF($H20="-","-",IF('детали ЭД103-01'!G20=0,"-",'детали ЭД103-01'!G20))</f>
        <v>14Х17Н2 ГОСТ 5949-75</v>
      </c>
      <c r="H20" s="311">
        <f>IF((HLOOKUP($D$1,'дерево ЭД103-01'!$H$4:$BU$241,A20,FALSE))*$G$1=0,"-",(HLOOKUP($D$1,'дерево ЭД103-01'!$H$4:$BU$241,A20,FALSE))*$G$1)</f>
        <v>6</v>
      </c>
      <c r="I20" s="312" t="str">
        <f>IF($H20="-","-",'детали ЭД103-01'!H20)</f>
        <v>кг</v>
      </c>
      <c r="J20" s="302">
        <f>IF($H20="-","-",IF('детали ЭД103-01'!I20=0,"-",'детали ЭД103-01'!I20*$H20))</f>
        <v>0.06</v>
      </c>
      <c r="K20" s="302">
        <f>IF(H20="-","-",IF('детали ЭД103-01'!J20=0,"-",'детали ЭД103-01'!J20*$H20))</f>
        <v>0.19800000000000001</v>
      </c>
      <c r="L20" s="904" t="str">
        <f>IF($H20="-","-",IF('детали ЭД103-01'!K20=0,"-",'детали ЭД103-01'!K20))</f>
        <v>-</v>
      </c>
      <c r="M20" s="214" t="str">
        <f>IF($H20="-","-",IF('детали ЭД103-01'!L20=0,"-",'детали ЭД103-01'!L20))</f>
        <v>двигатель</v>
      </c>
      <c r="N20" s="7" t="str">
        <f>IF($H20="-","-",IF('детали ЭД103-01'!M20=0,"-",'детали ЭД103-01'!M20))</f>
        <v>двигатель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370"/>
      <c r="DE20" s="190"/>
      <c r="DF20" s="190"/>
      <c r="DG20" s="190"/>
      <c r="DH20" s="190"/>
      <c r="DI20" s="190"/>
      <c r="DJ20" s="190"/>
      <c r="DK20" s="190"/>
      <c r="DL20" s="190"/>
      <c r="DM20" s="190"/>
      <c r="DN20" s="190"/>
      <c r="DO20" s="190"/>
      <c r="DP20" s="190"/>
      <c r="DQ20" s="190"/>
      <c r="DR20" s="190"/>
      <c r="DS20" s="190"/>
      <c r="DT20" s="190"/>
      <c r="DU20" s="190"/>
      <c r="DV20" s="190"/>
      <c r="DW20" s="190"/>
      <c r="DX20" s="190"/>
      <c r="DY20" s="190"/>
      <c r="DZ20" s="190"/>
      <c r="EA20" s="190"/>
      <c r="EB20" s="190"/>
      <c r="EC20" s="190"/>
      <c r="ED20" s="190"/>
      <c r="EE20" s="190"/>
    </row>
    <row r="21" spans="1:135" s="155" customFormat="1" x14ac:dyDescent="0.25">
      <c r="A21" s="376">
        <f>'дерево ЭД103-01'!A23</f>
        <v>20</v>
      </c>
      <c r="B21" s="249" t="str">
        <f>IF('дерево ЭД103-01'!B23=0," ",'дерево ЭД103-01'!B23)</f>
        <v xml:space="preserve"> </v>
      </c>
      <c r="C21" s="1074" t="str">
        <f>HLOOKUP($D$1,'дерево ЭД103-01'!$H$4:$BU$241,A21,FALSE)</f>
        <v>ЭД103КТ-01-095 Табличка</v>
      </c>
      <c r="D21" s="244" t="str">
        <f>IF($H21="-","-",IF('детали ЭД103-01'!D21=0,"-",'детали ЭД103-01'!D21))</f>
        <v xml:space="preserve"> </v>
      </c>
      <c r="E21" s="613" t="str">
        <f>IF($H21="-","-",IF('детали ЭД103-01'!E21=0,"-",'детали ЭД103-01'!E21))</f>
        <v>-</v>
      </c>
      <c r="F21" s="613" t="str">
        <f>IF($H21="-","-",IF('детали ЭД103-01'!F21=0,"-",'детали ЭД103-01'!F21))</f>
        <v>-</v>
      </c>
      <c r="G21" s="613" t="str">
        <f>IF($H21="-","-",IF('детали ЭД103-01'!G21=0,"-",'детали ЭД103-01'!G21))</f>
        <v>-</v>
      </c>
      <c r="H21" s="244"/>
      <c r="I21" s="245"/>
      <c r="J21" s="336"/>
      <c r="K21" s="336"/>
      <c r="L21" s="905" t="str">
        <f>IF($H21="-","-",IF('детали ЭД103-01'!K21=0,"-",'детали ЭД103-01'!K21))</f>
        <v>-</v>
      </c>
      <c r="M21" s="214" t="str">
        <f>IF($H21="-","-",IF('детали ЭД103-01'!L21=0,"-",'детали ЭД103-01'!L21))</f>
        <v>-</v>
      </c>
      <c r="N21" s="7" t="str">
        <f>IF($H21="-","-",IF('детали ЭД103-01'!M21=0,"-",'детали ЭД103-01'!M21))</f>
        <v>-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368"/>
      <c r="DE21" s="158"/>
      <c r="DF21" s="158"/>
      <c r="DG21" s="158"/>
      <c r="DH21" s="158"/>
      <c r="DI21" s="158"/>
      <c r="DJ21" s="158"/>
      <c r="DK21" s="158"/>
      <c r="DL21" s="158"/>
      <c r="DM21" s="158"/>
      <c r="DN21" s="158"/>
      <c r="DO21" s="158"/>
      <c r="DP21" s="158"/>
      <c r="DQ21" s="158"/>
      <c r="DR21" s="158"/>
      <c r="DS21" s="158"/>
      <c r="DT21" s="158"/>
      <c r="DU21" s="158"/>
      <c r="DV21" s="158"/>
      <c r="DW21" s="158"/>
      <c r="DX21" s="158"/>
      <c r="DY21" s="158"/>
      <c r="DZ21" s="158"/>
      <c r="EA21" s="158"/>
      <c r="EB21" s="158"/>
      <c r="EC21" s="158"/>
      <c r="ED21" s="158"/>
      <c r="EE21" s="158"/>
    </row>
    <row r="22" spans="1:135" s="164" customFormat="1" ht="13.8" thickBot="1" x14ac:dyDescent="0.3">
      <c r="A22" s="529">
        <f>'дерево ЭД103-01'!A24</f>
        <v>21</v>
      </c>
      <c r="B22" s="159" t="str">
        <f>IF('дерево ЭД103-01'!B24=0," ",'дерево ЭД103-01'!B24)</f>
        <v>00.10.</v>
      </c>
      <c r="C22" s="160" t="str">
        <f>C21</f>
        <v>ЭД103КТ-01-095 Табличка</v>
      </c>
      <c r="D22" s="160" t="str">
        <f>IF($H22="-","-",IF('детали ЭД103-01'!D22=0,"-",'детали ЭД103-01'!D22))</f>
        <v>Табличка</v>
      </c>
      <c r="E22" s="337" t="str">
        <f>IF($H22="-","-",IF(OR(F22="35",$D$1="44"),IF('исп. ЭД103-01 стр'!E5=0,"-",'исп. ЭД103-01 стр'!E5),IF(OR($D$1="00",$D$1="02",$D$1="05",$D$1="06"),IF('исп. ЭД103-01 стр'!E6=0,"-",'исп. ЭД103-01 стр'!E6),IF('детали ЭД103-01'!E22=0,"-",'детали ЭД103-01'!E22))))</f>
        <v>Лист</v>
      </c>
      <c r="F22" s="337" t="str">
        <f>IF($H22="-","-",IF(OR($D$1="35",$D$1="44"),IF('исп. ЭД103-01 стр'!F5=0,"-",'исп. ЭД103-01 стр'!F5),IF(OR($D$1="00",$D$1="02",$D$1="05",$D$1="06"),IF('исп. ЭД103-01 стр'!F6=0,"-",'исп. ЭД103-01 стр'!F6),IF('детали ЭД103-01'!F22=0,"-",'детали ЭД103-01'!F22))))</f>
        <v>-</v>
      </c>
      <c r="G22" s="337" t="str">
        <f>IF($H22="-","-",IF(OR($D$1="35",$D$1="44"),IF('исп. ЭД103-01 стр'!G5=0,"-",'исп. ЭД103-01 стр'!G5),IF(OR($D$1="00",$D$1="02",$D$1="05",$D$1="06"),IF('исп. ЭД103-01 стр'!G6=0,"-",'исп. ЭД103-01 стр'!G6),IF('детали ЭД103-01'!G22=0,"-",'детали ЭД103-01'!G22))))</f>
        <v>ДПРНМ 1,0 Л63 ГОСТ 931-90</v>
      </c>
      <c r="H22" s="338">
        <f>IF((HLOOKUP($D$1,'дерево ЭД103-01'!$H$4:$BU$241,A22,FALSE))*$G$1=0,"-",(HLOOKUP($D$1,'дерево ЭД103-01'!$H$4:$BU$241,A22,FALSE))*$G$1)</f>
        <v>1</v>
      </c>
      <c r="I22" s="338" t="str">
        <f>IF(H22="-","-",'детали ЭД103-01'!H22)</f>
        <v>кг</v>
      </c>
      <c r="J22" s="530">
        <f>IF($H22="-","-",IF(OR($D$1="35",$D$1="44"),IF('исп. ЭД103-01 стр'!I5=0,"-",'исп. ЭД103-01 стр'!I5*$H22),IF(OR($D$1="00",$D$1="02",$D$1="05",$D$1="06"),IF('исп. ЭД103-01 стр'!I6=0,"-",'исп. ЭД103-01 стр'!I6*$H22),IF('детали ЭД103-01'!I22=0,"-",'детали ЭД103-01'!I22*$H22))))</f>
        <v>4.3999999999999997E-2</v>
      </c>
      <c r="K22" s="334">
        <f>IF($H22="-","-",IF(OR($D$1="35",$D$1="44"),IF('исп. ЭД103-01 стр'!J5=0,"-",'исп. ЭД103-01 стр'!J5*$H22),IF(OR($D$1="00",$D$1="02",$D$1="05",$D$1="06"),IF('исп. ЭД103-01 стр'!J6=0,"-",'исп. ЭД103-01 стр'!J6*$H22),IF('детали ЭД103-01'!J22=0,"-",'детали ЭД103-01'!J22*$H22))))</f>
        <v>4.5999999999999999E-2</v>
      </c>
      <c r="L22" s="903" t="str">
        <f>IF($H22="-","-",IF('детали ЭД103-01'!K22=0,"-",'детали ЭД103-01'!K22))</f>
        <v>взаимозаменяемые</v>
      </c>
      <c r="M22" s="214" t="str">
        <f>IF($H22="-","-",IF('детали ЭД103-01'!L22=0,"-",'детали ЭД103-01'!L22))</f>
        <v>двигатель</v>
      </c>
      <c r="N22" s="7" t="str">
        <f>IF($H22="-","-",IF('детали ЭД103-01'!M22=0,"-",'детали ЭД103-01'!M22))</f>
        <v>двигатель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369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167"/>
      <c r="DQ22" s="167"/>
      <c r="DR22" s="167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</row>
    <row r="23" spans="1:135" s="155" customFormat="1" x14ac:dyDescent="0.25">
      <c r="A23" s="376">
        <f>'дерево ЭД103-01'!A25</f>
        <v>22</v>
      </c>
      <c r="B23" s="145" t="str">
        <f>IF('дерево ЭД103-01'!B25=0," ",'дерево ЭД103-01'!B25)</f>
        <v>00.11.</v>
      </c>
      <c r="C23" s="240" t="str">
        <f>IF($H23="-","-",'детали ЭД103-01'!C23)</f>
        <v>Масло МДПН (З)</v>
      </c>
      <c r="D23" s="240" t="str">
        <f>IF($H23="-","-",IF('детали ЭД103-01'!D23=0,"-",'детали ЭД103-01'!D23))</f>
        <v>Масло эл. изол.</v>
      </c>
      <c r="E23" s="240" t="str">
        <f>IF($H23="-","-",IF('детали ЭД103-01'!E23=0,"-",'детали ЭД103-01'!E23))</f>
        <v>Масло эл.изол.</v>
      </c>
      <c r="F23" s="240" t="str">
        <f>IF($H23="-","-",IF('детали ЭД103-01'!F23=0,"-",'детали ЭД103-01'!F23))</f>
        <v>-</v>
      </c>
      <c r="G23" s="339" t="str">
        <f>IF($H23="-","-",IF('детали ЭД103-01'!G23=0,"-",'детали ЭД103-01'!G23))</f>
        <v>МДПН (З) ТУ 0253-018-00151911-99</v>
      </c>
      <c r="H23" s="340">
        <f>IF((HLOOKUP($D$1,'дерево ЭД103-01'!$H$4:$BU$241,A23,FALSE))*$G$1=0,"-",(HLOOKUP($D$1,'дерево ЭД103-01'!$H$4:$BU$241,A23,FALSE))*$G$1)</f>
        <v>3.1</v>
      </c>
      <c r="I23" s="340" t="str">
        <f>IF(H23="-","-",'детали ЭД103-01'!H23)</f>
        <v>кг</v>
      </c>
      <c r="J23" s="330">
        <f>IF($H23="-","-",IF('детали ЭД103-01'!I23=0,"-",'детали ЭД103-01'!I23*$H23))</f>
        <v>3.1</v>
      </c>
      <c r="K23" s="330">
        <f>IF(H23="-","-",IF('детали ЭД103-01'!J23=0,"-",'детали ЭД103-01'!J23*$H23))</f>
        <v>3.1</v>
      </c>
      <c r="L23" s="906" t="str">
        <f>IF($H23="-","-",IF('детали ЭД103-01'!K23=0,"-",'детали ЭД103-01'!K23))</f>
        <v>в кг</v>
      </c>
      <c r="M23" s="214" t="str">
        <f>IF($H23="-","-",IF('детали ЭД103-01'!L23=0,"-",'детали ЭД103-01'!L23))</f>
        <v>двигатель</v>
      </c>
      <c r="N23" s="7" t="str">
        <f>IF($H23="-","-",IF('детали ЭД103-01'!M23=0,"-",'детали ЭД103-01'!M23))</f>
        <v>-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368"/>
      <c r="DE23" s="158"/>
      <c r="DF23" s="158"/>
      <c r="DG23" s="158"/>
      <c r="DH23" s="158"/>
      <c r="DI23" s="158"/>
      <c r="DJ23" s="158"/>
      <c r="DK23" s="158"/>
      <c r="DL23" s="158"/>
      <c r="DM23" s="158"/>
      <c r="DN23" s="158"/>
      <c r="DO23" s="158"/>
      <c r="DP23" s="158"/>
      <c r="DQ23" s="158"/>
      <c r="DR23" s="158"/>
      <c r="DS23" s="158"/>
      <c r="DT23" s="158"/>
      <c r="DU23" s="158"/>
      <c r="DV23" s="158"/>
      <c r="DW23" s="158"/>
      <c r="DX23" s="158"/>
      <c r="DY23" s="158"/>
      <c r="DZ23" s="158"/>
      <c r="EA23" s="158"/>
      <c r="EB23" s="158"/>
      <c r="EC23" s="158"/>
      <c r="ED23" s="158"/>
      <c r="EE23" s="158"/>
    </row>
    <row r="24" spans="1:135" s="164" customFormat="1" ht="13.8" thickBot="1" x14ac:dyDescent="0.3">
      <c r="A24" s="376">
        <f>'дерево ЭД103-01'!A26</f>
        <v>23</v>
      </c>
      <c r="B24" s="159" t="str">
        <f>IF('дерево ЭД103-01'!B26=0," ",'дерево ЭД103-01'!B26)</f>
        <v>00.11.</v>
      </c>
      <c r="C24" s="242" t="str">
        <f>IF($H24="-","-",'детали ЭД103-01'!C24)</f>
        <v>Масло МДПН (З)</v>
      </c>
      <c r="D24" s="242" t="str">
        <f>IF($H24="-","-",IF('детали ЭД103-01'!D24=0,"-",'детали ЭД103-01'!D24))</f>
        <v>Масло эл. изол.</v>
      </c>
      <c r="E24" s="242" t="str">
        <f>IF($H24="-","-",IF('детали ЭД103-01'!E24=0,"-",'детали ЭД103-01'!E24))</f>
        <v>Масло эл.изол.</v>
      </c>
      <c r="F24" s="242" t="str">
        <f>IF($H24="-","-",IF('детали ЭД103-01'!F24=0,"-",'детали ЭД103-01'!F24))</f>
        <v>-</v>
      </c>
      <c r="G24" s="337" t="str">
        <f>IF($H24="-","-",IF('детали ЭД103-01'!G24=0,"-",'детали ЭД103-01'!G24))</f>
        <v>МДПН (З) ТУ 0253-018-00151911-99</v>
      </c>
      <c r="H24" s="338">
        <f>IF((HLOOKUP($D$1,'дерево ЭД103-01'!$H$4:$BU$241,A24,FALSE))*$G$1=0,"-",(HLOOKUP($D$1,'дерево ЭД103-01'!$H$4:$BU$241,A24,FALSE))*$G$1)</f>
        <v>3.5</v>
      </c>
      <c r="I24" s="338" t="str">
        <f>IF(H24="-","-",'детали ЭД103-01'!H24)</f>
        <v>л</v>
      </c>
      <c r="J24" s="334">
        <f>IF($H24="-","-",IF('детали ЭД103-01'!I24=0,"-",'детали ЭД103-01'!I24*$H24))</f>
        <v>3.5</v>
      </c>
      <c r="K24" s="334">
        <f>IF(H24="-","-",IF('детали ЭД103-01'!J24=0,"-",'детали ЭД103-01'!J24*$H24))</f>
        <v>3.5</v>
      </c>
      <c r="L24" s="903" t="str">
        <f>IF($H24="-","-",IF('детали ЭД103-01'!K24=0,"-",'детали ЭД103-01'!K24))</f>
        <v>в л</v>
      </c>
      <c r="M24" s="214" t="str">
        <f>IF($H24="-","-",IF('детали ЭД103-01'!L24=0,"-",'детали ЭД103-01'!L24))</f>
        <v>двигатель</v>
      </c>
      <c r="N24" s="7" t="str">
        <f>IF($H24="-","-",IF('детали ЭД103-01'!M24=0,"-",'детали ЭД103-01'!M24))</f>
        <v>-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369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167"/>
      <c r="DQ24" s="167"/>
      <c r="DR24" s="16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</row>
    <row r="25" spans="1:135" s="215" customFormat="1" x14ac:dyDescent="0.25">
      <c r="A25" s="376">
        <f>'дерево ЭД103-01'!A27</f>
        <v>24</v>
      </c>
      <c r="B25" s="145" t="str">
        <f>IF('дерево ЭД103-01'!B27=0," ",'дерево ЭД103-01'!B27)</f>
        <v>00.12.</v>
      </c>
      <c r="C25" s="236" t="str">
        <f>IF($H25="-","-",'детали ЭД103-01'!C25)</f>
        <v>Винт В М5-6gx10.58.029</v>
      </c>
      <c r="D25" s="237" t="str">
        <f>IF($H25="-","-",IF('детали ЭД103-01'!D25=0,"-",'детали ЭД103-01'!D25))</f>
        <v>Винт</v>
      </c>
      <c r="E25" s="237" t="str">
        <f>IF($H25="-","-",IF('детали ЭД103-01'!E25=0,"-",'детали ЭД103-01'!E25))</f>
        <v xml:space="preserve">Винт </v>
      </c>
      <c r="F25" s="237" t="str">
        <f>IF($H25="-","-",IF('детали ЭД103-01'!F25=0,"-",'детали ЭД103-01'!F25))</f>
        <v>-</v>
      </c>
      <c r="G25" s="314" t="str">
        <f>IF($H25="-","-",IF('детали ЭД103-01'!G25=0,"-",'детали ЭД103-01'!G25))</f>
        <v>ГОСТ 17473-80</v>
      </c>
      <c r="H25" s="315">
        <f>IF((HLOOKUP($D$1,'дерево ЭД103-01'!$H$4:$BU$241,A25,FALSE))*$G$1=0,"-",(HLOOKUP($D$1,'дерево ЭД103-01'!$H$4:$BU$241,A25,FALSE))*$G$1)</f>
        <v>2</v>
      </c>
      <c r="I25" s="315" t="str">
        <f>IF(H25="-","-",'детали ЭД103-01'!H25)</f>
        <v>шт</v>
      </c>
      <c r="J25" s="316" t="str">
        <f>IF($H25="-","-",IF('детали ЭД103-01'!I25=0,"-",'детали ЭД103-01'!I25*$H25))</f>
        <v>-</v>
      </c>
      <c r="K25" s="316">
        <f>IF(H25="-","-",IF('детали ЭД103-01'!J25=0,"-",'детали ЭД103-01'!J25*$H25))</f>
        <v>2</v>
      </c>
      <c r="L25" s="907" t="str">
        <f>IF($H25="-","-",IF('детали ЭД103-01'!K25=0,"-",'детали ЭД103-01'!K25))</f>
        <v>-</v>
      </c>
      <c r="M25" s="214" t="str">
        <f>IF($H25="-","-",IF('детали ЭД103-01'!L25=0,"-",'детали ЭД103-01'!L25))</f>
        <v>двигатель</v>
      </c>
      <c r="N25" s="7" t="str">
        <f>IF($H25="-","-",IF('детали ЭД103-01'!M25=0,"-",'детали ЭД103-01'!M25))</f>
        <v>двигатель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371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</row>
    <row r="26" spans="1:135" s="3" customFormat="1" x14ac:dyDescent="0.25">
      <c r="A26" s="376">
        <f>'дерево ЭД103-01'!A28</f>
        <v>25</v>
      </c>
      <c r="B26" s="88" t="str">
        <f>IF('дерево ЭД103-01'!B28=0," ",'дерево ЭД103-01'!B28)</f>
        <v>00.13.</v>
      </c>
      <c r="C26" s="13" t="str">
        <f>IF($H26="-","-",'детали ЭД103-01'!C26)</f>
        <v>Шайба 5.65Г.029</v>
      </c>
      <c r="D26" s="13" t="str">
        <f>IF($H26="-","-",IF('детали ЭД103-01'!D26=0,"-",'детали ЭД103-01'!D26))</f>
        <v>Шайба</v>
      </c>
      <c r="E26" s="13" t="str">
        <f>IF($H26="-","-",IF('детали ЭД103-01'!E26=0,"-",'детали ЭД103-01'!E26))</f>
        <v xml:space="preserve">Шайба </v>
      </c>
      <c r="F26" s="13" t="str">
        <f>IF($H26="-","-",IF('детали ЭД103-01'!F26=0,"-",'детали ЭД103-01'!F26))</f>
        <v>-</v>
      </c>
      <c r="G26" s="115" t="str">
        <f>IF($H26="-","-",IF('детали ЭД103-01'!G26=0,"-",'детали ЭД103-01'!G26))</f>
        <v>ГОСТ 6402-70</v>
      </c>
      <c r="H26" s="112">
        <f>IF((HLOOKUP($D$1,'дерево ЭД103-01'!$H$4:$BU$241,A26,FALSE))*$G$1=0,"-",(HLOOKUP($D$1,'дерево ЭД103-01'!$H$4:$BU$241,A26,FALSE))*$G$1)</f>
        <v>2</v>
      </c>
      <c r="I26" s="112" t="str">
        <f>IF(H26="-","-",'детали ЭД103-01'!H26)</f>
        <v>шт</v>
      </c>
      <c r="J26" s="119" t="str">
        <f>IF($H26="-","-",IF('детали ЭД103-01'!I26=0,"-",'детали ЭД103-01'!I26*$H26))</f>
        <v>-</v>
      </c>
      <c r="K26" s="119">
        <f>IF(H26="-","-",IF('детали ЭД103-01'!J26=0,"-",'детали ЭД103-01'!J26*$H26))</f>
        <v>2</v>
      </c>
      <c r="L26" s="901" t="str">
        <f>IF($H26="-","-",IF('детали ЭД103-01'!K26=0,"-",'детали ЭД103-01'!K26))</f>
        <v>-</v>
      </c>
      <c r="M26" s="214" t="str">
        <f>IF($H26="-","-",IF('детали ЭД103-01'!L26=0,"-",'детали ЭД103-01'!L26))</f>
        <v>двигатель</v>
      </c>
      <c r="N26" s="7" t="str">
        <f>IF($H26="-","-",IF('детали ЭД103-01'!M26=0,"-",'детали ЭД103-01'!M26))</f>
        <v>двигатель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366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</row>
    <row r="27" spans="1:135" s="3" customFormat="1" x14ac:dyDescent="0.25">
      <c r="A27" s="376">
        <f>'дерево ЭД103-01'!A29</f>
        <v>26</v>
      </c>
      <c r="B27" s="88" t="str">
        <f>IF('дерево ЭД103-01'!B29=0," ",'дерево ЭД103-01'!B29)</f>
        <v>00.14.</v>
      </c>
      <c r="C27" s="13" t="str">
        <f>IF($H27="-","-",'детали ЭД103-01'!C27)</f>
        <v>Заклепка 3х7.32</v>
      </c>
      <c r="D27" s="13" t="str">
        <f>IF($H27="-","-",IF('детали ЭД103-01'!D27=0,"-",'детали ЭД103-01'!D27))</f>
        <v>Заклепка</v>
      </c>
      <c r="E27" s="13" t="str">
        <f>IF($H27="-","-",IF('детали ЭД103-01'!E27=0,"-",'детали ЭД103-01'!E27))</f>
        <v>Заклепка</v>
      </c>
      <c r="F27" s="111" t="str">
        <f>IF($H27="-","-",IF('детали ЭД103-01'!F27=0,"-",'детали ЭД103-01'!F27))</f>
        <v>-</v>
      </c>
      <c r="G27" s="115" t="str">
        <f>IF($H27="-","-",IF('детали ЭД103-01'!G27=0,"-",'детали ЭД103-01'!G27))</f>
        <v>ГОСТ 10299-80</v>
      </c>
      <c r="H27" s="112">
        <f>IF((HLOOKUP($D$1,'дерево ЭД103-01'!$H$4:$BU$241,A27,FALSE))*$G$1=0,"-",(HLOOKUP($D$1,'дерево ЭД103-01'!$H$4:$BU$241,A27,FALSE))*$G$1)</f>
        <v>4</v>
      </c>
      <c r="I27" s="112" t="str">
        <f>IF(H27="-","-",'детали ЭД103-01'!H27)</f>
        <v>шт</v>
      </c>
      <c r="J27" s="119" t="str">
        <f>IF($H27="-","-",IF('детали ЭД103-01'!I27=0,"-",'детали ЭД103-01'!I27*$H27))</f>
        <v>-</v>
      </c>
      <c r="K27" s="119">
        <f>IF(H27="-","-",IF('детали ЭД103-01'!J27=0,"-",'детали ЭД103-01'!J27*$H27))</f>
        <v>4</v>
      </c>
      <c r="L27" s="901" t="str">
        <f>IF($H27="-","-",IF('детали ЭД103-01'!K27=0,"-",'детали ЭД103-01'!K27))</f>
        <v>-</v>
      </c>
      <c r="M27" s="214" t="str">
        <f>IF($H27="-","-",IF('детали ЭД103-01'!L27=0,"-",'детали ЭД103-01'!L27))</f>
        <v>двигатель</v>
      </c>
      <c r="N27" s="7" t="str">
        <f>IF($H27="-","-",IF('детали ЭД103-01'!M27=0,"-",'детали ЭД103-01'!M27))</f>
        <v>двигатель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366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</row>
    <row r="28" spans="1:135" s="3" customFormat="1" x14ac:dyDescent="0.25">
      <c r="A28" s="376">
        <f>'дерево ЭД103-01'!A30</f>
        <v>27</v>
      </c>
      <c r="B28" s="88" t="str">
        <f>IF('дерево ЭД103-01'!B30=0," ",'дерево ЭД103-01'!B30)</f>
        <v>00.15.</v>
      </c>
      <c r="C28" s="13" t="str">
        <f>IF($H28="-","-",'детали ЭД103-01'!C28)</f>
        <v>Кольцо 030-035-30-2-3</v>
      </c>
      <c r="D28" s="13" t="str">
        <f>IF($H28="-","-",IF('детали ЭД103-01'!D28=0,"-",'детали ЭД103-01'!D28))</f>
        <v>Кольцо</v>
      </c>
      <c r="E28" s="13" t="str">
        <f>IF($H28="-","-",IF('детали ЭД103-01'!E28=0,"-",'детали ЭД103-01'!E28))</f>
        <v xml:space="preserve">Кольцо </v>
      </c>
      <c r="F28" s="13" t="str">
        <f>IF($H28="-","-",IF('детали ЭД103-01'!F28=0,"-",'детали ЭД103-01'!F28))</f>
        <v>-</v>
      </c>
      <c r="G28" s="115" t="str">
        <f>IF($H28="-","-",IF('детали ЭД103-01'!G28=0,"-",'детали ЭД103-01'!G28))</f>
        <v>ГОСТ 9833-73; ГОСТ 18829-80 из рез. смеси РС-26ч ТУ 2512-003-36523570-97</v>
      </c>
      <c r="H28" s="112">
        <f>IF((HLOOKUP($D$1,'дерево ЭД103-01'!$H$4:$BU$241,A28,FALSE))*$G$1=0,"-",(HLOOKUP($D$1,'дерево ЭД103-01'!$H$4:$BU$241,A28,FALSE))*$G$1)</f>
        <v>1</v>
      </c>
      <c r="I28" s="112" t="str">
        <f>IF(H28="-","-",'детали ЭД103-01'!H28)</f>
        <v>шт</v>
      </c>
      <c r="J28" s="119" t="str">
        <f>IF($H28="-","-",IF('детали ЭД103-01'!I28=0,"-",'детали ЭД103-01'!I28*$H28))</f>
        <v>-</v>
      </c>
      <c r="K28" s="119">
        <f>IF(H28="-","-",IF('детали ЭД103-01'!J28=0,"-",'детали ЭД103-01'!J28*$H28))</f>
        <v>1</v>
      </c>
      <c r="L28" s="901" t="str">
        <f>IF($H28="-","-",IF('детали ЭД103-01'!K28=0,"-",'детали ЭД103-01'!K28))</f>
        <v>-</v>
      </c>
      <c r="M28" s="214" t="str">
        <f>IF($H28="-","-",IF('детали ЭД103-01'!L28=0,"-",'детали ЭД103-01'!L28))</f>
        <v>двигатель</v>
      </c>
      <c r="N28" s="7" t="str">
        <f>IF($H28="-","-",IF('детали ЭД103-01'!M28=0,"-",'детали ЭД103-01'!M28))</f>
        <v>двигатель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366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</row>
    <row r="29" spans="1:135" s="26" customFormat="1" ht="13.8" thickBot="1" x14ac:dyDescent="0.3">
      <c r="A29" s="376">
        <f>'дерево ЭД103-01'!A31</f>
        <v>28</v>
      </c>
      <c r="B29" s="139" t="str">
        <f>IF('дерево ЭД103-01'!B31=0," ",'дерево ЭД103-01'!B31)</f>
        <v>00.16.</v>
      </c>
      <c r="C29" s="428" t="str">
        <f>IF($H29="-","-",'детали ЭД103-01'!C29)</f>
        <v>Кольцо 059-065-36-2-3</v>
      </c>
      <c r="D29" s="428" t="str">
        <f>IF($H29="-","-",IF('детали ЭД103-01'!D29=0,"-",'детали ЭД103-01'!D29))</f>
        <v>Кольцо</v>
      </c>
      <c r="E29" s="428" t="str">
        <f>IF($H29="-","-",IF('детали ЭД103-01'!E29=0,"-",'детали ЭД103-01'!E29))</f>
        <v xml:space="preserve">Кольцо </v>
      </c>
      <c r="F29" s="428" t="str">
        <f>IF($H29="-","-",IF('детали ЭД103-01'!F29=0,"-",'детали ЭД103-01'!F29))</f>
        <v>-</v>
      </c>
      <c r="G29" s="305" t="str">
        <f>IF($H29="-","-",IF('детали ЭД103-01'!G29=0,"-",'детали ЭД103-01'!G29))</f>
        <v>ГОСТ 9833-73; ГОСТ 18829-80 из рез. смеси РС-26ч ТУ 2512-003-36523570-97</v>
      </c>
      <c r="H29" s="306">
        <f>IF((HLOOKUP($D$1,'дерево ЭД103-01'!$H$4:$BU$241,A29,FALSE))*$G$1=0,"-",(HLOOKUP($D$1,'дерево ЭД103-01'!$H$4:$BU$241,A29,FALSE))*$G$1)</f>
        <v>1</v>
      </c>
      <c r="I29" s="306" t="str">
        <f>IF(H29="-","-",'детали ЭД103-01'!H29)</f>
        <v>шт</v>
      </c>
      <c r="J29" s="307" t="str">
        <f>IF($H29="-","-",IF('детали ЭД103-01'!I29=0,"-",'детали ЭД103-01'!I29*$H29))</f>
        <v>-</v>
      </c>
      <c r="K29" s="307">
        <f>IF(H29="-","-",IF('детали ЭД103-01'!J29=0,"-",'детали ЭД103-01'!J29*$H29))</f>
        <v>1</v>
      </c>
      <c r="L29" s="902" t="str">
        <f>IF($H29="-","-",IF('детали ЭД103-01'!K29=0,"-",'детали ЭД103-01'!K29))</f>
        <v>-</v>
      </c>
      <c r="M29" s="214" t="str">
        <f>IF($H29="-","-",IF('детали ЭД103-01'!L29=0,"-",'детали ЭД103-01'!L29))</f>
        <v>двигатель</v>
      </c>
      <c r="N29" s="7" t="str">
        <f>IF($H29="-","-",IF('детали ЭД103-01'!M29=0,"-",'детали ЭД103-01'!M29))</f>
        <v>двигатель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367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</row>
    <row r="30" spans="1:135" s="155" customFormat="1" x14ac:dyDescent="0.25">
      <c r="A30" s="376">
        <f>'дерево ЭД103-01'!A32</f>
        <v>29</v>
      </c>
      <c r="B30" s="150" t="str">
        <f>IF('дерево ЭД103-01'!B32=0," ",'дерево ЭД103-01'!B32)</f>
        <v>00.17.</v>
      </c>
      <c r="C30" s="240" t="str">
        <f>IF($H30="-","-",'детали ЭД103-01'!C30)</f>
        <v>-</v>
      </c>
      <c r="D30" s="240" t="str">
        <f>IF($H30="-","-",IF('детали ЭД103-01'!D30=0,"-",'детали ЭД103-01'!D30))</f>
        <v>-</v>
      </c>
      <c r="E30" s="240" t="str">
        <f>IF($H30="-","-",IF('детали ЭД103-01'!E30=0,"-",'детали ЭД103-01'!E30))</f>
        <v>-</v>
      </c>
      <c r="F30" s="240" t="str">
        <f>IF($H30="-","-",IF('детали ЭД103-01'!F30=0,"-",'детали ЭД103-01'!F30))</f>
        <v>-</v>
      </c>
      <c r="G30" s="339" t="str">
        <f>IF($H30="-","-",IF('детали ЭД103-01'!G30=0,"-",'детали ЭД103-01'!G30))</f>
        <v>-</v>
      </c>
      <c r="H30" s="328" t="str">
        <f>IF((HLOOKUP($D$1,'дерево ЭД103-01'!$H$4:$BU$241,A30,FALSE))*$G$1=0,"-",(HLOOKUP($D$1,'дерево ЭД103-01'!$H$4:$BU$241,A30,FALSE))*$G$1)</f>
        <v>-</v>
      </c>
      <c r="I30" s="328" t="str">
        <f>IF(H30="-","-",'детали ЭД103-01'!H30)</f>
        <v>-</v>
      </c>
      <c r="J30" s="330" t="str">
        <f>IF($H30="-","-",IF('детали ЭД103-01'!I30=0,"-",'детали ЭД103-01'!I30*$H30))</f>
        <v>-</v>
      </c>
      <c r="K30" s="330" t="str">
        <f>IF(H30="-","-",IF('детали ЭД103-01'!J30=0,"-",'детали ЭД103-01'!J30*$H30))</f>
        <v>-</v>
      </c>
      <c r="L30" s="908" t="str">
        <f>IF($H30="-","-",IF('детали ЭД103-01'!K30=0,"-",'детали ЭД103-01'!K30))</f>
        <v>-</v>
      </c>
      <c r="M30" s="214" t="str">
        <f>IF($H30="-","-",IF('детали ЭД103-01'!L30=0,"-",'детали ЭД103-01'!L30))</f>
        <v>-</v>
      </c>
      <c r="N30" s="7" t="str">
        <f>IF($H30="-","-",IF('детали ЭД103-01'!M30=0,"-",'детали ЭД103-01'!M30))</f>
        <v>-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368"/>
      <c r="DE30" s="158"/>
      <c r="DF30" s="158"/>
      <c r="DG30" s="158"/>
      <c r="DH30" s="158"/>
      <c r="DI30" s="158"/>
      <c r="DJ30" s="158"/>
      <c r="DK30" s="158"/>
      <c r="DL30" s="158"/>
      <c r="DM30" s="158"/>
      <c r="DN30" s="158"/>
      <c r="DO30" s="158"/>
      <c r="DP30" s="158"/>
      <c r="DQ30" s="158"/>
      <c r="DR30" s="158"/>
      <c r="DS30" s="158"/>
      <c r="DT30" s="158"/>
      <c r="DU30" s="158"/>
      <c r="DV30" s="158"/>
      <c r="DW30" s="158"/>
      <c r="DX30" s="158"/>
      <c r="DY30" s="158"/>
      <c r="DZ30" s="158"/>
      <c r="EA30" s="158"/>
      <c r="EB30" s="158"/>
      <c r="EC30" s="158"/>
      <c r="ED30" s="158"/>
      <c r="EE30" s="158"/>
    </row>
    <row r="31" spans="1:135" s="164" customFormat="1" ht="13.8" thickBot="1" x14ac:dyDescent="0.3">
      <c r="A31" s="376">
        <f>'дерево ЭД103-01'!A33</f>
        <v>30</v>
      </c>
      <c r="B31" s="159" t="str">
        <f>IF('дерево ЭД103-01'!B33=0," ",'дерево ЭД103-01'!B33)</f>
        <v>00.17.</v>
      </c>
      <c r="C31" s="242" t="str">
        <f>IF($H31="-","-",'детали ЭД103-01'!C31)</f>
        <v>Шайба 10 3Х13</v>
      </c>
      <c r="D31" s="242" t="str">
        <f>IF($H31="-","-",IF('детали ЭД103-01'!D31=0,"-",'детали ЭД103-01'!D31))</f>
        <v>Шайба</v>
      </c>
      <c r="E31" s="242" t="str">
        <f>IF($H31="-","-",IF('детали ЭД103-01'!E31=0,"-",'детали ЭД103-01'!E31))</f>
        <v xml:space="preserve">Шайба </v>
      </c>
      <c r="F31" s="242" t="str">
        <f>IF($H31="-","-",IF('детали ЭД103-01'!F31=0,"-",'детали ЭД103-01'!F31))</f>
        <v>-</v>
      </c>
      <c r="G31" s="378" t="str">
        <f>IF($H31="-","-",IF('детали ЭД103-01'!G31=0,"-",'детали ЭД103-01'!G31))</f>
        <v>ГОСТ 6402-70</v>
      </c>
      <c r="H31" s="379">
        <f>IF((HLOOKUP($D$1,'дерево ЭД103-01'!$H$4:$BU$241,A31,FALSE))*$G$1=0,"-",(HLOOKUP($D$1,'дерево ЭД103-01'!$H$4:$BU$241,A31,FALSE))*$G$1)</f>
        <v>8</v>
      </c>
      <c r="I31" s="379" t="str">
        <f>IF(H31="-","-",'детали ЭД103-01'!H31)</f>
        <v>шт</v>
      </c>
      <c r="J31" s="432" t="str">
        <f>IF($H31="-","-",IF('детали ЭД103-01'!I31=0,"-",'детали ЭД103-01'!I31*$H31))</f>
        <v>-</v>
      </c>
      <c r="K31" s="334">
        <f>IF(H31="-","-",IF('детали ЭД103-01'!J31=0,"-",'детали ЭД103-01'!J31*$H31))</f>
        <v>8</v>
      </c>
      <c r="L31" s="909" t="str">
        <f>IF($H31="-","-",IF('детали ЭД103-01'!K31=0,"-",'детали ЭД103-01'!K31))</f>
        <v>-</v>
      </c>
      <c r="M31" s="214" t="str">
        <f>IF($H31="-","-",IF('детали ЭД103-01'!L31=0,"-",'детали ЭД103-01'!L31))</f>
        <v>двигатель</v>
      </c>
      <c r="N31" s="7" t="str">
        <f>IF($H31="-","-",IF('детали ЭД103-01'!M31=0,"-",'детали ЭД103-01'!M31))</f>
        <v>двигатель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166"/>
      <c r="DA31" s="166"/>
      <c r="DB31" s="166"/>
      <c r="DC31" s="166"/>
      <c r="DD31" s="369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</row>
    <row r="32" spans="1:135" s="20" customFormat="1" x14ac:dyDescent="0.25">
      <c r="A32" s="376">
        <f>'дерево ЭД103-01'!A34</f>
        <v>31</v>
      </c>
      <c r="B32" s="292" t="str">
        <f>IF('дерево ЭД103-01'!B34=0," ",'дерево ЭД103-01'!B34)</f>
        <v xml:space="preserve"> </v>
      </c>
      <c r="C32" s="1148" t="str">
        <f>HLOOKUP($D$1,'дерево ЭД103-01'!$H$4:$BU$241,A32,FALSE)</f>
        <v>ЭД103-01-04КВМ на ЭД103-01-44СБ Двиг-ль</v>
      </c>
      <c r="D32" s="244" t="str">
        <f>IF($H32="-","-",IF('детали ЭД103-01'!D32=0,"-",'детали ЭД103-01'!D32))</f>
        <v xml:space="preserve"> </v>
      </c>
      <c r="E32" s="613" t="str">
        <f>IF($H32="-","-",IF('детали ЭД103-01'!E32=0,"-",'детали ЭД103-01'!E32))</f>
        <v>-</v>
      </c>
      <c r="F32" s="613" t="str">
        <f>IF($H32="-","-",IF('детали ЭД103-01'!F32=0,"-",'детали ЭД103-01'!F32))</f>
        <v>-</v>
      </c>
      <c r="G32" s="613" t="str">
        <f>IF($H32="-","-",IF('детали ЭД103-01'!G32=0,"-",'детали ЭД103-01'!G32))</f>
        <v>-</v>
      </c>
      <c r="H32" s="430"/>
      <c r="I32" s="293"/>
      <c r="J32" s="431"/>
      <c r="K32" s="431"/>
      <c r="L32" s="910"/>
      <c r="M32" s="214" t="str">
        <f>IF($H32="-","-",IF('детали ЭД103-01'!L32=0,"-",'детали ЭД103-01'!L32))</f>
        <v>-</v>
      </c>
      <c r="N32" s="7" t="str">
        <f>IF($H32="-","-",IF('детали ЭД103-01'!M32=0,"-",'детали ЭД103-01'!M32))</f>
        <v>-</v>
      </c>
    </row>
    <row r="33" spans="1:135" s="248" customFormat="1" ht="13.8" thickBot="1" x14ac:dyDescent="0.3">
      <c r="A33" s="529">
        <f>'дерево ЭД103-01'!A35</f>
        <v>32</v>
      </c>
      <c r="B33" s="159" t="str">
        <f>IF('дерево ЭД103-01'!B35=0," ",'дерево ЭД103-01'!B35)</f>
        <v>00.18.</v>
      </c>
      <c r="C33" s="160" t="str">
        <f>C32</f>
        <v>ЭД103-01-04КВМ на ЭД103-01-44СБ Двиг-ль</v>
      </c>
      <c r="D33" s="160" t="str">
        <f>IF($H33="-","-",IF('детали ЭД103-01'!D33=0,"-",'детали ЭД103-01'!D33))</f>
        <v>Комплект вспомог. мат.</v>
      </c>
      <c r="E33" s="343" t="str">
        <f>IF($H33="-","-",IF('детали ЭД103-01'!E33=0,"-",'детали ЭД103-01'!E33))</f>
        <v>Комплект вспомог. мат.</v>
      </c>
      <c r="F33" s="343" t="str">
        <f>IF($H33="-","-",IF('детали ЭД103-01'!F33=0,"-",'детали ЭД103-01'!F33))</f>
        <v>-</v>
      </c>
      <c r="G33" s="344" t="str">
        <f>IF($H33="-","-",IF('детали ЭД103-01'!G33=0,"-",'детали ЭД103-01'!G33))</f>
        <v>-</v>
      </c>
      <c r="H33" s="332">
        <f>IF((HLOOKUP($D$1,'дерево ЭД103-01'!$H$4:$BU$241,A33,FALSE))*$G$1=0,"-",(HLOOKUP($D$1,'дерево ЭД103-01'!$H$4:$BU$241,A33,FALSE))*$G$1)</f>
        <v>1</v>
      </c>
      <c r="I33" s="338" t="str">
        <f>IF(H33="-","-",'детали ЭД103-01'!H33)</f>
        <v>шт</v>
      </c>
      <c r="J33" s="334" t="str">
        <f>IF($H33="-","-",IF('детали ЭД103-01'!I33=0,"-",'детали ЭД103-01'!I33*$H33))</f>
        <v>-</v>
      </c>
      <c r="K33" s="334">
        <f>IF(H33="-","-",IF('детали ЭД103-01'!J33=0,"-",'детали ЭД103-01'!J33*$H33))</f>
        <v>1</v>
      </c>
      <c r="L33" s="911" t="str">
        <f>IF($H33="-","-",IF('детали ЭД103-01'!K33=0,"-",'детали ЭД103-01'!K33))</f>
        <v>-</v>
      </c>
      <c r="M33" s="214" t="str">
        <f>IF($H33="-","-",IF('детали ЭД103-01'!L33=0,"-",'детали ЭД103-01'!L33))</f>
        <v>-</v>
      </c>
      <c r="N33" s="7" t="str">
        <f>IF($H33="-","-",IF('детали ЭД103-01'!M33=0,"-",'детали ЭД103-01'!M33))</f>
        <v>двигатель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  <c r="DS33" s="166"/>
      <c r="DT33" s="166"/>
      <c r="DU33" s="166"/>
      <c r="DV33" s="166"/>
      <c r="DW33" s="166"/>
      <c r="DX33" s="166"/>
      <c r="DY33" s="166"/>
      <c r="DZ33" s="166"/>
      <c r="EA33" s="166"/>
      <c r="EB33" s="166"/>
      <c r="EC33" s="166"/>
      <c r="ED33" s="166"/>
      <c r="EE33" s="166"/>
    </row>
    <row r="34" spans="1:135" s="782" customFormat="1" ht="13.8" thickBot="1" x14ac:dyDescent="0.3">
      <c r="A34" s="376">
        <f>'дерево ЭД103-01'!A36</f>
        <v>33</v>
      </c>
      <c r="B34" s="781" t="str">
        <f>IF('дерево ЭД103-01'!B36=0," ",'дерево ЭД103-01'!B36)</f>
        <v xml:space="preserve"> </v>
      </c>
      <c r="E34" s="783"/>
      <c r="F34" s="783"/>
      <c r="G34" s="784"/>
      <c r="H34" s="318"/>
      <c r="I34" s="318"/>
      <c r="J34" s="319"/>
      <c r="K34" s="320"/>
      <c r="L34" s="912"/>
      <c r="M34" s="986" t="str">
        <f>IF($H34="-","-",IF('детали ЭД103-01'!L34=0,"-",'детали ЭД103-01'!L34))</f>
        <v>-</v>
      </c>
      <c r="N34" s="952" t="str">
        <f>IF($H34="-","-",IF('детали ЭД103-01'!M34=0,"-",'детали ЭД103-01'!M34))</f>
        <v>-</v>
      </c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  <c r="BN34" s="222"/>
      <c r="BO34" s="222"/>
      <c r="BP34" s="222"/>
      <c r="BQ34" s="222"/>
      <c r="BR34" s="222"/>
      <c r="BS34" s="222"/>
      <c r="BT34" s="222"/>
      <c r="BU34" s="222"/>
      <c r="BV34" s="222"/>
      <c r="BW34" s="222"/>
      <c r="BX34" s="222"/>
      <c r="BY34" s="222"/>
      <c r="BZ34" s="222"/>
      <c r="CA34" s="222"/>
      <c r="CB34" s="222"/>
      <c r="CC34" s="222"/>
      <c r="CD34" s="222"/>
      <c r="CE34" s="222"/>
      <c r="CF34" s="222"/>
      <c r="CG34" s="222"/>
      <c r="CH34" s="222"/>
      <c r="CI34" s="222"/>
      <c r="CJ34" s="222"/>
      <c r="CK34" s="222"/>
      <c r="CL34" s="222"/>
      <c r="CM34" s="222"/>
      <c r="CN34" s="222"/>
      <c r="CO34" s="222"/>
      <c r="CP34" s="222"/>
      <c r="CQ34" s="222"/>
      <c r="CR34" s="222"/>
      <c r="CS34" s="222"/>
      <c r="CT34" s="222"/>
      <c r="CU34" s="222"/>
      <c r="CV34" s="222"/>
      <c r="CW34" s="222"/>
      <c r="CX34" s="222"/>
      <c r="CY34" s="222"/>
      <c r="CZ34" s="222"/>
      <c r="DA34" s="222"/>
      <c r="DB34" s="222"/>
      <c r="DC34" s="222"/>
      <c r="DD34" s="785"/>
    </row>
    <row r="35" spans="1:135" s="626" customFormat="1" ht="13.8" thickBot="1" x14ac:dyDescent="0.3">
      <c r="A35" s="376">
        <f>'дерево ЭД103-01'!A37</f>
        <v>34</v>
      </c>
      <c r="B35" s="267" t="str">
        <f>IF('дерево ЭД103-01'!B37=0," ",'дерево ЭД103-01'!B37)</f>
        <v>01.</v>
      </c>
      <c r="C35" s="268" t="str">
        <f>IF($H35="-","-",'детали ЭД103-01'!C35)</f>
        <v>ЭД103-01-10СБ Муфта</v>
      </c>
      <c r="D35" s="268" t="str">
        <f>IF($H35="-","-",IF('детали ЭД103-01'!D35=0,"-",'детали ЭД103-01'!D35))</f>
        <v>Муфта</v>
      </c>
      <c r="E35" s="623" t="str">
        <f>IF($H35="-","-",IF('детали ЭД103-01'!E35=0,"-",'детали ЭД103-01'!E35))</f>
        <v>-</v>
      </c>
      <c r="F35" s="623" t="str">
        <f>IF($H35="-","-",IF('детали ЭД103-01'!F35=0,"-",'детали ЭД103-01'!F35))</f>
        <v>-</v>
      </c>
      <c r="G35" s="623" t="str">
        <f>IF($H35="-","-",IF('детали ЭД103-01'!G35=0,"-",'детали ЭД103-01'!G35))</f>
        <v>-</v>
      </c>
      <c r="H35" s="346">
        <f>IF((HLOOKUP($D$1,'дерево ЭД103-01'!$H$4:$BU$241,A35,FALSE))*$G$1=0,"-",(HLOOKUP($D$1,'дерево ЭД103-01'!$H$4:$BU$241,A35,FALSE))*$G$1)</f>
        <v>1</v>
      </c>
      <c r="I35" s="346" t="str">
        <f>IF(H35="-","-",'детали ЭД103-01'!H35)</f>
        <v>шт</v>
      </c>
      <c r="J35" s="348" t="str">
        <f>IF($H35="-","-",IF('детали ЭД103-01'!I35=0,"-",'детали ЭД103-01'!I35*$H35))</f>
        <v>-</v>
      </c>
      <c r="K35" s="348" t="str">
        <f>IF(H35="-","-",IF('детали ЭД103-01'!J35=0,"-",'детали ЭД103-01'!J35*$H35))</f>
        <v>-</v>
      </c>
      <c r="L35" s="913" t="str">
        <f>IF($H35="-","-",IF('детали ЭД103-01'!K35=0,"-",'детали ЭД103-01'!K35))</f>
        <v>-</v>
      </c>
      <c r="M35" s="987" t="str">
        <f>IF($H35="-","-",IF('детали ЭД103-01'!L35=0,"-",'детали ЭД103-01'!L35))</f>
        <v>-</v>
      </c>
      <c r="N35" s="988" t="str">
        <f>IF($H35="-","-",IF('детали ЭД103-01'!M35=0,"-",'детали ЭД103-01'!M35))</f>
        <v>муфта</v>
      </c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11"/>
      <c r="DB35" s="211"/>
      <c r="DC35" s="211"/>
      <c r="DD35" s="624"/>
      <c r="DE35" s="625"/>
      <c r="DF35" s="625"/>
      <c r="DG35" s="625"/>
      <c r="DH35" s="625"/>
      <c r="DI35" s="625"/>
      <c r="DJ35" s="625"/>
      <c r="DK35" s="625"/>
      <c r="DL35" s="625"/>
      <c r="DM35" s="625"/>
      <c r="DN35" s="625"/>
      <c r="DO35" s="625"/>
      <c r="DP35" s="625"/>
      <c r="DQ35" s="625"/>
      <c r="DR35" s="625"/>
      <c r="DS35" s="625"/>
      <c r="DT35" s="625"/>
      <c r="DU35" s="625"/>
      <c r="DV35" s="625"/>
      <c r="DW35" s="625"/>
      <c r="DX35" s="625"/>
      <c r="DY35" s="625"/>
      <c r="DZ35" s="625"/>
      <c r="EA35" s="625"/>
      <c r="EB35" s="625"/>
      <c r="EC35" s="625"/>
      <c r="ED35" s="625"/>
      <c r="EE35" s="625"/>
    </row>
    <row r="36" spans="1:135" s="191" customFormat="1" ht="13.8" thickBot="1" x14ac:dyDescent="0.3">
      <c r="A36" s="1115">
        <f>'дерево ЭД103-01'!A38</f>
        <v>35</v>
      </c>
      <c r="B36" s="274" t="str">
        <f>IF('дерево ЭД103-01'!B38=0," ",'дерево ЭД103-01'!B38)</f>
        <v>01.1.</v>
      </c>
      <c r="C36" s="1156" t="str">
        <f>IF($H36="-","-",'детали ЭД103-01'!C36)</f>
        <v>ЭД103-01-10-001 Муфта</v>
      </c>
      <c r="D36" s="1157" t="str">
        <f>IF($H36="-","-",IF('детали ЭД103-01'!D36=0,"-",'детали ЭД103-01'!D36))</f>
        <v>Муфта</v>
      </c>
      <c r="E36" s="321" t="str">
        <f>IF($H36="-","-",IF('детали ЭД103-01'!E36=0,"-",'детали ЭД103-01'!E36))</f>
        <v>Круг</v>
      </c>
      <c r="F36" s="321" t="str">
        <f>IF($H36="-","-",IF('детали ЭД103-01'!F36=0,"-",'детали ЭД103-01'!F36))</f>
        <v>36-В ГОСТ 2590-88</v>
      </c>
      <c r="G36" s="321" t="str">
        <f>IF($H36="-","-",IF('детали ЭД103-01'!G36=0,"-",'детали ЭД103-01'!G36))</f>
        <v>40Х-Б-Т ГОСТ 4543-71</v>
      </c>
      <c r="H36" s="322">
        <f>IF((HLOOKUP($D$1,'дерево ЭД103-01'!$H$4:$BU$241,A36,FALSE))*$G$1=0,"-",(HLOOKUP($D$1,'дерево ЭД103-01'!$H$4:$BU$241,A36,FALSE))*$G$1)</f>
        <v>1</v>
      </c>
      <c r="I36" s="322" t="str">
        <f>IF(H36="-","-",'детали ЭД103-01'!H36)</f>
        <v>кг</v>
      </c>
      <c r="J36" s="323">
        <f>IF($H36="-","-",IF('детали ЭД103-01'!I36=0,"-",'детали ЭД103-01'!I36*$H36))</f>
        <v>0.26</v>
      </c>
      <c r="K36" s="323">
        <f>IF(H36="-","-",IF('детали ЭД103-01'!J36=0,"-",'детали ЭД103-01'!J36*$H36))</f>
        <v>0.75</v>
      </c>
      <c r="L36" s="904" t="str">
        <f>IF($H36="-","-",IF('детали ЭД103-01'!K36=0,"-",'детали ЭД103-01'!K36))</f>
        <v>-</v>
      </c>
      <c r="M36" s="1014" t="str">
        <f>IF($H36="-","-",IF('детали ЭД103-01'!L36=0,"-",'детали ЭД103-01'!L36))</f>
        <v>муфта</v>
      </c>
      <c r="N36" s="41" t="str">
        <f>IF($H36="-","-",IF('детали ЭД103-01'!M36=0,"-",'детали ЭД103-01'!M36))</f>
        <v>муфта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370"/>
      <c r="DE36" s="190"/>
      <c r="DF36" s="190"/>
      <c r="DG36" s="190"/>
      <c r="DH36" s="190"/>
      <c r="DI36" s="190"/>
      <c r="DJ36" s="190"/>
      <c r="DK36" s="190"/>
      <c r="DL36" s="190"/>
      <c r="DM36" s="190"/>
      <c r="DN36" s="190"/>
      <c r="DO36" s="190"/>
      <c r="DP36" s="190"/>
      <c r="DQ36" s="190"/>
      <c r="DR36" s="190"/>
      <c r="DS36" s="190"/>
      <c r="DT36" s="190"/>
      <c r="DU36" s="190"/>
      <c r="DV36" s="190"/>
      <c r="DW36" s="190"/>
      <c r="DX36" s="190"/>
      <c r="DY36" s="190"/>
      <c r="DZ36" s="190"/>
      <c r="EA36" s="190"/>
      <c r="EB36" s="190"/>
      <c r="EC36" s="190"/>
      <c r="ED36" s="190"/>
      <c r="EE36" s="190"/>
    </row>
    <row r="37" spans="1:135" s="155" customFormat="1" x14ac:dyDescent="0.25">
      <c r="A37" s="1126">
        <f>'дерево ЭД103-01'!A39</f>
        <v>36</v>
      </c>
      <c r="B37" s="278" t="str">
        <f>IF('дерево ЭД103-01'!B39=0," ",'дерево ЭД103-01'!B39)</f>
        <v>01.2.</v>
      </c>
      <c r="C37" s="1160" t="str">
        <f>IF($H37="-","-",'детали ЭД103-01'!C37)</f>
        <v>ЭД103-01-10-002 Пластина</v>
      </c>
      <c r="D37" s="1160" t="str">
        <f>IF($H37="-","-",IF('детали ЭД103-01'!D37=0,"-",'детали ЭД103-01'!D37))</f>
        <v>Пластина</v>
      </c>
      <c r="E37" s="339" t="str">
        <f>IF($H37="-","-",IF('детали ЭД103-01'!E37=0,"-",'детали ЭД103-01'!E37))</f>
        <v>Лист</v>
      </c>
      <c r="F37" s="339" t="str">
        <f>IF($H37="-","-",IF('детали ЭД103-01'!F37=0,"-",'детали ЭД103-01'!F37))</f>
        <v>Б-ПН-1,5 ГОСТ 19903-74</v>
      </c>
      <c r="G37" s="339" t="str">
        <f>IF($H37="-","-",IF('детали ЭД103-01'!G37=0,"-",'детали ЭД103-01'!G37))</f>
        <v>IV-Ст2 ГОСТ 16523-97</v>
      </c>
      <c r="H37" s="340">
        <f>IF((HLOOKUP($D$1,'дерево ЭД103-01'!$H$4:$BU$241,A37,FALSE))*$G$1=0,"-",(HLOOKUP($D$1,'дерево ЭД103-01'!$H$4:$BU$241,A37,FALSE))*$G$1)</f>
        <v>1</v>
      </c>
      <c r="I37" s="340" t="str">
        <f>IF(H37="-","-",'детали ЭД103-01'!H37)</f>
        <v>кг</v>
      </c>
      <c r="J37" s="330">
        <f>IF($H37="-","-",IF('детали ЭД103-01'!I37=0,"-",'детали ЭД103-01'!I37*$H37))</f>
        <v>0.16</v>
      </c>
      <c r="K37" s="330">
        <f>IF(H37="-","-",IF('детали ЭД103-01'!J37=0,"-",'детали ЭД103-01'!J37*$H37))</f>
        <v>0.42</v>
      </c>
      <c r="L37" s="1101" t="str">
        <f>IF($H37="-","-",IF('детали ЭД103-01'!K37=0,"-",'детали ЭД103-01'!K37))</f>
        <v>зам. на ПИШБ.741 121.125</v>
      </c>
      <c r="M37" s="1127" t="str">
        <f>IF($H37="-","-",IF('детали ЭД103-01'!L37=0,"-",'детали ЭД103-01'!L37))</f>
        <v>муфта</v>
      </c>
      <c r="N37" s="158" t="str">
        <f>IF($H37="-","-",IF('детали ЭД103-01'!M37=0,"-",'детали ЭД103-01'!M37))</f>
        <v>муфта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157"/>
      <c r="CX37" s="157"/>
      <c r="CY37" s="157"/>
      <c r="CZ37" s="157"/>
      <c r="DA37" s="157"/>
      <c r="DB37" s="157"/>
      <c r="DC37" s="157"/>
      <c r="DD37" s="368"/>
      <c r="DE37" s="158"/>
      <c r="DF37" s="158"/>
      <c r="DG37" s="158"/>
      <c r="DH37" s="158"/>
      <c r="DI37" s="158"/>
      <c r="DJ37" s="158"/>
      <c r="DK37" s="158"/>
      <c r="DL37" s="158"/>
      <c r="DM37" s="158"/>
      <c r="DN37" s="158"/>
      <c r="DO37" s="158"/>
      <c r="DP37" s="158"/>
      <c r="DQ37" s="158"/>
      <c r="DR37" s="158"/>
      <c r="DS37" s="158"/>
      <c r="DT37" s="158"/>
      <c r="DU37" s="158"/>
      <c r="DV37" s="158"/>
      <c r="DW37" s="158"/>
      <c r="DX37" s="158"/>
      <c r="DY37" s="158"/>
      <c r="DZ37" s="158"/>
      <c r="EA37" s="158"/>
      <c r="EB37" s="158"/>
      <c r="EC37" s="158"/>
      <c r="ED37" s="158"/>
      <c r="EE37" s="158"/>
    </row>
    <row r="38" spans="1:135" s="164" customFormat="1" ht="13.8" thickBot="1" x14ac:dyDescent="0.3">
      <c r="A38" s="1129">
        <f>'дерево ЭД103-01'!A40</f>
        <v>37</v>
      </c>
      <c r="B38" s="280" t="str">
        <f>IF('дерево ЭД103-01'!B40=0," ",'дерево ЭД103-01'!B40)</f>
        <v>01.2.</v>
      </c>
      <c r="C38" s="1161" t="str">
        <f>IF($H38="-","-",'детали ЭД103-01'!C38)</f>
        <v>ПИШБ.741 121.125 Пластина</v>
      </c>
      <c r="D38" s="1161" t="str">
        <f>IF($H38="-","-",IF('детали ЭД103-01'!D38=0,"-",'детали ЭД103-01'!D38))</f>
        <v>Пластина</v>
      </c>
      <c r="E38" s="337" t="str">
        <f>IF($H38="-","-",IF('детали ЭД103-01'!E38=0,"-",'детали ЭД103-01'!E38))</f>
        <v>-</v>
      </c>
      <c r="F38" s="337" t="str">
        <f>IF($H38="-","-",IF('детали ЭД103-01'!F38=0,"-",'детали ЭД103-01'!F38))</f>
        <v>-</v>
      </c>
      <c r="G38" s="337" t="str">
        <f>IF($H38="-","-",IF('детали ЭД103-01'!G38=0,"-",'детали ЭД103-01'!G38))</f>
        <v>-</v>
      </c>
      <c r="H38" s="338">
        <f>IF((HLOOKUP($D$1,'дерево ЭД103-01'!$H$4:$BU$241,A38,FALSE))*$G$1=0,"-",(HLOOKUP($D$1,'дерево ЭД103-01'!$H$4:$BU$241,A38,FALSE))*$G$1)</f>
        <v>1</v>
      </c>
      <c r="I38" s="338" t="str">
        <f>IF(H38="-","-",'детали ЭД103-01'!H38)</f>
        <v>кг</v>
      </c>
      <c r="J38" s="334" t="str">
        <f>IF($H38="-","-",IF('детали ЭД103-01'!I38=0,"-",'детали ЭД103-01'!I38*$H38))</f>
        <v>-</v>
      </c>
      <c r="K38" s="334" t="str">
        <f>IF(H38="-","-",IF('детали ЭД103-01'!J38=0,"-",'детали ЭД103-01'!J38*$H38))</f>
        <v>-</v>
      </c>
      <c r="L38" s="1096" t="str">
        <f>IF($H38="-","-",IF('детали ЭД103-01'!K38=0,"-",'детали ЭД103-01'!K38))</f>
        <v>взамен ЭД103-01-10-002</v>
      </c>
      <c r="M38" s="1128" t="str">
        <f>IF($H38="-","-",IF('детали ЭД103-01'!L38=0,"-",'детали ЭД103-01'!L38))</f>
        <v>-</v>
      </c>
      <c r="N38" s="167" t="str">
        <f>IF($H38="-","-",IF('детали ЭД103-01'!M38=0,"-",'детали ЭД103-01'!M38))</f>
        <v>-</v>
      </c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166"/>
      <c r="DA38" s="166"/>
      <c r="DB38" s="166"/>
      <c r="DC38" s="166"/>
      <c r="DD38" s="369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</row>
    <row r="39" spans="1:135" s="782" customFormat="1" ht="13.8" thickBot="1" x14ac:dyDescent="0.3">
      <c r="A39" s="1124">
        <f>'дерево ЭД103-01'!A41</f>
        <v>38</v>
      </c>
      <c r="B39" s="781" t="str">
        <f>IF('дерево ЭД103-01'!B41=0," ",'дерево ЭД103-01'!B41)</f>
        <v xml:space="preserve"> </v>
      </c>
      <c r="C39" s="1158"/>
      <c r="D39" s="1158"/>
      <c r="E39" s="784"/>
      <c r="F39" s="784"/>
      <c r="G39" s="784"/>
      <c r="H39" s="318"/>
      <c r="I39" s="318"/>
      <c r="J39" s="319"/>
      <c r="K39" s="320"/>
      <c r="L39" s="912"/>
      <c r="M39" s="1159" t="str">
        <f>IF($H39="-","-",IF('детали ЭД103-01'!L39=0,"-",'детали ЭД103-01'!L39))</f>
        <v>-</v>
      </c>
      <c r="N39" s="797" t="str">
        <f>IF($H39="-","-",IF('детали ЭД103-01'!M39=0,"-",'детали ЭД103-01'!M39))</f>
        <v>-</v>
      </c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  <c r="BX39" s="222"/>
      <c r="BY39" s="222"/>
      <c r="BZ39" s="222"/>
      <c r="CA39" s="222"/>
      <c r="CB39" s="222"/>
      <c r="CC39" s="222"/>
      <c r="CD39" s="222"/>
      <c r="CE39" s="222"/>
      <c r="CF39" s="222"/>
      <c r="CG39" s="222"/>
      <c r="CH39" s="222"/>
      <c r="CI39" s="222"/>
      <c r="CJ39" s="222"/>
      <c r="CK39" s="222"/>
      <c r="CL39" s="222"/>
      <c r="CM39" s="222"/>
      <c r="CN39" s="222"/>
      <c r="CO39" s="222"/>
      <c r="CP39" s="222"/>
      <c r="CQ39" s="222"/>
      <c r="CR39" s="222"/>
      <c r="CS39" s="222"/>
      <c r="CT39" s="222"/>
      <c r="CU39" s="222"/>
      <c r="CV39" s="222"/>
      <c r="CW39" s="222"/>
      <c r="CX39" s="222"/>
      <c r="CY39" s="222"/>
      <c r="CZ39" s="222"/>
      <c r="DA39" s="222"/>
      <c r="DB39" s="222"/>
      <c r="DC39" s="222"/>
      <c r="DD39" s="785"/>
    </row>
    <row r="40" spans="1:135" s="626" customFormat="1" ht="13.8" thickBot="1" x14ac:dyDescent="0.3">
      <c r="A40" s="376">
        <f>'дерево ЭД103-01'!A42</f>
        <v>39</v>
      </c>
      <c r="B40" s="267" t="str">
        <f>IF('дерево ЭД103-01'!B42=0," ",'дерево ЭД103-01'!B42)</f>
        <v>02.</v>
      </c>
      <c r="C40" s="268" t="str">
        <f>IF($H40="-","-",'детали ЭД103-01'!C40)</f>
        <v>ЭД117-01-30СБ Гильза</v>
      </c>
      <c r="D40" s="268" t="str">
        <f>IF($H40="-","-",IF('детали ЭД103-01'!D40=0,"-",'детали ЭД103-01'!D40))</f>
        <v xml:space="preserve">Гильза </v>
      </c>
      <c r="E40" s="623" t="str">
        <f>IF($H40="-","-",IF('детали ЭД103-01'!E40=0,"-",'детали ЭД103-01'!E40))</f>
        <v>-</v>
      </c>
      <c r="F40" s="623" t="str">
        <f>IF($H40="-","-",IF('детали ЭД103-01'!F40=0,"-",'детали ЭД103-01'!F40))</f>
        <v>-</v>
      </c>
      <c r="G40" s="623" t="str">
        <f>IF($H40="-","-",IF('детали ЭД103-01'!G40=0,"-",'детали ЭД103-01'!G40))</f>
        <v>-</v>
      </c>
      <c r="H40" s="346">
        <f>IF((HLOOKUP($D$1,'дерево ЭД103-01'!$H$4:$BU$241,A40,FALSE))*$G$1=0,"-",(HLOOKUP($D$1,'дерево ЭД103-01'!$H$4:$BU$241,A40,FALSE))*$G$1)</f>
        <v>3</v>
      </c>
      <c r="I40" s="346" t="str">
        <f>IF(H40="-","-",'детали ЭД103-01'!H40)</f>
        <v>шт</v>
      </c>
      <c r="J40" s="348" t="str">
        <f>IF($H40="-","-",IF('детали ЭД103-01'!I40=0,"-",'детали ЭД103-01'!I40*$H40))</f>
        <v>-</v>
      </c>
      <c r="K40" s="348" t="str">
        <f>IF(H40="-","-",IF('детали ЭД103-01'!J40=0,"-",'детали ЭД103-01'!J40*$H40))</f>
        <v>-</v>
      </c>
      <c r="L40" s="913" t="str">
        <f>IF($H40="-","-",IF('детали ЭД103-01'!K40=0,"-",'детали ЭД103-01'!K40))</f>
        <v>-</v>
      </c>
      <c r="M40" s="987" t="str">
        <f>IF($H40="-","-",IF('детали ЭД103-01'!L40=0,"-",'детали ЭД103-01'!L40))</f>
        <v>-</v>
      </c>
      <c r="N40" s="988" t="str">
        <f>IF($H40="-","-",IF('детали ЭД103-01'!M40=0,"-",'детали ЭД103-01'!M40))</f>
        <v>гильза</v>
      </c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  <c r="CT40" s="211"/>
      <c r="CU40" s="211"/>
      <c r="CV40" s="211"/>
      <c r="CW40" s="211"/>
      <c r="CX40" s="211"/>
      <c r="CY40" s="211"/>
      <c r="CZ40" s="211"/>
      <c r="DA40" s="211"/>
      <c r="DB40" s="211"/>
      <c r="DC40" s="211"/>
      <c r="DD40" s="624"/>
      <c r="DE40" s="625"/>
      <c r="DF40" s="625"/>
      <c r="DG40" s="625"/>
      <c r="DH40" s="625"/>
      <c r="DI40" s="625"/>
      <c r="DJ40" s="625"/>
      <c r="DK40" s="625"/>
      <c r="DL40" s="625"/>
      <c r="DM40" s="625"/>
      <c r="DN40" s="625"/>
      <c r="DO40" s="625"/>
      <c r="DP40" s="625"/>
      <c r="DQ40" s="625"/>
      <c r="DR40" s="625"/>
      <c r="DS40" s="625"/>
      <c r="DT40" s="625"/>
      <c r="DU40" s="625"/>
      <c r="DV40" s="625"/>
      <c r="DW40" s="625"/>
      <c r="DX40" s="625"/>
      <c r="DY40" s="625"/>
      <c r="DZ40" s="625"/>
      <c r="EA40" s="625"/>
      <c r="EB40" s="625"/>
      <c r="EC40" s="625"/>
      <c r="ED40" s="625"/>
      <c r="EE40" s="625"/>
    </row>
    <row r="41" spans="1:135" s="215" customFormat="1" x14ac:dyDescent="0.25">
      <c r="A41" s="376">
        <f>'дерево ЭД103-01'!A43</f>
        <v>40</v>
      </c>
      <c r="B41" s="261" t="str">
        <f>IF('дерево ЭД103-01'!B43=0," ",'дерево ЭД103-01'!B43)</f>
        <v>02.1.</v>
      </c>
      <c r="C41" s="262" t="str">
        <f>IF($H41="-","-",'детали ЭД103-01'!C41)</f>
        <v>ЭД117-01-30-001 Кольцо</v>
      </c>
      <c r="D41" s="263" t="str">
        <f>IF($H41="-","-",IF('детали ЭД103-01'!D41=0,"-",'детали ЭД103-01'!D41))</f>
        <v>Кольцо</v>
      </c>
      <c r="E41" s="314" t="str">
        <f>IF($H41="-","-",IF('детали ЭД103-01'!E41=0,"-",'детали ЭД103-01'!E41))</f>
        <v>Проволока</v>
      </c>
      <c r="F41" s="314" t="str">
        <f>IF($H41="-","-",IF('детали ЭД103-01'!F41=0,"-",'детали ЭД103-01'!F41))</f>
        <v>-</v>
      </c>
      <c r="G41" s="314" t="str">
        <f>IF($H41="-","-",IF('детали ЭД103-01'!G41=0,"-",'детали ЭД103-01'!G41))</f>
        <v>Б-1-0,8 ГОСТ 9389-75</v>
      </c>
      <c r="H41" s="315">
        <f>IF((HLOOKUP($D$1,'дерево ЭД103-01'!$H$4:$BU$241,A41,FALSE))*$G$1=0,"-",(HLOOKUP($D$1,'дерево ЭД103-01'!$H$4:$BU$241,A41,FALSE))*$G$1)</f>
        <v>3</v>
      </c>
      <c r="I41" s="315" t="str">
        <f>IF(H41="-","-",'детали ЭД103-01'!H41)</f>
        <v>кг</v>
      </c>
      <c r="J41" s="316">
        <f>IF($H41="-","-",IF('детали ЭД103-01'!I41=0,"-",'детали ЭД103-01'!I41*$H41))</f>
        <v>6.1799999999999995E-4</v>
      </c>
      <c r="K41" s="316">
        <f>IF(H41="-","-",IF('детали ЭД103-01'!J41=0,"-",'детали ЭД103-01'!J41*$H41))</f>
        <v>6.3000000000000003E-4</v>
      </c>
      <c r="L41" s="914" t="str">
        <f>IF($H41="-","-",IF('детали ЭД103-01'!K41=0,"-",'детали ЭД103-01'!K41))</f>
        <v>-</v>
      </c>
      <c r="M41" s="214" t="str">
        <f>IF($H41="-","-",IF('детали ЭД103-01'!L41=0,"-",'детали ЭД103-01'!L41))</f>
        <v>гильза</v>
      </c>
      <c r="N41" s="7" t="str">
        <f>IF($H41="-","-",IF('детали ЭД103-01'!M41=0,"-",'детали ЭД103-01'!M41))</f>
        <v>гильза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371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</row>
    <row r="42" spans="1:135" s="3" customFormat="1" x14ac:dyDescent="0.25">
      <c r="A42" s="376">
        <f>'дерево ЭД103-01'!A44</f>
        <v>41</v>
      </c>
      <c r="B42" s="88" t="str">
        <f>IF('дерево ЭД103-01'!B44=0," ",'дерево ЭД103-01'!B44)</f>
        <v>02.2.</v>
      </c>
      <c r="C42" s="81" t="str">
        <f>IF($H42="-","-",'детали ЭД103-01'!C42)</f>
        <v>ЭД117-01-30-003 Гильза</v>
      </c>
      <c r="D42" s="81" t="str">
        <f>IF($H42="-","-",IF('детали ЭД103-01'!D42=0,"-",'детали ЭД103-01'!D42))</f>
        <v xml:space="preserve">Гильза </v>
      </c>
      <c r="E42" s="115" t="str">
        <f>IF($H42="-","-",IF('детали ЭД103-01'!E42=0,"-",'детали ЭД103-01'!E42))</f>
        <v>Пруток</v>
      </c>
      <c r="F42" s="115" t="str">
        <f>IF($H42="-","-",IF('детали ЭД103-01'!F42=0,"-",'детали ЭД103-01'!F42))</f>
        <v>-</v>
      </c>
      <c r="G42" s="115" t="str">
        <f>IF($H42="-","-",IF('детали ЭД103-01'!G42=0,"-",'детали ЭД103-01'!G42))</f>
        <v>ДКРПП 10х2000 ЛС 59-1 АВ ГОСТ 2060-90</v>
      </c>
      <c r="H42" s="112">
        <f>IF((HLOOKUP($D$1,'дерево ЭД103-01'!$H$4:$BU$241,A42,FALSE))*$G$1=0,"-",(HLOOKUP($D$1,'дерево ЭД103-01'!$H$4:$BU$241,A42,FALSE))*$G$1)</f>
        <v>3</v>
      </c>
      <c r="I42" s="112" t="str">
        <f>IF(H42="-","-",'детали ЭД103-01'!H42)</f>
        <v>кг</v>
      </c>
      <c r="J42" s="119">
        <f>IF($H42="-","-",IF('детали ЭД103-01'!I42=0,"-",'детали ЭД103-01'!I42*$H42))</f>
        <v>0.03</v>
      </c>
      <c r="K42" s="119">
        <f>IF(H42="-","-",IF('детали ЭД103-01'!J42=0,"-",'детали ЭД103-01'!J42*$H42))</f>
        <v>7.5899999999999995E-2</v>
      </c>
      <c r="L42" s="915" t="str">
        <f>IF($H42="-","-",IF('детали ЭД103-01'!K42=0,"-",'детали ЭД103-01'!K42))</f>
        <v>-</v>
      </c>
      <c r="M42" s="214" t="str">
        <f>IF($H42="-","-",IF('детали ЭД103-01'!L42=0,"-",'детали ЭД103-01'!L42))</f>
        <v>гильза</v>
      </c>
      <c r="N42" s="7" t="str">
        <f>IF($H42="-","-",IF('детали ЭД103-01'!M42=0,"-",'детали ЭД103-01'!M42))</f>
        <v>гильза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366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</row>
    <row r="43" spans="1:135" s="789" customFormat="1" ht="13.8" thickBot="1" x14ac:dyDescent="0.3">
      <c r="A43" s="376">
        <f>'дерево ЭД103-01'!A45</f>
        <v>42</v>
      </c>
      <c r="B43" s="786" t="str">
        <f>IF('дерево ЭД103-01'!B45=0," ",'дерево ЭД103-01'!B45)</f>
        <v xml:space="preserve"> </v>
      </c>
      <c r="E43" s="787"/>
      <c r="F43" s="787"/>
      <c r="G43" s="787"/>
      <c r="H43" s="118"/>
      <c r="I43" s="118"/>
      <c r="J43" s="303"/>
      <c r="K43" s="304"/>
      <c r="L43" s="916"/>
      <c r="M43" s="986" t="str">
        <f>IF($H43="-","-",IF('детали ЭД103-01'!L43=0,"-",'детали ЭД103-01'!L43))</f>
        <v>-</v>
      </c>
      <c r="N43" s="952" t="str">
        <f>IF($H43="-","-",IF('детали ЭД103-01'!M43=0,"-",'детали ЭД103-01'!M43))</f>
        <v>-</v>
      </c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2"/>
      <c r="CA43" s="222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22"/>
      <c r="CP43" s="222"/>
      <c r="CQ43" s="222"/>
      <c r="CR43" s="222"/>
      <c r="CS43" s="222"/>
      <c r="CT43" s="222"/>
      <c r="CU43" s="222"/>
      <c r="CV43" s="222"/>
      <c r="CW43" s="222"/>
      <c r="CX43" s="222"/>
      <c r="CY43" s="222"/>
      <c r="CZ43" s="222"/>
      <c r="DA43" s="222"/>
      <c r="DB43" s="222"/>
      <c r="DC43" s="222"/>
      <c r="DD43" s="788"/>
    </row>
    <row r="44" spans="1:135" s="626" customFormat="1" ht="13.8" thickBot="1" x14ac:dyDescent="0.3">
      <c r="A44" s="376">
        <f>'дерево ЭД103-01'!A46</f>
        <v>43</v>
      </c>
      <c r="B44" s="267" t="str">
        <f>IF('дерево ЭД103-01'!B46=0," ",'дерево ЭД103-01'!B46)</f>
        <v>03.</v>
      </c>
      <c r="C44" s="268" t="str">
        <f>IF($H44="-","-",'детали ЭД103-01'!C44)</f>
        <v>ЭД117-02-30СБ Крышка</v>
      </c>
      <c r="D44" s="268" t="str">
        <f>IF($H44="-","-",IF('детали ЭД103-01'!D44=0,"-",'детали ЭД103-01'!D44))</f>
        <v>Крышка</v>
      </c>
      <c r="E44" s="623" t="str">
        <f>IF($H44="-","-",IF('детали ЭД103-01'!E44=0,"-",'детали ЭД103-01'!E44))</f>
        <v>-</v>
      </c>
      <c r="F44" s="623" t="str">
        <f>IF($H44="-","-",IF('детали ЭД103-01'!F44=0,"-",'детали ЭД103-01'!F44))</f>
        <v>-</v>
      </c>
      <c r="G44" s="623" t="str">
        <f>IF($H44="-","-",IF('детали ЭД103-01'!G44=0,"-",'детали ЭД103-01'!G44))</f>
        <v>-</v>
      </c>
      <c r="H44" s="346">
        <f>IF((HLOOKUP($D$1,'дерево ЭД103-01'!$H$4:$BU$241,A44,FALSE))*$G$1=0,"-",(HLOOKUP($D$1,'дерево ЭД103-01'!$H$4:$BU$241,A44,FALSE))*$G$1)</f>
        <v>1</v>
      </c>
      <c r="I44" s="346" t="str">
        <f>IF(H44="-","-",'детали ЭД103-01'!H44)</f>
        <v>шт</v>
      </c>
      <c r="J44" s="348" t="str">
        <f>IF($H44="-","-",IF('детали ЭД103-01'!I44=0,"-",'детали ЭД103-01'!I44*$H44))</f>
        <v>-</v>
      </c>
      <c r="K44" s="348" t="str">
        <f>IF(H44="-","-",IF('детали ЭД103-01'!J44=0,"-",'детали ЭД103-01'!J44*$H44))</f>
        <v>-</v>
      </c>
      <c r="L44" s="917" t="str">
        <f>IF($H44="-","-",IF('детали ЭД103-01'!K44=0,"-",'детали ЭД103-01'!K44))</f>
        <v>-</v>
      </c>
      <c r="M44" s="987" t="str">
        <f>IF($H44="-","-",IF('детали ЭД103-01'!L44=0,"-",'детали ЭД103-01'!L44))</f>
        <v>-</v>
      </c>
      <c r="N44" s="988" t="str">
        <f>IF($H44="-","-",IF('детали ЭД103-01'!M44=0,"-",'детали ЭД103-01'!M44))</f>
        <v>крышка</v>
      </c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11"/>
      <c r="DB44" s="211"/>
      <c r="DC44" s="211"/>
      <c r="DD44" s="624"/>
      <c r="DE44" s="625"/>
      <c r="DF44" s="625"/>
      <c r="DG44" s="625"/>
      <c r="DH44" s="625"/>
      <c r="DI44" s="625"/>
      <c r="DJ44" s="625"/>
      <c r="DK44" s="625"/>
      <c r="DL44" s="625"/>
      <c r="DM44" s="625"/>
      <c r="DN44" s="625"/>
      <c r="DO44" s="625"/>
      <c r="DP44" s="625"/>
      <c r="DQ44" s="625"/>
      <c r="DR44" s="625"/>
      <c r="DS44" s="625"/>
      <c r="DT44" s="625"/>
      <c r="DU44" s="625"/>
      <c r="DV44" s="625"/>
      <c r="DW44" s="625"/>
      <c r="DX44" s="625"/>
      <c r="DY44" s="625"/>
      <c r="DZ44" s="625"/>
      <c r="EA44" s="625"/>
      <c r="EB44" s="625"/>
      <c r="EC44" s="625"/>
      <c r="ED44" s="625"/>
      <c r="EE44" s="625"/>
    </row>
    <row r="45" spans="1:135" s="215" customFormat="1" x14ac:dyDescent="0.25">
      <c r="A45" s="376">
        <f>'дерево ЭД103-01'!A47</f>
        <v>44</v>
      </c>
      <c r="B45" s="145" t="str">
        <f>IF('дерево ЭД103-01'!B47=0," ",'дерево ЭД103-01'!B47)</f>
        <v>03.1.</v>
      </c>
      <c r="C45" s="181" t="str">
        <f>IF($H45="-","-",'детали ЭД103-01'!C45)</f>
        <v>ЭД117-02-30-001 Фланец</v>
      </c>
      <c r="D45" s="181" t="str">
        <f>IF($H45="-","-",IF('детали ЭД103-01'!D45=0,"-",'детали ЭД103-01'!D45))</f>
        <v>Фланец</v>
      </c>
      <c r="E45" s="314" t="str">
        <f>IF($H45="-","-",IF('детали ЭД103-01'!E45=0,"-",'детали ЭД103-01'!E45))</f>
        <v>Круг</v>
      </c>
      <c r="F45" s="314" t="str">
        <f>IF($H45="-","-",IF('детали ЭД103-01'!F45=0,"-",'детали ЭД103-01'!F45))</f>
        <v>110-В ГОСТ 2590-88</v>
      </c>
      <c r="G45" s="314" t="str">
        <f>IF($H45="-","-",IF('детали ЭД103-01'!G45=0,"-",'детали ЭД103-01'!G45))</f>
        <v>Ст3сп3-II ГОСТ 535-88</v>
      </c>
      <c r="H45" s="315">
        <f>IF((HLOOKUP($D$1,'дерево ЭД103-01'!$H$4:$BU$241,A45,FALSE))*$G$1=0,"-",(HLOOKUP($D$1,'дерево ЭД103-01'!$H$4:$BU$241,A45,FALSE))*$G$1)</f>
        <v>1</v>
      </c>
      <c r="I45" s="315" t="str">
        <f>IF(H45="-","-",'детали ЭД103-01'!H45)</f>
        <v>кг</v>
      </c>
      <c r="J45" s="316">
        <f>IF($H45="-","-",IF('детали ЭД103-01'!I45=0,"-",'детали ЭД103-01'!I45*$H45))</f>
        <v>0.51</v>
      </c>
      <c r="K45" s="316">
        <f>IF(H45="-","-",IF('детали ЭД103-01'!J45=0,"-",'детали ЭД103-01'!J45*$H45))</f>
        <v>2.4</v>
      </c>
      <c r="L45" s="914" t="str">
        <f>IF($H45="-","-",IF('детали ЭД103-01'!K45=0,"-",'детали ЭД103-01'!K45))</f>
        <v>-</v>
      </c>
      <c r="M45" s="214" t="str">
        <f>IF($H45="-","-",IF('детали ЭД103-01'!L45=0,"-",'детали ЭД103-01'!L45))</f>
        <v>крышка</v>
      </c>
      <c r="N45" s="7" t="str">
        <f>IF($H45="-","-",IF('детали ЭД103-01'!M45=0,"-",'детали ЭД103-01'!M45))</f>
        <v>крышка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371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</row>
    <row r="46" spans="1:135" s="3" customFormat="1" x14ac:dyDescent="0.25">
      <c r="A46" s="376">
        <f>'дерево ЭД103-01'!A48</f>
        <v>45</v>
      </c>
      <c r="B46" s="88" t="str">
        <f>IF('дерево ЭД103-01'!B48=0," ",'дерево ЭД103-01'!B48)</f>
        <v>03.2.</v>
      </c>
      <c r="C46" s="11" t="str">
        <f>IF($H46="-","-",'детали ЭД103-01'!C46)</f>
        <v>ЭД117-02-30-002 Труба</v>
      </c>
      <c r="D46" s="11" t="str">
        <f>IF($H46="-","-",IF('детали ЭД103-01'!D46=0,"-",'детали ЭД103-01'!D46))</f>
        <v>Труба</v>
      </c>
      <c r="E46" s="115" t="str">
        <f>IF($H46="-","-",IF('детали ЭД103-01'!E46=0,"-",'детали ЭД103-01'!E46))</f>
        <v>Труба</v>
      </c>
      <c r="F46" s="115" t="str">
        <f>IF($H46="-","-",IF('детали ЭД103-01'!F46=0,"-",'детали ЭД103-01'!F46))</f>
        <v>60х4 ГОСТ 8734-75</v>
      </c>
      <c r="G46" s="115" t="str">
        <f>IF($H46="-","-",IF('детали ЭД103-01'!G46=0,"-",'детали ЭД103-01'!G46))</f>
        <v>Г20 ГОСТ 8733-87</v>
      </c>
      <c r="H46" s="112">
        <f>IF((HLOOKUP($D$1,'дерево ЭД103-01'!$H$4:$BU$241,A46,FALSE))*$G$1=0,"-",(HLOOKUP($D$1,'дерево ЭД103-01'!$H$4:$BU$241,A46,FALSE))*$G$1)</f>
        <v>1</v>
      </c>
      <c r="I46" s="112" t="str">
        <f>IF(H46="-","-",'детали ЭД103-01'!H46)</f>
        <v>кг</v>
      </c>
      <c r="J46" s="119">
        <f>IF($H46="-","-",IF('детали ЭД103-01'!I46=0,"-",'детали ЭД103-01'!I46*$H46))</f>
        <v>0.36</v>
      </c>
      <c r="K46" s="119">
        <f>IF(H46="-","-",IF('детали ЭД103-01'!J46=0,"-",'детали ЭД103-01'!J46*$H46))</f>
        <v>0.43</v>
      </c>
      <c r="L46" s="915" t="str">
        <f>IF($H46="-","-",IF('детали ЭД103-01'!K46=0,"-",'детали ЭД103-01'!K46))</f>
        <v>-</v>
      </c>
      <c r="M46" s="214" t="str">
        <f>IF($H46="-","-",IF('детали ЭД103-01'!L46=0,"-",'детали ЭД103-01'!L46))</f>
        <v>крышка</v>
      </c>
      <c r="N46" s="7" t="str">
        <f>IF($H46="-","-",IF('детали ЭД103-01'!M46=0,"-",'детали ЭД103-01'!M46))</f>
        <v>крышка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366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</row>
    <row r="47" spans="1:135" s="3" customFormat="1" x14ac:dyDescent="0.25">
      <c r="A47" s="376">
        <f>'дерево ЭД103-01'!A49</f>
        <v>46</v>
      </c>
      <c r="B47" s="88" t="str">
        <f>IF('дерево ЭД103-01'!B49=0," ",'дерево ЭД103-01'!B49)</f>
        <v>03.3.</v>
      </c>
      <c r="C47" s="11" t="str">
        <f>IF($H47="-","-",'детали ЭД103-01'!C47)</f>
        <v>ЭД117-02-30-003 Днище</v>
      </c>
      <c r="D47" s="11" t="str">
        <f>IF($H47="-","-",IF('детали ЭД103-01'!D47=0,"-",'детали ЭД103-01'!D47))</f>
        <v>Днище</v>
      </c>
      <c r="E47" s="115" t="str">
        <f>IF($H47="-","-",IF('детали ЭД103-01'!E47=0,"-",'детали ЭД103-01'!E47))</f>
        <v>Лист</v>
      </c>
      <c r="F47" s="115" t="str">
        <f>IF($H47="-","-",IF('детали ЭД103-01'!F47=0,"-",'детали ЭД103-01'!F47))</f>
        <v>Б-ПН-3,0 ГОСТ 19903-74</v>
      </c>
      <c r="G47" s="115" t="str">
        <f>IF($H47="-","-",IF('детали ЭД103-01'!G47=0,"-",'детали ЭД103-01'!G47))</f>
        <v>IV-Ст3сп ГОСТ 16523-97</v>
      </c>
      <c r="H47" s="112">
        <f>IF((HLOOKUP($D$1,'дерево ЭД103-01'!$H$4:$BU$241,A47,FALSE))*$G$1=0,"-",(HLOOKUP($D$1,'дерево ЭД103-01'!$H$4:$BU$241,A47,FALSE))*$G$1)</f>
        <v>1</v>
      </c>
      <c r="I47" s="112" t="str">
        <f>IF(H47="-","-",'детали ЭД103-01'!H47)</f>
        <v>кг</v>
      </c>
      <c r="J47" s="119">
        <f>IF($H47="-","-",IF('детали ЭД103-01'!I47=0,"-",'детали ЭД103-01'!I47*$H47))</f>
        <v>5.6000000000000001E-2</v>
      </c>
      <c r="K47" s="119">
        <f>IF(H47="-","-",IF('детали ЭД103-01'!J47=0,"-",'детали ЭД103-01'!J47*$H47))</f>
        <v>0.128</v>
      </c>
      <c r="L47" s="915" t="str">
        <f>IF($H47="-","-",IF('детали ЭД103-01'!K47=0,"-",'детали ЭД103-01'!K47))</f>
        <v>-</v>
      </c>
      <c r="M47" s="214" t="str">
        <f>IF($H47="-","-",IF('детали ЭД103-01'!L47=0,"-",'детали ЭД103-01'!L47))</f>
        <v>крышка</v>
      </c>
      <c r="N47" s="7" t="str">
        <f>IF($H47="-","-",IF('детали ЭД103-01'!M47=0,"-",'детали ЭД103-01'!M47))</f>
        <v>крышка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366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</row>
    <row r="48" spans="1:135" s="3" customFormat="1" x14ac:dyDescent="0.25">
      <c r="A48" s="376">
        <f>'дерево ЭД103-01'!A50</f>
        <v>47</v>
      </c>
      <c r="B48" s="88" t="str">
        <f>IF('дерево ЭД103-01'!B50=0," ",'дерево ЭД103-01'!B50)</f>
        <v>03.4.</v>
      </c>
      <c r="C48" s="11" t="str">
        <f>IF($H48="-","-",'детали ЭД103-01'!C48)</f>
        <v>ЭД117-02-30-004 Прокладка</v>
      </c>
      <c r="D48" s="11" t="str">
        <f>IF($H48="-","-",IF('детали ЭД103-01'!D48=0,"-",'детали ЭД103-01'!D48))</f>
        <v>Прокладка</v>
      </c>
      <c r="E48" s="115" t="str">
        <f>IF($H48="-","-",IF('детали ЭД103-01'!E48=0,"-",'детали ЭД103-01'!E48))</f>
        <v>Пластина</v>
      </c>
      <c r="F48" s="115" t="str">
        <f>IF($H48="-","-",IF('детали ЭД103-01'!F48=0,"-",'детали ЭД103-01'!F48))</f>
        <v>-</v>
      </c>
      <c r="G48" s="115" t="str">
        <f>IF($H48="-","-",IF('детали ЭД103-01'!G48=0,"-",'детали ЭД103-01'!G48))</f>
        <v>2Н-I-ТМКЩ-С-4 ГОСТ 7338-90</v>
      </c>
      <c r="H48" s="112">
        <f>IF((HLOOKUP($D$1,'дерево ЭД103-01'!$H$4:$BU$241,A48,FALSE))*$G$1=0,"-",(HLOOKUP($D$1,'дерево ЭД103-01'!$H$4:$BU$241,A48,FALSE))*$G$1)</f>
        <v>1</v>
      </c>
      <c r="I48" s="112" t="str">
        <f>IF(H48="-","-",'детали ЭД103-01'!H48)</f>
        <v>кг</v>
      </c>
      <c r="J48" s="119">
        <f>IF($H48="-","-",IF('детали ЭД103-01'!I48=0,"-",'детали ЭД103-01'!I48*$H48))</f>
        <v>1.4999999999999999E-2</v>
      </c>
      <c r="K48" s="119">
        <f>IF(H48="-","-",IF('детали ЭД103-01'!J48=0,"-",'детали ЭД103-01'!J48*$H48))</f>
        <v>2.1000000000000001E-2</v>
      </c>
      <c r="L48" s="915" t="str">
        <f>IF($H48="-","-",IF('детали ЭД103-01'!K48=0,"-",'детали ЭД103-01'!K48))</f>
        <v>-</v>
      </c>
      <c r="M48" s="214" t="str">
        <f>IF($H48="-","-",IF('детали ЭД103-01'!L48=0,"-",'детали ЭД103-01'!L48))</f>
        <v>крышка</v>
      </c>
      <c r="N48" s="7" t="str">
        <f>IF($H48="-","-",IF('детали ЭД103-01'!M48=0,"-",'детали ЭД103-01'!M48))</f>
        <v>крышка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366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</row>
    <row r="49" spans="1:135" s="3" customFormat="1" x14ac:dyDescent="0.25">
      <c r="A49" s="376">
        <f>'дерево ЭД103-01'!A51</f>
        <v>48</v>
      </c>
      <c r="B49" s="88" t="str">
        <f>IF('дерево ЭД103-01'!B51=0," ",'дерево ЭД103-01'!B51)</f>
        <v>03.5.</v>
      </c>
      <c r="C49" s="11" t="str">
        <f>IF($H49="-","-",'детали ЭД103-01'!C49)</f>
        <v>ЭДС117-02-31КВМ на ЭД117-02-30СБ Крышка</v>
      </c>
      <c r="D49" s="11" t="str">
        <f>IF($H49="-","-",IF('детали ЭД103-01'!D49=0,"-",'детали ЭД103-01'!D49))</f>
        <v>Комплект вспомог. мат.</v>
      </c>
      <c r="E49" s="115" t="str">
        <f>IF($H49="-","-",IF('детали ЭД103-01'!E49=0,"-",'детали ЭД103-01'!E49))</f>
        <v>Комплект вспомог. мат.</v>
      </c>
      <c r="F49" s="115" t="str">
        <f>IF($H49="-","-",IF('детали ЭД103-01'!F49=0,"-",'детали ЭД103-01'!F49))</f>
        <v>-</v>
      </c>
      <c r="G49" s="115" t="str">
        <f>IF($H49="-","-",IF('детали ЭД103-01'!G49=0,"-",'детали ЭД103-01'!G49))</f>
        <v>-</v>
      </c>
      <c r="H49" s="112">
        <f>IF((HLOOKUP($D$1,'дерево ЭД103-01'!$H$4:$BU$241,A49,FALSE))*$G$1=0,"-",(HLOOKUP($D$1,'дерево ЭД103-01'!$H$4:$BU$241,A49,FALSE))*$G$1)</f>
        <v>1</v>
      </c>
      <c r="I49" s="112" t="str">
        <f>IF(H49="-","-",'детали ЭД103-01'!H49)</f>
        <v>шт</v>
      </c>
      <c r="J49" s="119" t="str">
        <f>IF($H49="-","-",IF('детали ЭД103-01'!I49=0,"-",'детали ЭД103-01'!I49*$H49))</f>
        <v>-</v>
      </c>
      <c r="K49" s="119">
        <f>IF(H49="-","-",IF('детали ЭД103-01'!J49=0,"-",'детали ЭД103-01'!J49*$H49))</f>
        <v>1</v>
      </c>
      <c r="L49" s="915" t="str">
        <f>IF($H49="-","-",IF('детали ЭД103-01'!K49=0,"-",'детали ЭД103-01'!K49))</f>
        <v>-</v>
      </c>
      <c r="M49" s="214" t="str">
        <f>IF($H49="-","-",IF('детали ЭД103-01'!L49=0,"-",'детали ЭД103-01'!L49))</f>
        <v>-</v>
      </c>
      <c r="N49" s="7" t="str">
        <f>IF($H49="-","-",IF('детали ЭД103-01'!M49=0,"-",'детали ЭД103-01'!M49))</f>
        <v>крышка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366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</row>
    <row r="50" spans="1:135" s="789" customFormat="1" ht="13.8" thickBot="1" x14ac:dyDescent="0.3">
      <c r="A50" s="376">
        <f>'дерево ЭД103-01'!A52</f>
        <v>49</v>
      </c>
      <c r="B50" s="786" t="str">
        <f>IF('дерево ЭД103-01'!B52=0," ",'дерево ЭД103-01'!B52)</f>
        <v xml:space="preserve"> </v>
      </c>
      <c r="E50" s="787"/>
      <c r="F50" s="787"/>
      <c r="G50" s="787"/>
      <c r="H50" s="118"/>
      <c r="I50" s="118"/>
      <c r="J50" s="303"/>
      <c r="K50" s="304"/>
      <c r="L50" s="916"/>
      <c r="M50" s="986" t="str">
        <f>IF($H50="-","-",IF('детали ЭД103-01'!L50=0,"-",'детали ЭД103-01'!L50))</f>
        <v>-</v>
      </c>
      <c r="N50" s="952" t="str">
        <f>IF($H50="-","-",IF('детали ЭД103-01'!M50=0,"-",'детали ЭД103-01'!M50))</f>
        <v>-</v>
      </c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  <c r="BX50" s="222"/>
      <c r="BY50" s="222"/>
      <c r="BZ50" s="222"/>
      <c r="CA50" s="222"/>
      <c r="CB50" s="222"/>
      <c r="CC50" s="222"/>
      <c r="CD50" s="222"/>
      <c r="CE50" s="222"/>
      <c r="CF50" s="222"/>
      <c r="CG50" s="222"/>
      <c r="CH50" s="222"/>
      <c r="CI50" s="222"/>
      <c r="CJ50" s="222"/>
      <c r="CK50" s="222"/>
      <c r="CL50" s="222"/>
      <c r="CM50" s="222"/>
      <c r="CN50" s="222"/>
      <c r="CO50" s="222"/>
      <c r="CP50" s="222"/>
      <c r="CQ50" s="222"/>
      <c r="CR50" s="222"/>
      <c r="CS50" s="222"/>
      <c r="CT50" s="222"/>
      <c r="CU50" s="222"/>
      <c r="CV50" s="222"/>
      <c r="CW50" s="222"/>
      <c r="CX50" s="222"/>
      <c r="CY50" s="222"/>
      <c r="CZ50" s="222"/>
      <c r="DA50" s="222"/>
      <c r="DB50" s="222"/>
      <c r="DC50" s="222"/>
      <c r="DD50" s="788"/>
    </row>
    <row r="51" spans="1:135" s="626" customFormat="1" ht="13.8" thickBot="1" x14ac:dyDescent="0.3">
      <c r="A51" s="376">
        <f>'дерево ЭД103-01'!A53</f>
        <v>50</v>
      </c>
      <c r="B51" s="267" t="str">
        <f>IF('дерево ЭД103-01'!B53=0," ",'дерево ЭД103-01'!B53)</f>
        <v>04.</v>
      </c>
      <c r="C51" s="268" t="str">
        <f>IF($H51="-","-",'детали ЭД103-01'!C51)</f>
        <v>ЭД117-02-15СБ Колодка</v>
      </c>
      <c r="D51" s="268" t="str">
        <f>IF($H51="-","-",IF('детали ЭД103-01'!D51=0,"-",'детали ЭД103-01'!D51))</f>
        <v>Колодка</v>
      </c>
      <c r="E51" s="623" t="str">
        <f>IF($H51="-","-",IF('детали ЭД103-01'!E51=0,"-",'детали ЭД103-01'!E51))</f>
        <v>-</v>
      </c>
      <c r="F51" s="623" t="str">
        <f>IF($H51="-","-",IF('детали ЭД103-01'!F51=0,"-",'детали ЭД103-01'!F51))</f>
        <v>-</v>
      </c>
      <c r="G51" s="623" t="str">
        <f>IF($H51="-","-",IF('детали ЭД103-01'!G51=0,"-",'детали ЭД103-01'!G51))</f>
        <v>-</v>
      </c>
      <c r="H51" s="346">
        <f>IF((HLOOKUP($D$1,'дерево ЭД103-01'!$H$4:$BU$241,A51,FALSE))*$G$1=0,"-",(HLOOKUP($D$1,'дерево ЭД103-01'!$H$4:$BU$241,A51,FALSE))*$G$1)</f>
        <v>1</v>
      </c>
      <c r="I51" s="346" t="str">
        <f>IF(H51="-","-",'детали ЭД103-01'!H51)</f>
        <v>шт</v>
      </c>
      <c r="J51" s="348" t="str">
        <f>IF($H51="-","-",IF('детали ЭД103-01'!I51=0,"-",'детали ЭД103-01'!I51*$H51))</f>
        <v>-</v>
      </c>
      <c r="K51" s="348" t="str">
        <f>IF(H51="-","-",IF('детали ЭД103-01'!J51=0,"-",'детали ЭД103-01'!J51*$H51))</f>
        <v>-</v>
      </c>
      <c r="L51" s="917" t="str">
        <f>IF($H51="-","-",IF('детали ЭД103-01'!K51=0,"-",'детали ЭД103-01'!K51))</f>
        <v>-</v>
      </c>
      <c r="M51" s="987" t="str">
        <f>IF($H51="-","-",IF('детали ЭД103-01'!L51=0,"-",'детали ЭД103-01'!L51))</f>
        <v>-</v>
      </c>
      <c r="N51" s="988" t="str">
        <f>IF($H51="-","-",IF('детали ЭД103-01'!M51=0,"-",'детали ЭД103-01'!M51))</f>
        <v>колодка</v>
      </c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  <c r="CT51" s="211"/>
      <c r="CU51" s="211"/>
      <c r="CV51" s="211"/>
      <c r="CW51" s="211"/>
      <c r="CX51" s="211"/>
      <c r="CY51" s="211"/>
      <c r="CZ51" s="211"/>
      <c r="DA51" s="211"/>
      <c r="DB51" s="211"/>
      <c r="DC51" s="211"/>
      <c r="DD51" s="624"/>
      <c r="DE51" s="625"/>
      <c r="DF51" s="625"/>
      <c r="DG51" s="625"/>
      <c r="DH51" s="625"/>
      <c r="DI51" s="625"/>
      <c r="DJ51" s="625"/>
      <c r="DK51" s="625"/>
      <c r="DL51" s="625"/>
      <c r="DM51" s="625"/>
      <c r="DN51" s="625"/>
      <c r="DO51" s="625"/>
      <c r="DP51" s="625"/>
      <c r="DQ51" s="625"/>
      <c r="DR51" s="625"/>
      <c r="DS51" s="625"/>
      <c r="DT51" s="625"/>
      <c r="DU51" s="625"/>
      <c r="DV51" s="625"/>
      <c r="DW51" s="625"/>
      <c r="DX51" s="625"/>
      <c r="DY51" s="625"/>
      <c r="DZ51" s="625"/>
      <c r="EA51" s="625"/>
      <c r="EB51" s="625"/>
      <c r="EC51" s="625"/>
      <c r="ED51" s="625"/>
      <c r="EE51" s="625"/>
    </row>
    <row r="52" spans="1:135" s="191" customFormat="1" ht="13.8" thickBot="1" x14ac:dyDescent="0.3">
      <c r="A52" s="376">
        <f>'дерево ЭД103-01'!A54</f>
        <v>51</v>
      </c>
      <c r="B52" s="274" t="str">
        <f>IF('дерево ЭД103-01'!B54=0," ",'дерево ЭД103-01'!B54)</f>
        <v>04.1.</v>
      </c>
      <c r="C52" s="275" t="str">
        <f>IF($H52="-","-",'детали ЭД103-01'!C52)</f>
        <v>ЭД117-02-15-003 Фиксатор</v>
      </c>
      <c r="D52" s="275" t="str">
        <f>IF($H52="-","-",IF('детали ЭД103-01'!D52=0,"-",'детали ЭД103-01'!D52))</f>
        <v>Фиксатор</v>
      </c>
      <c r="E52" s="321" t="str">
        <f>IF($H52="-","-",IF('детали ЭД103-01'!E52=0,"-",'детали ЭД103-01'!E52))</f>
        <v>Круг</v>
      </c>
      <c r="F52" s="321" t="str">
        <f>IF($H52="-","-",IF('детали ЭД103-01'!F52=0,"-",'детали ЭД103-01'!F52))</f>
        <v>8-В ГОСТ 2590-88</v>
      </c>
      <c r="G52" s="321" t="str">
        <f>IF($H52="-","-",IF('детали ЭД103-01'!G52=0,"-",'детали ЭД103-01'!G52))</f>
        <v>20-3ГП ГОСТ 1050-88</v>
      </c>
      <c r="H52" s="322">
        <f>IF((HLOOKUP($D$1,'дерево ЭД103-01'!$H$4:$BU$241,A52,FALSE))*$G$1=0,"-",(HLOOKUP($D$1,'дерево ЭД103-01'!$H$4:$BU$241,A52,FALSE))*$G$1)</f>
        <v>1</v>
      </c>
      <c r="I52" s="322" t="str">
        <f>IF(H52="-","-",'детали ЭД103-01'!H52)</f>
        <v>кг</v>
      </c>
      <c r="J52" s="323">
        <f>IF($H52="-","-",IF('детали ЭД103-01'!I52=0,"-",'детали ЭД103-01'!I52*$H52))</f>
        <v>3.0000000000000001E-3</v>
      </c>
      <c r="K52" s="323">
        <f>IF(H52="-","-",IF('детали ЭД103-01'!J52=0,"-",'детали ЭД103-01'!J52*$H52))</f>
        <v>1.4999999999999999E-2</v>
      </c>
      <c r="L52" s="904" t="str">
        <f>IF($H52="-","-",IF('детали ЭД103-01'!K52=0,"-",'детали ЭД103-01'!K52))</f>
        <v>-</v>
      </c>
      <c r="M52" s="214" t="str">
        <f>IF($H52="-","-",IF('детали ЭД103-01'!L52=0,"-",'детали ЭД103-01'!L52))</f>
        <v>колодка</v>
      </c>
      <c r="N52" s="7" t="str">
        <f>IF($H52="-","-",IF('детали ЭД103-01'!M52=0,"-",'детали ЭД103-01'!M52))</f>
        <v>колодка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370"/>
      <c r="DE52" s="190"/>
      <c r="DF52" s="190"/>
      <c r="DG52" s="190"/>
      <c r="DH52" s="190"/>
      <c r="DI52" s="190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190"/>
      <c r="DV52" s="190"/>
      <c r="DW52" s="190"/>
      <c r="DX52" s="190"/>
      <c r="DY52" s="190"/>
      <c r="DZ52" s="190"/>
      <c r="EA52" s="190"/>
      <c r="EB52" s="190"/>
      <c r="EC52" s="190"/>
      <c r="ED52" s="190"/>
      <c r="EE52" s="190"/>
    </row>
    <row r="53" spans="1:135" s="155" customFormat="1" x14ac:dyDescent="0.25">
      <c r="A53" s="376">
        <f>'дерево ЭД103-01'!A55</f>
        <v>52</v>
      </c>
      <c r="B53" s="150" t="str">
        <f>IF('дерево ЭД103-01'!B55=0," ",'дерево ЭД103-01'!B55)</f>
        <v>04.2.</v>
      </c>
      <c r="C53" s="279" t="str">
        <f>IF($H53="-","-",'детали ЭД103-01'!C53)</f>
        <v>ЭД117-02-15-001 Колодка; из загот. ЭД117-01-006</v>
      </c>
      <c r="D53" s="279" t="str">
        <f>IF($H53="-","-",IF('детали ЭД103-01'!D53=0,"-",'детали ЭД103-01'!D53))</f>
        <v>Колодка</v>
      </c>
      <c r="E53" s="350" t="str">
        <f>IF($H53="-","-",IF('детали ЭД103-01'!E53=0,"-",'детали ЭД103-01'!E53))</f>
        <v>-</v>
      </c>
      <c r="F53" s="350" t="str">
        <f>IF($H53="-","-",IF('детали ЭД103-01'!F53=0,"-",'детали ЭД103-01'!F53))</f>
        <v>-</v>
      </c>
      <c r="G53" s="350" t="str">
        <f>IF($H53="-","-",IF('детали ЭД103-01'!G53=0,"-",'детали ЭД103-01'!G53))</f>
        <v>заготовка ЭД117-01-006</v>
      </c>
      <c r="H53" s="351">
        <f>IF((HLOOKUP($D$1,'дерево ЭД103-01'!$H$4:$BU$241,A53,FALSE))*$G$1=0,"-",(HLOOKUP($D$1,'дерево ЭД103-01'!$H$4:$BU$241,A53,FALSE))*$G$1)</f>
        <v>1</v>
      </c>
      <c r="I53" s="351" t="str">
        <f>IF(H53="-","-",'детали ЭД103-01'!H53)</f>
        <v>кг</v>
      </c>
      <c r="J53" s="352">
        <f>IF($H53="-","-",IF('детали ЭД103-01'!I53=0,"-",'детали ЭД103-01'!I53*$H53))</f>
        <v>0.04</v>
      </c>
      <c r="K53" s="352" t="str">
        <f>IF(H53="-","-",IF('детали ЭД103-01'!J53=0,"-",'детали ЭД103-01'!J53*$H53))</f>
        <v>-</v>
      </c>
      <c r="L53" s="1152" t="str">
        <f>IF($H53="-","-",IF('детали ЭД103-01'!K53=0,"-",'детали ЭД103-01'!K53))</f>
        <v>из загот. ЭД117-01-006</v>
      </c>
      <c r="M53" s="214" t="str">
        <f>IF($H53="-","-",IF('детали ЭД103-01'!L53=0,"-",'детали ЭД103-01'!L53))</f>
        <v>-</v>
      </c>
      <c r="N53" s="7" t="str">
        <f>IF($H53="-","-",IF('детали ЭД103-01'!M53=0,"-",'детали ЭД103-01'!M53))</f>
        <v>колодка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368"/>
      <c r="DE53" s="158"/>
      <c r="DF53" s="158"/>
      <c r="DG53" s="158"/>
      <c r="DH53" s="158"/>
      <c r="DI53" s="158"/>
      <c r="DJ53" s="158"/>
      <c r="DK53" s="158"/>
      <c r="DL53" s="158"/>
      <c r="DM53" s="158"/>
      <c r="DN53" s="158"/>
      <c r="DO53" s="158"/>
      <c r="DP53" s="158"/>
      <c r="DQ53" s="158"/>
      <c r="DR53" s="158"/>
      <c r="DS53" s="158"/>
      <c r="DT53" s="158"/>
      <c r="DU53" s="158"/>
      <c r="DV53" s="158"/>
      <c r="DW53" s="158"/>
      <c r="DX53" s="158"/>
      <c r="DY53" s="158"/>
      <c r="DZ53" s="158"/>
      <c r="EA53" s="158"/>
      <c r="EB53" s="158"/>
      <c r="EC53" s="158"/>
      <c r="ED53" s="158"/>
      <c r="EE53" s="158"/>
    </row>
    <row r="54" spans="1:135" s="164" customFormat="1" ht="13.8" thickBot="1" x14ac:dyDescent="0.3">
      <c r="A54" s="376">
        <f>'дерево ЭД103-01'!A56</f>
        <v>53</v>
      </c>
      <c r="B54" s="159" t="str">
        <f>IF('дерево ЭД103-01'!B56=0," ",'дерево ЭД103-01'!B56)</f>
        <v>04.2.</v>
      </c>
      <c r="C54" s="281" t="str">
        <f>IF($H54="-","-",'детали ЭД103-01'!C54)</f>
        <v>ЭД117-01-006 Колодка; загот. для ЭД117-02-15-001</v>
      </c>
      <c r="D54" s="281" t="str">
        <f>IF($H54="-","-",IF('детали ЭД103-01'!D54=0,"-",'детали ЭД103-01'!D54))</f>
        <v>Колодка</v>
      </c>
      <c r="E54" s="353" t="str">
        <f>IF($H54="-","-",IF('детали ЭД103-01'!E54=0,"-",'детали ЭД103-01'!E54))</f>
        <v>Целанекс</v>
      </c>
      <c r="F54" s="353" t="str">
        <f>IF($H54="-","-",IF('детали ЭД103-01'!F54=0,"-",'детали ЭД103-01'!F54))</f>
        <v>-</v>
      </c>
      <c r="G54" s="353" t="str">
        <f>IF($H54="-","-",IF('детали ЭД103-01'!G54=0,"-",'детали ЭД103-01'!G54))</f>
        <v>2302 GV 1/30</v>
      </c>
      <c r="H54" s="354">
        <f>IF((HLOOKUP($D$1,'дерево ЭД103-01'!$H$4:$BU$241,A54,FALSE))*$G$1=0,"-",(HLOOKUP($D$1,'дерево ЭД103-01'!$H$4:$BU$241,A54,FALSE))*$G$1)</f>
        <v>1</v>
      </c>
      <c r="I54" s="354" t="str">
        <f>IF(H54="-","-",'детали ЭД103-01'!H54)</f>
        <v>кг</v>
      </c>
      <c r="J54" s="355">
        <f>IF($H54="-","-",IF('детали ЭД103-01'!I54=0,"-",'детали ЭД103-01'!I54*$H54))</f>
        <v>0.04</v>
      </c>
      <c r="K54" s="355">
        <f>IF(H54="-","-",IF('детали ЭД103-01'!J54=0,"-",'детали ЭД103-01'!J54*$H54))</f>
        <v>0.05</v>
      </c>
      <c r="L54" s="903" t="str">
        <f>IF($H54="-","-",IF('детали ЭД103-01'!K54=0,"-",'детали ЭД103-01'!K54))</f>
        <v>загот. для ЭД117-02-15-001</v>
      </c>
      <c r="M54" s="214" t="str">
        <f>IF($H54="-","-",IF('детали ЭД103-01'!L54=0,"-",'детали ЭД103-01'!L54))</f>
        <v>колодка</v>
      </c>
      <c r="N54" s="7" t="str">
        <f>IF($H54="-","-",IF('детали ЭД103-01'!M54=0,"-",'детали ЭД103-01'!M54))</f>
        <v>колодка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369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</row>
    <row r="55" spans="1:135" s="782" customFormat="1" ht="13.8" thickBot="1" x14ac:dyDescent="0.3">
      <c r="A55" s="1115">
        <f>'дерево ЭД103-01'!A57</f>
        <v>54</v>
      </c>
      <c r="B55" s="781" t="str">
        <f>IF('дерево ЭД103-01'!B57=0," ",'дерево ЭД103-01'!B57)</f>
        <v xml:space="preserve"> </v>
      </c>
      <c r="C55" s="782" t="str">
        <f>IF($H55="-","-",'детали ЭД103-01'!C55)</f>
        <v xml:space="preserve"> </v>
      </c>
      <c r="D55" s="782" t="str">
        <f>IF($H55="-","-",IF('детали ЭД103-01'!D55=0,"-",'детали ЭД103-01'!D55))</f>
        <v xml:space="preserve"> </v>
      </c>
      <c r="E55" s="784"/>
      <c r="F55" s="784"/>
      <c r="G55" s="784"/>
      <c r="H55" s="318"/>
      <c r="I55" s="318"/>
      <c r="J55" s="319"/>
      <c r="K55" s="320"/>
      <c r="L55" s="975" t="str">
        <f>IF($H55="-","-",IF('детали ЭД103-01'!K55=0,"-",'детали ЭД103-01'!K55))</f>
        <v>-</v>
      </c>
      <c r="M55" s="1170" t="str">
        <f>IF($H55="-","-",IF('детали ЭД103-01'!L55=0,"-",'детали ЭД103-01'!L55))</f>
        <v>-</v>
      </c>
      <c r="N55" s="789" t="str">
        <f>IF($H55="-","-",IF('детали ЭД103-01'!M55=0,"-",'детали ЭД103-01'!M55))</f>
        <v>-</v>
      </c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222"/>
      <c r="DA55" s="222"/>
      <c r="DB55" s="222"/>
      <c r="DC55" s="222"/>
      <c r="DD55" s="785"/>
    </row>
    <row r="56" spans="1:135" s="204" customFormat="1" ht="13.8" thickBot="1" x14ac:dyDescent="0.3">
      <c r="A56" s="1126">
        <f>'дерево ЭД103-01'!A58</f>
        <v>55</v>
      </c>
      <c r="B56" s="425" t="str">
        <f>IF('дерево ЭД103-01'!B58=0," ",'дерево ЭД103-01'!B58)</f>
        <v xml:space="preserve"> </v>
      </c>
      <c r="C56" s="1171" t="str">
        <f>HLOOKUP($D$1,'дерево ЭД103-01'!$H$4:$BU$241,A56,FALSE)</f>
        <v>ЭД103-06-20-03СБ Головка</v>
      </c>
      <c r="D56" s="244" t="str">
        <f>IF($H56="-","-",IF('детали ЭД103-01'!D56=0,"-",'детали ЭД103-01'!D56))</f>
        <v xml:space="preserve"> </v>
      </c>
      <c r="E56" s="613" t="str">
        <f>IF($H56="-","-",IF('детали ЭД103-01'!E56=0,"-",'детали ЭД103-01'!E56))</f>
        <v>-</v>
      </c>
      <c r="F56" s="613" t="str">
        <f>IF($H56="-","-",IF('детали ЭД103-01'!F56=0,"-",'детали ЭД103-01'!F56))</f>
        <v>-</v>
      </c>
      <c r="G56" s="613" t="str">
        <f>IF($H56="-","-",IF('детали ЭД103-01'!G56=0,"-",'детали ЭД103-01'!G56))</f>
        <v>-</v>
      </c>
      <c r="H56" s="614"/>
      <c r="I56" s="615"/>
      <c r="J56" s="615"/>
      <c r="K56" s="615"/>
      <c r="L56" s="918" t="str">
        <f>IF($H56="-","-",IF('детали ЭД103-01'!K56=0,"-",'детали ЭД103-01'!K56))</f>
        <v>-</v>
      </c>
      <c r="M56" s="1127" t="str">
        <f>IF($H56="-","-",IF('детали ЭД103-01'!L56=0,"-",'детали ЭД103-01'!L56))</f>
        <v>-</v>
      </c>
      <c r="N56" s="158" t="str">
        <f>IF($H56="-","-",IF('детали ЭД103-01'!M56=0,"-",'детали ЭД103-01'!M56))</f>
        <v>-</v>
      </c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  <c r="CT56" s="157"/>
      <c r="CU56" s="157"/>
      <c r="CV56" s="157"/>
      <c r="CW56" s="157"/>
      <c r="CX56" s="157"/>
      <c r="CY56" s="157"/>
      <c r="CZ56" s="157"/>
      <c r="DA56" s="157"/>
      <c r="DB56" s="157"/>
      <c r="DC56" s="157"/>
      <c r="DD56" s="372"/>
    </row>
    <row r="57" spans="1:135" s="633" customFormat="1" ht="13.8" thickBot="1" x14ac:dyDescent="0.3">
      <c r="A57" s="776">
        <f>'дерево ЭД103-01'!A59</f>
        <v>56</v>
      </c>
      <c r="B57" s="580" t="str">
        <f>IF('дерево ЭД103-01'!B59=0," ",'дерево ЭД103-01'!B59)</f>
        <v>05.</v>
      </c>
      <c r="C57" s="581" t="str">
        <f>C56</f>
        <v>ЭД103-06-20-03СБ Головка</v>
      </c>
      <c r="D57" s="570" t="str">
        <f>IF($H57="-","-",IF('детали ЭД103-01'!D57=0,"-",'детали ЭД103-01'!D57))</f>
        <v>Головка</v>
      </c>
      <c r="E57" s="570" t="str">
        <f>IF($H57="-","-",IF('детали ЭД103-01'!E57=0,"-",'детали ЭД103-01'!E57))</f>
        <v>-</v>
      </c>
      <c r="F57" s="570" t="str">
        <f>IF($H57="-","-",IF('детали ЭД103-01'!F57=0,"-",'детали ЭД103-01'!F57))</f>
        <v>-</v>
      </c>
      <c r="G57" s="570" t="str">
        <f>IF($H57="-","-",IF('детали ЭД103-01'!G57=0,"-",'детали ЭД103-01'!G57))</f>
        <v>-</v>
      </c>
      <c r="H57" s="627">
        <f>IF((HLOOKUP($D$1,'дерево ЭД103-01'!$H$4:$BU$241,A57,FALSE))*$G$1=0,"-",(HLOOKUP($D$1,'дерево ЭД103-01'!$H$4:$BU$241,A57,FALSE))*$G$1)</f>
        <v>1</v>
      </c>
      <c r="I57" s="570" t="str">
        <f>IF(H57="-","-",'детали ЭД103-01'!H57)</f>
        <v>шт</v>
      </c>
      <c r="J57" s="570" t="str">
        <f>IF($H57="-","-",IF('детали ЭД103-01'!I57=0,"-",'детали ЭД103-01'!I57*$H57))</f>
        <v>-</v>
      </c>
      <c r="K57" s="570" t="str">
        <f>IF(H57="-","-",IF('детали ЭД103-01'!J57=0,"-",'детали ЭД103-01'!J57*$H57))</f>
        <v>-</v>
      </c>
      <c r="L57" s="628" t="str">
        <f>IF($H57="-","-",IF('детали ЭД103-01'!K57=0,"-",'детали ЭД103-01'!K57))</f>
        <v>-</v>
      </c>
      <c r="M57" s="1172" t="str">
        <f>IF($H57="-","-",IF('детали ЭД103-01'!L57=0,"-",'детали ЭД103-01'!L57))</f>
        <v>-</v>
      </c>
      <c r="N57" s="628" t="str">
        <f>IF($H57="-","-",IF('детали ЭД103-01'!M57=0,"-",'детали ЭД103-01'!M57))</f>
        <v>головка</v>
      </c>
      <c r="O57" s="695"/>
      <c r="P57" s="695"/>
      <c r="Q57" s="695"/>
      <c r="R57" s="695"/>
      <c r="S57" s="695"/>
      <c r="T57" s="695"/>
      <c r="U57" s="695"/>
      <c r="V57" s="695"/>
      <c r="W57" s="695"/>
      <c r="X57" s="695"/>
      <c r="Y57" s="695"/>
      <c r="Z57" s="695"/>
      <c r="AA57" s="695"/>
      <c r="AB57" s="695"/>
      <c r="AC57" s="695"/>
      <c r="AD57" s="695"/>
      <c r="AE57" s="695"/>
      <c r="AF57" s="695"/>
      <c r="AG57" s="695"/>
      <c r="AH57" s="695"/>
      <c r="AI57" s="695"/>
      <c r="AJ57" s="695"/>
      <c r="AK57" s="695"/>
      <c r="AL57" s="695"/>
      <c r="AM57" s="695"/>
      <c r="AN57" s="695"/>
      <c r="AO57" s="695"/>
      <c r="AP57" s="695"/>
      <c r="AQ57" s="695"/>
      <c r="AR57" s="695"/>
      <c r="AS57" s="695"/>
      <c r="AT57" s="695"/>
      <c r="AU57" s="695"/>
      <c r="AV57" s="695"/>
      <c r="AW57" s="695"/>
      <c r="AX57" s="695"/>
      <c r="AY57" s="695"/>
      <c r="AZ57" s="695"/>
      <c r="BA57" s="695"/>
      <c r="BB57" s="695"/>
      <c r="BC57" s="695"/>
      <c r="BD57" s="695"/>
      <c r="BE57" s="695"/>
      <c r="BF57" s="695"/>
      <c r="BG57" s="695"/>
      <c r="BH57" s="695"/>
      <c r="BI57" s="695"/>
      <c r="BJ57" s="695"/>
      <c r="BK57" s="695"/>
      <c r="BL57" s="695"/>
      <c r="BM57" s="695"/>
      <c r="BN57" s="695"/>
      <c r="BO57" s="695"/>
      <c r="BP57" s="695"/>
      <c r="BQ57" s="695"/>
      <c r="BR57" s="695"/>
      <c r="BS57" s="695"/>
      <c r="BT57" s="695"/>
      <c r="BU57" s="695"/>
      <c r="BV57" s="695"/>
      <c r="BW57" s="695"/>
      <c r="BX57" s="695"/>
      <c r="BY57" s="695"/>
      <c r="BZ57" s="695"/>
      <c r="CA57" s="695"/>
      <c r="CB57" s="695"/>
      <c r="CC57" s="695"/>
      <c r="CD57" s="695"/>
      <c r="CE57" s="695"/>
      <c r="CF57" s="695"/>
      <c r="CG57" s="695"/>
      <c r="CH57" s="695"/>
      <c r="CI57" s="695"/>
      <c r="CJ57" s="695"/>
      <c r="CK57" s="695"/>
      <c r="CL57" s="695"/>
      <c r="CM57" s="695"/>
      <c r="CN57" s="695"/>
      <c r="CO57" s="695"/>
      <c r="CP57" s="695"/>
      <c r="CQ57" s="695"/>
      <c r="CR57" s="695"/>
      <c r="CS57" s="695"/>
      <c r="CT57" s="695"/>
      <c r="CU57" s="695"/>
      <c r="CV57" s="695"/>
      <c r="CW57" s="695"/>
      <c r="CX57" s="695"/>
      <c r="CY57" s="695"/>
      <c r="CZ57" s="695"/>
      <c r="DA57" s="695"/>
      <c r="DB57" s="695"/>
      <c r="DC57" s="695"/>
      <c r="DD57" s="696"/>
    </row>
    <row r="58" spans="1:135" s="28" customFormat="1" x14ac:dyDescent="0.25">
      <c r="A58" s="1124">
        <f>'дерево ЭД103-01'!A60</f>
        <v>57</v>
      </c>
      <c r="B58" s="525" t="str">
        <f>IF('дерево ЭД103-01'!B60=0," ",'дерево ЭД103-01'!B60)</f>
        <v>05.1.</v>
      </c>
      <c r="C58" s="771" t="str">
        <f>IF($H58="-","-",'детали ЭД103-01'!C58)</f>
        <v>ЭД117-01-20-001 Винт; из загот. ЭД117-01-20-001Б</v>
      </c>
      <c r="D58" s="771" t="str">
        <f>IF($H58="-","-",IF('детали ЭД103-01'!D58=0,"-",'детали ЭД103-01'!D58))</f>
        <v>Винт</v>
      </c>
      <c r="E58" s="771" t="str">
        <f>IF($H58="-","-",IF('детали ЭД103-01'!E58=0,"-",'детали ЭД103-01'!E58))</f>
        <v>-</v>
      </c>
      <c r="F58" s="771" t="str">
        <f>IF($H58="-","-",IF('детали ЭД103-01'!F58=0,"-",'детали ЭД103-01'!F58))</f>
        <v>-</v>
      </c>
      <c r="G58" s="771" t="str">
        <f>IF($H58="-","-",IF('детали ЭД103-01'!G58=0,"-",'детали ЭД103-01'!G58))</f>
        <v>заготовка ЭД117-01-20-001Б</v>
      </c>
      <c r="H58" s="772">
        <f>IF((HLOOKUP($D$1,'дерево ЭД103-01'!$H$4:$BU$241,A58,FALSE))*$G$1=0,"-",(HLOOKUP($D$1,'дерево ЭД103-01'!$H$4:$BU$241,A58,FALSE))*$G$1)</f>
        <v>2</v>
      </c>
      <c r="I58" s="771" t="str">
        <f>IF(H58="-","-",'детали ЭД103-01'!H58)</f>
        <v>кг</v>
      </c>
      <c r="J58" s="771">
        <f>IF($H58="-","-",IF('детали ЭД103-01'!I58=0,"-",'детали ЭД103-01'!I58*$H58))</f>
        <v>7.6E-3</v>
      </c>
      <c r="K58" s="771" t="str">
        <f>IF(H58="-","-",IF('детали ЭД103-01'!J58=0,"-",'детали ЭД103-01'!J58*$H58))</f>
        <v>-</v>
      </c>
      <c r="L58" s="79" t="str">
        <f>IF($H58="-","-",IF('детали ЭД103-01'!K58=0,"-",'детали ЭД103-01'!K58))</f>
        <v>из загот. ЭД117-01-20-001Б</v>
      </c>
      <c r="M58" s="1013" t="str">
        <f>IF($H58="-","-",IF('детали ЭД103-01'!L58=0,"-",'детали ЭД103-01'!L58))</f>
        <v>-</v>
      </c>
      <c r="N58" s="28" t="str">
        <f>IF($H58="-","-",IF('детали ЭД103-01'!M58=0,"-",'детали ЭД103-01'!M58))</f>
        <v>головка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371"/>
    </row>
    <row r="59" spans="1:135" s="41" customFormat="1" ht="13.8" thickBot="1" x14ac:dyDescent="0.3">
      <c r="A59" s="376">
        <f>'дерево ЭД103-01'!A61</f>
        <v>58</v>
      </c>
      <c r="B59" s="528" t="str">
        <f>IF('дерево ЭД103-01'!B61=0," ",'дерево ЭД103-01'!B61)</f>
        <v>05.1.</v>
      </c>
      <c r="C59" s="540" t="str">
        <f>IF($H59="-","-",'детали ЭД103-01'!C59)</f>
        <v>ЭД117-01-20-001Б Винт; загот. для ЭД117-01-20-001</v>
      </c>
      <c r="D59" s="541" t="str">
        <f>IF($H59="-","-",IF('детали ЭД103-01'!D59=0,"-",'детали ЭД103-01'!D59))</f>
        <v>Винт</v>
      </c>
      <c r="E59" s="541" t="str">
        <f>IF($H59="-","-",IF('детали ЭД103-01'!E59=0,"-",'детали ЭД103-01'!E59))</f>
        <v>Круг</v>
      </c>
      <c r="F59" s="541" t="str">
        <f>IF($H59="-","-",IF('детали ЭД103-01'!F59=0,"-",'детали ЭД103-01'!F59))</f>
        <v>10-В ГОСТ 2590-88</v>
      </c>
      <c r="G59" s="541" t="str">
        <f>IF($H59="-","-",IF('детали ЭД103-01'!G59=0,"-",'детали ЭД103-01'!G59))</f>
        <v>35-3ГП-М1-ТО ГОСТ 1050-88</v>
      </c>
      <c r="H59" s="585">
        <f>IF((HLOOKUP($D$1,'дерево ЭД103-01'!$H$4:$BU$241,A59,FALSE))*$G$1=0,"-",(HLOOKUP($D$1,'дерево ЭД103-01'!$H$4:$BU$241,A59,FALSE))*$G$1)</f>
        <v>2</v>
      </c>
      <c r="I59" s="541" t="str">
        <f>IF(H59="-","-",'детали ЭД103-01'!H59)</f>
        <v>кг</v>
      </c>
      <c r="J59" s="541">
        <f>IF($H59="-","-",IF('детали ЭД103-01'!I59=0,"-",'детали ЭД103-01'!I59*$H59))</f>
        <v>7.6E-3</v>
      </c>
      <c r="K59" s="541">
        <f>IF(H59="-","-",IF('детали ЭД103-01'!J59=0,"-",'детали ЭД103-01'!J59*$H59))</f>
        <v>0.03</v>
      </c>
      <c r="L59" s="161" t="str">
        <f>IF($H59="-","-",IF('детали ЭД103-01'!K59=0,"-",'детали ЭД103-01'!K59))</f>
        <v>загот. для ЭД117-01-20-001</v>
      </c>
      <c r="M59" s="214" t="str">
        <f>IF($H59="-","-",IF('детали ЭД103-01'!L59=0,"-",'детали ЭД103-01'!L59))</f>
        <v>головка</v>
      </c>
      <c r="N59" s="7" t="str">
        <f>IF($H59="-","-",IF('детали ЭД103-01'!M59=0,"-",'детали ЭД103-01'!M59))</f>
        <v>головка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367"/>
    </row>
    <row r="60" spans="1:135" s="204" customFormat="1" ht="13.8" thickBot="1" x14ac:dyDescent="0.3">
      <c r="A60" s="376">
        <f>'дерево ЭД103-01'!A62</f>
        <v>59</v>
      </c>
      <c r="B60" s="525" t="str">
        <f>IF('дерево ЭД103-01'!B62=0," ",'дерево ЭД103-01'!B62)</f>
        <v>05.2.</v>
      </c>
      <c r="C60" s="535" t="str">
        <f>IF($H60="-","-",'детали ЭД103-01'!C60)</f>
        <v>ЭД117-01-22-005-01 Шайба</v>
      </c>
      <c r="D60" s="536" t="str">
        <f>IF($H60="-","-",IF('детали ЭД103-01'!D60=0,"-",'детали ЭД103-01'!D60))</f>
        <v>Шайба</v>
      </c>
      <c r="E60" s="536" t="str">
        <f>IF($H60="-","-",IF('детали ЭД103-01'!E60=0,"-",'детали ЭД103-01'!E60))</f>
        <v>Лист</v>
      </c>
      <c r="F60" s="536" t="str">
        <f>IF($H60="-","-",IF('детали ЭД103-01'!F60=0,"-",'детали ЭД103-01'!F60))</f>
        <v>-</v>
      </c>
      <c r="G60" s="536" t="str">
        <f>IF($H60="-","-",IF('детали ЭД103-01'!G60=0,"-",'детали ЭД103-01'!G60))</f>
        <v>ДПРНХ 2 С1 ГОСТ 9559-89</v>
      </c>
      <c r="H60" s="586">
        <f>IF((HLOOKUP($D$1,'дерево ЭД103-01'!$H$4:$BU$241,A60,FALSE))*$G$1=0,"-",(HLOOKUP($D$1,'дерево ЭД103-01'!$H$4:$BU$241,A60,FALSE))*$G$1)</f>
        <v>1</v>
      </c>
      <c r="I60" s="536" t="str">
        <f>IF(H60="-","-",'детали ЭД103-01'!H60)</f>
        <v>кг</v>
      </c>
      <c r="J60" s="536">
        <f>IF($H60="-","-",IF('детали ЭД103-01'!I60=0,"-",'детали ЭД103-01'!I60*$H60))</f>
        <v>1.9E-3</v>
      </c>
      <c r="K60" s="536">
        <f>IF(H60="-","-",IF('детали ЭД103-01'!J60=0,"-",'детали ЭД103-01'!J60*$H60))</f>
        <v>1.7999999999999999E-2</v>
      </c>
      <c r="L60" s="716" t="str">
        <f>IF($H60="-","-",IF('детали ЭД103-01'!K60=0,"-",'детали ЭД103-01'!K60))</f>
        <v>-</v>
      </c>
      <c r="M60" s="214" t="str">
        <f>IF($H60="-","-",IF('детали ЭД103-01'!L60=0,"-",'детали ЭД103-01'!L60))</f>
        <v>головка</v>
      </c>
      <c r="N60" s="7" t="str">
        <f>IF($H60="-","-",IF('детали ЭД103-01'!M60=0,"-",'детали ЭД103-01'!M60))</f>
        <v>головка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372"/>
    </row>
    <row r="61" spans="1:135" s="28" customFormat="1" ht="13.8" thickBot="1" x14ac:dyDescent="0.3">
      <c r="A61" s="376">
        <f>'дерево ЭД103-01'!A63</f>
        <v>60</v>
      </c>
      <c r="B61" s="227" t="str">
        <f>IF('дерево ЭД103-01'!B63=0," ",'дерево ЭД103-01'!B63)</f>
        <v>05.3.</v>
      </c>
      <c r="C61" s="428" t="str">
        <f>IF($H61="-","-",'детали ЭД103-01'!C61)</f>
        <v>Кольцо 080-086-36-2-3</v>
      </c>
      <c r="D61" s="543" t="str">
        <f>IF($H61="-","-",IF('детали ЭД103-01'!D61=0,"-",'детали ЭД103-01'!D61))</f>
        <v>Кольцо</v>
      </c>
      <c r="E61" s="459" t="str">
        <f>IF($H61="-","-",IF('детали ЭД103-01'!E61=0,"-",'детали ЭД103-01'!E61))</f>
        <v xml:space="preserve">Кольцо </v>
      </c>
      <c r="F61" s="440" t="str">
        <f>IF($H61="-","-",IF('детали ЭД103-01'!F61=0,"-",'детали ЭД103-01'!F61))</f>
        <v>-</v>
      </c>
      <c r="G61" s="440" t="str">
        <f>IF($H61="-","-",IF('детали ЭД103-01'!G61=0,"-",'детали ЭД103-01'!G61))</f>
        <v>ГОСТ 9833-73; ГОСТ 18829-80 из рез. смеси РС-26ч ТУ 2512-003-36523570-97</v>
      </c>
      <c r="H61" s="602">
        <f>IF((HLOOKUP($D$1,'дерево ЭД103-01'!$H$4:$BU$241,A61,FALSE))*$G$1=0,"-",(HLOOKUP($D$1,'дерево ЭД103-01'!$H$4:$BU$241,A61,FALSE))*$G$1)</f>
        <v>2</v>
      </c>
      <c r="I61" s="604" t="str">
        <f>IF(H61="-","-",'детали ЭД103-01'!H61)</f>
        <v>шт</v>
      </c>
      <c r="J61" s="604" t="str">
        <f>IF($H61="-","-",IF('детали ЭД103-01'!I61=0,"-",'детали ЭД103-01'!I61*$H61))</f>
        <v>-</v>
      </c>
      <c r="K61" s="604">
        <f>IF(H61="-","-",IF('детали ЭД103-01'!J61=0,"-",'детали ЭД103-01'!J61*$H61))</f>
        <v>2</v>
      </c>
      <c r="L61" s="497" t="str">
        <f>IF($H61="-","-",IF('детали ЭД103-01'!K61=0,"-",'детали ЭД103-01'!K61))</f>
        <v>-</v>
      </c>
      <c r="M61" s="214" t="str">
        <f>IF($H61="-","-",IF('детали ЭД103-01'!L61=0,"-",'детали ЭД103-01'!L61))</f>
        <v>головка</v>
      </c>
      <c r="N61" s="7" t="str">
        <f>IF($H61="-","-",IF('детали ЭД103-01'!M61=0,"-",'детали ЭД103-01'!M61))</f>
        <v>головка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371"/>
    </row>
    <row r="62" spans="1:135" s="631" customFormat="1" ht="13.8" thickBot="1" x14ac:dyDescent="0.3">
      <c r="A62" s="376">
        <f>'дерево ЭД103-01'!A64</f>
        <v>61</v>
      </c>
      <c r="B62" s="267" t="str">
        <f>IF('дерево ЭД103-01'!B64=0," ",'дерево ЭД103-01'!B64)</f>
        <v>05.01.</v>
      </c>
      <c r="C62" s="270" t="str">
        <f>IF($H62="-","-",'детали ЭД103-01'!C62)</f>
        <v>ЭД103-06-25СБ Подпятник</v>
      </c>
      <c r="D62" s="270" t="str">
        <f>IF($H62="-","-",IF('детали ЭД103-01'!D62=0,"-",'детали ЭД103-01'!D62))</f>
        <v>Подпятник</v>
      </c>
      <c r="E62" s="270" t="str">
        <f>IF($H62="-","-",IF('детали ЭД103-01'!E62=0,"-",'детали ЭД103-01'!E62))</f>
        <v>-</v>
      </c>
      <c r="F62" s="270" t="str">
        <f>IF($H62="-","-",IF('детали ЭД103-01'!F62=0,"-",'детали ЭД103-01'!F62))</f>
        <v>-</v>
      </c>
      <c r="G62" s="270" t="str">
        <f>IF($H62="-","-",IF('детали ЭД103-01'!G62=0,"-",'детали ЭД103-01'!G62))</f>
        <v>-</v>
      </c>
      <c r="H62" s="629">
        <f>IF((HLOOKUP($D$1,'дерево ЭД103-01'!$H$4:$BU$241,A62,FALSE))*$G$1=0,"-",(HLOOKUP($D$1,'дерево ЭД103-01'!$H$4:$BU$241,A62,FALSE))*$G$1)</f>
        <v>1</v>
      </c>
      <c r="I62" s="270" t="str">
        <f>IF(H62="-","-",'детали ЭД103-01'!H62)</f>
        <v>шт</v>
      </c>
      <c r="J62" s="270" t="str">
        <f>IF($H62="-","-",IF('детали ЭД103-01'!I62=0,"-",'детали ЭД103-01'!I62*$H62))</f>
        <v>-</v>
      </c>
      <c r="K62" s="270" t="str">
        <f>IF(H62="-","-",IF('детали ЭД103-01'!J62=0,"-",'детали ЭД103-01'!J62*$H62))</f>
        <v>-</v>
      </c>
      <c r="L62" s="626" t="str">
        <f>IF($H62="-","-",IF('детали ЭД103-01'!K62=0,"-",'детали ЭД103-01'!K62))</f>
        <v>-</v>
      </c>
      <c r="M62" s="987" t="str">
        <f>IF($H62="-","-",IF('детали ЭД103-01'!L62=0,"-",'детали ЭД103-01'!L62))</f>
        <v>-</v>
      </c>
      <c r="N62" s="988" t="str">
        <f>IF($H62="-","-",IF('детали ЭД103-01'!M62=0,"-",'детали ЭД103-01'!M62))</f>
        <v>головка</v>
      </c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  <c r="CT62" s="211"/>
      <c r="CU62" s="211"/>
      <c r="CV62" s="211"/>
      <c r="CW62" s="211"/>
      <c r="CX62" s="211"/>
      <c r="CY62" s="211"/>
      <c r="CZ62" s="211"/>
      <c r="DA62" s="211"/>
      <c r="DB62" s="211"/>
      <c r="DC62" s="211"/>
      <c r="DD62" s="630"/>
    </row>
    <row r="63" spans="1:135" s="204" customFormat="1" ht="13.8" thickBot="1" x14ac:dyDescent="0.3">
      <c r="A63" s="376">
        <f>'дерево ЭД103-01'!A65</f>
        <v>62</v>
      </c>
      <c r="B63" s="266" t="str">
        <f>IF('дерево ЭД103-01'!B65=0," ",'дерево ЭД103-01'!B65)</f>
        <v>05.01.1.</v>
      </c>
      <c r="C63" s="265" t="str">
        <f>IF($H63="-","-",'детали ЭД103-01'!C63)</f>
        <v>ЭД103-06-25-001 Основание подпятника</v>
      </c>
      <c r="D63" s="265" t="str">
        <f>IF($H63="-","-",IF('детали ЭД103-01'!D63=0,"-",'детали ЭД103-01'!D63))</f>
        <v>Основание подпятника</v>
      </c>
      <c r="E63" s="265" t="str">
        <f>IF($H63="-","-",IF('детали ЭД103-01'!E63=0,"-",'детали ЭД103-01'!E63))</f>
        <v>Круг</v>
      </c>
      <c r="F63" s="265" t="str">
        <f>IF($H63="-","-",IF('детали ЭД103-01'!F63=0,"-",'детали ЭД103-01'!F63))</f>
        <v>70-В ГОСТ 2590-88</v>
      </c>
      <c r="G63" s="265" t="str">
        <f>IF($H63="-","-",IF('детали ЭД103-01'!G63=0,"-",'детали ЭД103-01'!G63))</f>
        <v>Ст3сп3-II ГОСТ 535-88</v>
      </c>
      <c r="H63" s="587">
        <f>IF((HLOOKUP($D$1,'дерево ЭД103-01'!$H$4:$BU$241,A63,FALSE))*$G$1=0,"-",(HLOOKUP($D$1,'дерево ЭД103-01'!$H$4:$BU$241,A63,FALSE))*$G$1)</f>
        <v>1</v>
      </c>
      <c r="I63" s="265" t="str">
        <f>IF(H63="-","-",'детали ЭД103-01'!H63)</f>
        <v>кг</v>
      </c>
      <c r="J63" s="265">
        <f>IF($H63="-","-",IF('детали ЭД103-01'!I63=0,"-",'детали ЭД103-01'!I63*$H63))</f>
        <v>0.24</v>
      </c>
      <c r="K63" s="265">
        <f>IF(H63="-","-",IF('детали ЭД103-01'!J63=0,"-",'детали ЭД103-01'!J63*$H63))</f>
        <v>0.82</v>
      </c>
      <c r="L63" s="716" t="str">
        <f>IF($H63="-","-",IF('детали ЭД103-01'!K63=0,"-",'детали ЭД103-01'!K63))</f>
        <v>-</v>
      </c>
      <c r="M63" s="214" t="str">
        <f>IF($H63="-","-",IF('детали ЭД103-01'!L63=0,"-",'детали ЭД103-01'!L63))</f>
        <v>головка</v>
      </c>
      <c r="N63" s="7" t="str">
        <f>IF($H63="-","-",IF('детали ЭД103-01'!M63=0,"-",'детали ЭД103-01'!M63))</f>
        <v>головка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372"/>
    </row>
    <row r="64" spans="1:135" s="190" customFormat="1" ht="13.8" thickBot="1" x14ac:dyDescent="0.3">
      <c r="A64" s="376">
        <f>'дерево ЭД103-01'!A66</f>
        <v>63</v>
      </c>
      <c r="B64" s="266" t="str">
        <f>IF('дерево ЭД103-01'!B66=0," ",'дерево ЭД103-01'!B66)</f>
        <v>05.01.2.</v>
      </c>
      <c r="C64" s="265" t="str">
        <f>IF($H64="-","-",'детали ЭД103-01'!C64)</f>
        <v>ЭД103-06-25-002 Кольцо подпятника</v>
      </c>
      <c r="D64" s="265" t="str">
        <f>IF($H64="-","-",IF('детали ЭД103-01'!D64=0,"-",'детали ЭД103-01'!D64))</f>
        <v>Кольцо подпятника</v>
      </c>
      <c r="E64" s="265" t="str">
        <f>IF($H64="-","-",IF('детали ЭД103-01'!E64=0,"-",'детали ЭД103-01'!E64))</f>
        <v>Лента</v>
      </c>
      <c r="F64" s="265" t="str">
        <f>IF($H64="-","-",IF('детали ЭД103-01'!F64=0,"-",'детали ЭД103-01'!F64))</f>
        <v>-</v>
      </c>
      <c r="G64" s="265" t="str">
        <f>IF($H64="-","-",IF('детали ЭД103-01'!G64=0,"-",'детали ЭД103-01'!G64))</f>
        <v>МФЛ 1,55 ТУ 37.002.0063-84</v>
      </c>
      <c r="H64" s="587">
        <f>IF((HLOOKUP($D$1,'дерево ЭД103-01'!$H$4:$BU$241,A64,FALSE))*$G$1=0,"-",(HLOOKUP($D$1,'дерево ЭД103-01'!$H$4:$BU$241,A64,FALSE))*$G$1)</f>
        <v>1</v>
      </c>
      <c r="I64" s="265" t="str">
        <f>IF(H64="-","-",'детали ЭД103-01'!H64)</f>
        <v>кг</v>
      </c>
      <c r="J64" s="265">
        <f>IF($H64="-","-",IF('детали ЭД103-01'!I64=0,"-",'детали ЭД103-01'!I64*$H64))</f>
        <v>2.5999999999999999E-2</v>
      </c>
      <c r="K64" s="265">
        <f>IF(H64="-","-",IF('детали ЭД103-01'!J64=0,"-",'детали ЭД103-01'!J64*$H64))</f>
        <v>0.08</v>
      </c>
      <c r="L64" s="716" t="str">
        <f>IF($H64="-","-",IF('детали ЭД103-01'!K64=0,"-",'детали ЭД103-01'!K64))</f>
        <v>-</v>
      </c>
      <c r="M64" s="214" t="str">
        <f>IF($H64="-","-",IF('детали ЭД103-01'!L64=0,"-",'детали ЭД103-01'!L64))</f>
        <v>головка</v>
      </c>
      <c r="N64" s="7" t="str">
        <f>IF($H64="-","-",IF('детали ЭД103-01'!M64=0,"-",'детали ЭД103-01'!M64))</f>
        <v>головка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370"/>
    </row>
    <row r="65" spans="1:135" s="273" customFormat="1" ht="13.8" thickBot="1" x14ac:dyDescent="0.3">
      <c r="A65" s="1115">
        <f>'дерево ЭД103-01'!A67</f>
        <v>64</v>
      </c>
      <c r="B65" s="276" t="str">
        <f>IF('дерево ЭД103-01'!B67=0," ",'дерево ЭД103-01'!B67)</f>
        <v>05.01.3.</v>
      </c>
      <c r="C65" s="258" t="str">
        <f>IF($H65="-","-",'детали ЭД103-01'!C65)</f>
        <v>ЭД103-06-25-003 Кольцо пружинное</v>
      </c>
      <c r="D65" s="258" t="str">
        <f>IF($H65="-","-",IF('детали ЭД103-01'!D65=0,"-",'детали ЭД103-01'!D65))</f>
        <v>Кольцо пружинное</v>
      </c>
      <c r="E65" s="258" t="str">
        <f>IF($H65="-","-",IF('детали ЭД103-01'!E65=0,"-",'детали ЭД103-01'!E65))</f>
        <v>Проволока</v>
      </c>
      <c r="F65" s="258" t="str">
        <f>IF($H65="-","-",IF('детали ЭД103-01'!F65=0,"-",'детали ЭД103-01'!F65))</f>
        <v>-</v>
      </c>
      <c r="G65" s="258" t="str">
        <f>IF($H65="-","-",IF('детали ЭД103-01'!G65=0,"-",'детали ЭД103-01'!G65))</f>
        <v>Б-1-1,2 ГОСТ 9389-75</v>
      </c>
      <c r="H65" s="588">
        <f>IF((HLOOKUP($D$1,'дерево ЭД103-01'!$H$4:$BU$241,A65,FALSE))*$G$1=0,"-",(HLOOKUP($D$1,'дерево ЭД103-01'!$H$4:$BU$241,A65,FALSE))*$G$1)</f>
        <v>1</v>
      </c>
      <c r="I65" s="258" t="str">
        <f>IF(H65="-","-",'детали ЭД103-01'!H65)</f>
        <v>кг</v>
      </c>
      <c r="J65" s="258">
        <f>IF($H65="-","-",IF('детали ЭД103-01'!I65=0,"-",'детали ЭД103-01'!I65*$H65))</f>
        <v>2E-3</v>
      </c>
      <c r="K65" s="258">
        <f>IF(H65="-","-",IF('детали ЭД103-01'!J65=0,"-",'детали ЭД103-01'!J65*$H65))</f>
        <v>2E-3</v>
      </c>
      <c r="L65" s="497" t="str">
        <f>IF($H65="-","-",IF('детали ЭД103-01'!K65=0,"-",'детали ЭД103-01'!K65))</f>
        <v>-</v>
      </c>
      <c r="M65" s="1014" t="str">
        <f>IF($H65="-","-",IF('детали ЭД103-01'!L65=0,"-",'детали ЭД103-01'!L65))</f>
        <v>головка</v>
      </c>
      <c r="N65" s="41" t="str">
        <f>IF($H65="-","-",IF('детали ЭД103-01'!M65=0,"-",'детали ЭД103-01'!M65))</f>
        <v>головка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381"/>
    </row>
    <row r="66" spans="1:135" s="204" customFormat="1" ht="13.8" thickBot="1" x14ac:dyDescent="0.3">
      <c r="A66" s="1126">
        <f>'дерево ЭД103-01'!A68</f>
        <v>65</v>
      </c>
      <c r="B66" s="425" t="str">
        <f>IF('дерево ЭД103-01'!B68=0," ",'дерево ЭД103-01'!B68)</f>
        <v xml:space="preserve"> </v>
      </c>
      <c r="C66" s="1171" t="str">
        <f>HLOOKUP($D$1,'дерево ЭД103-01'!$H$4:$BU$241,A66,FALSE)</f>
        <v>ЭД103-06-21-01СБ Головка</v>
      </c>
      <c r="D66" s="244" t="str">
        <f>IF($H66="-","-",IF('детали ЭД103-01'!D66=0,"-",'детали ЭД103-01'!D66))</f>
        <v xml:space="preserve"> </v>
      </c>
      <c r="E66" s="244" t="str">
        <f>IF($H66="-","-",IF('детали ЭД103-01'!E66=0,"-",'детали ЭД103-01'!E66))</f>
        <v>-</v>
      </c>
      <c r="F66" s="244" t="str">
        <f>IF($H66="-","-",IF('детали ЭД103-01'!F66=0,"-",'детали ЭД103-01'!F66))</f>
        <v>-</v>
      </c>
      <c r="G66" s="244" t="str">
        <f>IF($H66="-","-",IF('детали ЭД103-01'!G66=0,"-",'детали ЭД103-01'!G66))</f>
        <v>-</v>
      </c>
      <c r="H66" s="589"/>
      <c r="I66" s="244"/>
      <c r="J66" s="244"/>
      <c r="K66" s="244"/>
      <c r="L66" s="731" t="str">
        <f>IF($H66="-","-",IF('детали ЭД103-01'!K66=0,"-",'детали ЭД103-01'!K66))</f>
        <v>-</v>
      </c>
      <c r="M66" s="1127" t="str">
        <f>IF($H66="-","-",IF('детали ЭД103-01'!L66=0,"-",'детали ЭД103-01'!L66))</f>
        <v>-</v>
      </c>
      <c r="N66" s="158" t="str">
        <f>IF($H66="-","-",IF('детали ЭД103-01'!M66=0,"-",'детали ЭД103-01'!M66))</f>
        <v>-</v>
      </c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  <c r="CT66" s="157"/>
      <c r="CU66" s="157"/>
      <c r="CV66" s="157"/>
      <c r="CW66" s="157"/>
      <c r="CX66" s="157"/>
      <c r="CY66" s="157"/>
      <c r="CZ66" s="157"/>
      <c r="DA66" s="157"/>
      <c r="DB66" s="157"/>
      <c r="DC66" s="157"/>
      <c r="DD66" s="372"/>
    </row>
    <row r="67" spans="1:135" s="633" customFormat="1" ht="13.8" thickBot="1" x14ac:dyDescent="0.3">
      <c r="A67" s="776">
        <f>'дерево ЭД103-01'!A69</f>
        <v>66</v>
      </c>
      <c r="B67" s="286" t="str">
        <f>IF('дерево ЭД103-01'!B69=0," ",'дерево ЭД103-01'!B69)</f>
        <v>05.02.</v>
      </c>
      <c r="C67" s="287" t="str">
        <f>C66</f>
        <v>ЭД103-06-21-01СБ Головка</v>
      </c>
      <c r="D67" s="559" t="str">
        <f>IF($H67="-","-",IF('детали ЭД103-01'!D67=0,"-",'детали ЭД103-01'!D67))</f>
        <v>Головка</v>
      </c>
      <c r="E67" s="559" t="str">
        <f>IF($H67="-","-",IF('детали ЭД103-01'!E67=0,"-",'детали ЭД103-01'!E67))</f>
        <v>-</v>
      </c>
      <c r="F67" s="559" t="str">
        <f>IF($H67="-","-",IF('детали ЭД103-01'!F67=0,"-",'детали ЭД103-01'!F67))</f>
        <v>-</v>
      </c>
      <c r="G67" s="559" t="str">
        <f>IF($H67="-","-",IF('детали ЭД103-01'!G67=0,"-",'детали ЭД103-01'!G67))</f>
        <v>-</v>
      </c>
      <c r="H67" s="632">
        <f>IF((HLOOKUP($D$1,'дерево ЭД103-01'!$H$4:$BU$241,A67,FALSE))*$G$1=0,"-",(HLOOKUP($D$1,'дерево ЭД103-01'!$H$4:$BU$241,A67,FALSE))*$G$1)</f>
        <v>1</v>
      </c>
      <c r="I67" s="559" t="str">
        <f>IF(H67="-","-",'детали ЭД103-01'!H67)</f>
        <v>шт</v>
      </c>
      <c r="J67" s="559" t="str">
        <f>IF($H67="-","-",IF('детали ЭД103-01'!I67=0,"-",'детали ЭД103-01'!I67*$H67))</f>
        <v>-</v>
      </c>
      <c r="K67" s="559" t="str">
        <f>IF(H67="-","-",IF('детали ЭД103-01'!J67=0,"-",'детали ЭД103-01'!J67*$H67))</f>
        <v>-</v>
      </c>
      <c r="L67" s="633" t="str">
        <f>IF($H67="-","-",IF('детали ЭД103-01'!K67=0,"-",'детали ЭД103-01'!K67))</f>
        <v>-</v>
      </c>
      <c r="M67" s="1172" t="str">
        <f>IF($H67="-","-",IF('детали ЭД103-01'!L67=0,"-",'детали ЭД103-01'!L67))</f>
        <v>-</v>
      </c>
      <c r="N67" s="628" t="str">
        <f>IF($H67="-","-",IF('детали ЭД103-01'!M67=0,"-",'детали ЭД103-01'!M67))</f>
        <v>головка</v>
      </c>
      <c r="O67" s="695"/>
      <c r="P67" s="695"/>
      <c r="Q67" s="695"/>
      <c r="R67" s="695"/>
      <c r="S67" s="695"/>
      <c r="T67" s="695"/>
      <c r="U67" s="695"/>
      <c r="V67" s="695"/>
      <c r="W67" s="695"/>
      <c r="X67" s="695"/>
      <c r="Y67" s="695"/>
      <c r="Z67" s="695"/>
      <c r="AA67" s="695"/>
      <c r="AB67" s="695"/>
      <c r="AC67" s="695"/>
      <c r="AD67" s="695"/>
      <c r="AE67" s="695"/>
      <c r="AF67" s="695"/>
      <c r="AG67" s="695"/>
      <c r="AH67" s="695"/>
      <c r="AI67" s="695"/>
      <c r="AJ67" s="695"/>
      <c r="AK67" s="695"/>
      <c r="AL67" s="695"/>
      <c r="AM67" s="695"/>
      <c r="AN67" s="695"/>
      <c r="AO67" s="695"/>
      <c r="AP67" s="695"/>
      <c r="AQ67" s="695"/>
      <c r="AR67" s="695"/>
      <c r="AS67" s="695"/>
      <c r="AT67" s="695"/>
      <c r="AU67" s="695"/>
      <c r="AV67" s="695"/>
      <c r="AW67" s="695"/>
      <c r="AX67" s="695"/>
      <c r="AY67" s="695"/>
      <c r="AZ67" s="695"/>
      <c r="BA67" s="695"/>
      <c r="BB67" s="695"/>
      <c r="BC67" s="695"/>
      <c r="BD67" s="695"/>
      <c r="BE67" s="695"/>
      <c r="BF67" s="695"/>
      <c r="BG67" s="695"/>
      <c r="BH67" s="695"/>
      <c r="BI67" s="695"/>
      <c r="BJ67" s="695"/>
      <c r="BK67" s="695"/>
      <c r="BL67" s="695"/>
      <c r="BM67" s="695"/>
      <c r="BN67" s="695"/>
      <c r="BO67" s="695"/>
      <c r="BP67" s="695"/>
      <c r="BQ67" s="695"/>
      <c r="BR67" s="695"/>
      <c r="BS67" s="695"/>
      <c r="BT67" s="695"/>
      <c r="BU67" s="695"/>
      <c r="BV67" s="695"/>
      <c r="BW67" s="695"/>
      <c r="BX67" s="695"/>
      <c r="BY67" s="695"/>
      <c r="BZ67" s="695"/>
      <c r="CA67" s="695"/>
      <c r="CB67" s="695"/>
      <c r="CC67" s="695"/>
      <c r="CD67" s="695"/>
      <c r="CE67" s="695"/>
      <c r="CF67" s="695"/>
      <c r="CG67" s="695"/>
      <c r="CH67" s="695"/>
      <c r="CI67" s="695"/>
      <c r="CJ67" s="695"/>
      <c r="CK67" s="695"/>
      <c r="CL67" s="695"/>
      <c r="CM67" s="695"/>
      <c r="CN67" s="695"/>
      <c r="CO67" s="695"/>
      <c r="CP67" s="695"/>
      <c r="CQ67" s="695"/>
      <c r="CR67" s="695"/>
      <c r="CS67" s="695"/>
      <c r="CT67" s="695"/>
      <c r="CU67" s="695"/>
      <c r="CV67" s="695"/>
      <c r="CW67" s="695"/>
      <c r="CX67" s="695"/>
      <c r="CY67" s="695"/>
      <c r="CZ67" s="695"/>
      <c r="DA67" s="695"/>
      <c r="DB67" s="695"/>
      <c r="DC67" s="695"/>
      <c r="DD67" s="696"/>
    </row>
    <row r="68" spans="1:135" s="28" customFormat="1" x14ac:dyDescent="0.25">
      <c r="A68" s="1124">
        <f>'дерево ЭД103-01'!A70</f>
        <v>67</v>
      </c>
      <c r="B68" s="266" t="str">
        <f>IF('дерево ЭД103-01'!B70=0," ",'дерево ЭД103-01'!B70)</f>
        <v>05.02.1.</v>
      </c>
      <c r="C68" s="146" t="str">
        <f>IF($H68="-","-",'детали ЭД103-01'!C68)</f>
        <v>-</v>
      </c>
      <c r="D68" s="773" t="str">
        <f>IF($H68="-","-",IF('детали ЭД103-01'!D68=0,"-",'детали ЭД103-01'!D68))</f>
        <v>-</v>
      </c>
      <c r="E68" s="773" t="str">
        <f>IF($H68="-","-",IF('детали ЭД103-01'!E68=0,"-",'детали ЭД103-01'!E68))</f>
        <v>-</v>
      </c>
      <c r="F68" s="773" t="str">
        <f>IF($H68="-","-",IF('детали ЭД103-01'!F68=0,"-",'детали ЭД103-01'!F68))</f>
        <v>-</v>
      </c>
      <c r="G68" s="295" t="str">
        <f>IF($H68="-","-",IF('детали ЭД103-01'!G68=0,"-",'детали ЭД103-01'!G68))</f>
        <v>-</v>
      </c>
      <c r="H68" s="774" t="str">
        <f>IF((HLOOKUP($D$1,'дерево ЭД103-01'!$H$4:$BU$241,A68,FALSE))*$G$1=0,"-",(HLOOKUP($D$1,'дерево ЭД103-01'!$H$4:$BU$241,A68,FALSE))*$G$1)</f>
        <v>-</v>
      </c>
      <c r="I68" s="773" t="str">
        <f>IF(H68="-","-",'детали ЭД103-01'!H68)</f>
        <v>-</v>
      </c>
      <c r="J68" s="773" t="str">
        <f>IF($H68="-","-",IF('детали ЭД103-01'!I68=0,"-",'детали ЭД103-01'!I68*$H68))</f>
        <v>-</v>
      </c>
      <c r="K68" s="773" t="str">
        <f>IF(H68="-","-",IF('детали ЭД103-01'!J68=0,"-",'детали ЭД103-01'!J68*$H68))</f>
        <v>-</v>
      </c>
      <c r="L68" s="727" t="str">
        <f>IF($H68="-","-",IF('детали ЭД103-01'!K68=0,"-",'детали ЭД103-01'!K68))</f>
        <v>-</v>
      </c>
      <c r="M68" s="1013" t="str">
        <f>IF($H68="-","-",IF('детали ЭД103-01'!L68=0,"-",'детали ЭД103-01'!L68))</f>
        <v>-</v>
      </c>
      <c r="N68" s="28" t="str">
        <f>IF($H68="-","-",IF('детали ЭД103-01'!M68=0,"-",'детали ЭД103-01'!M68))</f>
        <v>-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371"/>
    </row>
    <row r="69" spans="1:135" s="167" customFormat="1" ht="13.8" thickBot="1" x14ac:dyDescent="0.3">
      <c r="A69" s="376">
        <f>'дерево ЭД103-01'!A71</f>
        <v>68</v>
      </c>
      <c r="B69" s="551" t="str">
        <f>IF('дерево ЭД103-01'!B71=0," ",'дерево ЭД103-01'!B71)</f>
        <v>05.02.1.</v>
      </c>
      <c r="C69" s="552" t="str">
        <f>IF($H69="-","-",'детали ЭД103-01'!C69)</f>
        <v>ЭД103-06-21-001-01 Головка</v>
      </c>
      <c r="D69" s="553" t="str">
        <f>IF($H69="-","-",IF('детали ЭД103-01'!D69=0,"-",'детали ЭД103-01'!D69))</f>
        <v>Головка</v>
      </c>
      <c r="E69" s="553" t="str">
        <f>IF($H69="-","-",IF('детали ЭД103-01'!E69=0,"-",'детали ЭД103-01'!E69))</f>
        <v>Круг</v>
      </c>
      <c r="F69" s="553" t="str">
        <f>IF($H69="-","-",IF('детали ЭД103-01'!F69=0,"-",'детали ЭД103-01'!F69))</f>
        <v>120-В ГОСТ 2590-88</v>
      </c>
      <c r="G69" s="553" t="str">
        <f>IF($H69="-","-",IF('детали ЭД103-01'!G69=0,"-",'детали ЭД103-01'!G69))</f>
        <v>08Х22Н6Т-Б-Т ГОСТ 5949-75</v>
      </c>
      <c r="H69" s="605">
        <f>IF((HLOOKUP($D$1,'дерево ЭД103-01'!$H$4:$BU$241,A69,FALSE))*$G$1=0,"-",(HLOOKUP($D$1,'дерево ЭД103-01'!$H$4:$BU$241,A69,FALSE))*$G$1)</f>
        <v>1</v>
      </c>
      <c r="I69" s="553" t="str">
        <f>IF(H69="-","-",'детали ЭД103-01'!H69)</f>
        <v>кг</v>
      </c>
      <c r="J69" s="553">
        <f>IF($H69="-","-",IF('детали ЭД103-01'!I69=0,"-",'детали ЭД103-01'!I69*$H69))</f>
        <v>14.1</v>
      </c>
      <c r="K69" s="553">
        <f>IF(H69="-","-",IF('детали ЭД103-01'!J69=0,"-",'детали ЭД103-01'!J69*$H69))</f>
        <v>29.6</v>
      </c>
      <c r="L69" s="709" t="str">
        <f>IF($H69="-","-",IF('детали ЭД103-01'!K69=0,"-",'детали ЭД103-01'!K69))</f>
        <v>-</v>
      </c>
      <c r="M69" s="214" t="str">
        <f>IF($H69="-","-",IF('детали ЭД103-01'!L69=0,"-",'детали ЭД103-01'!L69))</f>
        <v>головка</v>
      </c>
      <c r="N69" s="7" t="str">
        <f>IF($H69="-","-",IF('детали ЭД103-01'!M69=0,"-",'детали ЭД103-01'!M69))</f>
        <v>головка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369"/>
    </row>
    <row r="70" spans="1:135" s="158" customFormat="1" x14ac:dyDescent="0.25">
      <c r="A70" s="376">
        <f>'дерево ЭД103-01'!A72</f>
        <v>69</v>
      </c>
      <c r="B70" s="195" t="str">
        <f>IF('дерево ЭД103-01'!B72=0," ",'дерево ЭД103-01'!B72)</f>
        <v>05.02.2.</v>
      </c>
      <c r="C70" s="196" t="str">
        <f>IF($H70="-","-",'детали ЭД103-01'!C70)</f>
        <v>-</v>
      </c>
      <c r="D70" s="284" t="str">
        <f>IF($H70="-","-",IF('детали ЭД103-01'!D70=0,"-",'детали ЭД103-01'!D70))</f>
        <v>-</v>
      </c>
      <c r="E70" s="196" t="str">
        <f>IF($H70="-","-",IF('детали ЭД103-01'!E70=0,"-",'детали ЭД103-01'!E70))</f>
        <v>-</v>
      </c>
      <c r="F70" s="196" t="str">
        <f>IF($H70="-","-",IF('детали ЭД103-01'!F70=0,"-",'детали ЭД103-01'!F70))</f>
        <v>-</v>
      </c>
      <c r="G70" s="196" t="str">
        <f>IF($H70="-","-",IF('детали ЭД103-01'!G70=0,"-",'детали ЭД103-01'!G70))</f>
        <v>-</v>
      </c>
      <c r="H70" s="591" t="str">
        <f>IF((HLOOKUP($D$1,'дерево ЭД103-01'!$H$4:$BU$241,A70,FALSE))*$G$1=0,"-",(HLOOKUP($D$1,'дерево ЭД103-01'!$H$4:$BU$241,A70,FALSE))*$G$1)</f>
        <v>-</v>
      </c>
      <c r="I70" s="284" t="str">
        <f>IF(H70="-","-",'детали ЭД103-01'!H70)</f>
        <v>-</v>
      </c>
      <c r="J70" s="284" t="str">
        <f>IF($H70="-","-",IF('детали ЭД103-01'!I70=0,"-",'детали ЭД103-01'!I70*$H70))</f>
        <v>-</v>
      </c>
      <c r="K70" s="284" t="str">
        <f>IF(H70="-","-",IF('детали ЭД103-01'!J70=0,"-",'детали ЭД103-01'!J70*$H70))</f>
        <v>-</v>
      </c>
      <c r="L70" s="504" t="str">
        <f>IF($H70="-","-",IF('детали ЭД103-01'!K70=0,"-",'детали ЭД103-01'!K70))</f>
        <v>-</v>
      </c>
      <c r="M70" s="214" t="str">
        <f>IF($H70="-","-",IF('детали ЭД103-01'!L70=0,"-",'детали ЭД103-01'!L70))</f>
        <v>-</v>
      </c>
      <c r="N70" s="7" t="str">
        <f>IF($H70="-","-",IF('детали ЭД103-01'!M70=0,"-",'детали ЭД103-01'!M70))</f>
        <v>-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368"/>
    </row>
    <row r="71" spans="1:135" s="167" customFormat="1" ht="13.8" thickBot="1" x14ac:dyDescent="0.3">
      <c r="A71" s="376">
        <f>'дерево ЭД103-01'!A73</f>
        <v>70</v>
      </c>
      <c r="B71" s="197" t="str">
        <f>IF('дерево ЭД103-01'!B73=0," ",'дерево ЭД103-01'!B73)</f>
        <v>05.02.2.</v>
      </c>
      <c r="C71" s="285" t="str">
        <f>IF($H71="-","-",'детали ЭД103-01'!C71)</f>
        <v>ЭД103-01-21-002-01 Труба</v>
      </c>
      <c r="D71" s="285" t="str">
        <f>IF($H71="-","-",IF('детали ЭД103-01'!D71=0,"-",'детали ЭД103-01'!D71))</f>
        <v>Труба</v>
      </c>
      <c r="E71" s="285" t="str">
        <f>IF($H71="-","-",IF('детали ЭД103-01'!E71=0,"-",'детали ЭД103-01'!E71))</f>
        <v>Круг</v>
      </c>
      <c r="F71" s="285" t="str">
        <f>IF($H71="-","-",IF('детали ЭД103-01'!F71=0,"-",'детали ЭД103-01'!F71))</f>
        <v>40-В ГОСТ 2590-88</v>
      </c>
      <c r="G71" s="285" t="str">
        <f>IF($H71="-","-",IF('детали ЭД103-01'!G71=0,"-",'детали ЭД103-01'!G71))</f>
        <v>08Х22Н6Т-Б-Т ГОСТ 5949-75</v>
      </c>
      <c r="H71" s="592">
        <f>IF((HLOOKUP($D$1,'дерево ЭД103-01'!$H$4:$BU$241,A71,FALSE))*$G$1=0,"-",(HLOOKUP($D$1,'дерево ЭД103-01'!$H$4:$BU$241,A71,FALSE))*$G$1)</f>
        <v>1</v>
      </c>
      <c r="I71" s="285" t="str">
        <f>IF(H71="-","-",'детали ЭД103-01'!H71)</f>
        <v>кг</v>
      </c>
      <c r="J71" s="285">
        <f>IF($H71="-","-",IF('детали ЭД103-01'!I71=0,"-",'детали ЭД103-01'!I71*$H71))</f>
        <v>0.28999999999999998</v>
      </c>
      <c r="K71" s="285">
        <f>IF(H71="-","-",IF('детали ЭД103-01'!J71=0,"-",'детали ЭД103-01'!J71*$H71))</f>
        <v>1.41</v>
      </c>
      <c r="L71" s="714" t="str">
        <f>IF($H71="-","-",IF('детали ЭД103-01'!K71=0,"-",'детали ЭД103-01'!K71))</f>
        <v>-</v>
      </c>
      <c r="M71" s="214" t="str">
        <f>IF($H71="-","-",IF('детали ЭД103-01'!L71=0,"-",'детали ЭД103-01'!L71))</f>
        <v>головка</v>
      </c>
      <c r="N71" s="7" t="str">
        <f>IF($H71="-","-",IF('детали ЭД103-01'!M71=0,"-",'детали ЭД103-01'!M71))</f>
        <v>головка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369"/>
    </row>
    <row r="72" spans="1:135" s="28" customFormat="1" x14ac:dyDescent="0.25">
      <c r="A72" s="376">
        <f>'дерево ЭД103-01'!A74</f>
        <v>71</v>
      </c>
      <c r="B72" s="195" t="str">
        <f>IF('дерево ЭД103-01'!B74=0," ",'дерево ЭД103-01'!B74)</f>
        <v>05.02.3.</v>
      </c>
      <c r="C72" s="196" t="str">
        <f>IF($H72="-","-",'детали ЭД103-01'!C72)</f>
        <v>-</v>
      </c>
      <c r="D72" s="284" t="str">
        <f>IF($H72="-","-",IF('детали ЭД103-01'!D72=0,"-",'детали ЭД103-01'!D72))</f>
        <v>-</v>
      </c>
      <c r="E72" s="196" t="str">
        <f>IF($H72="-","-",IF('детали ЭД103-01'!E72=0,"-",'детали ЭД103-01'!E72))</f>
        <v>-</v>
      </c>
      <c r="F72" s="284" t="str">
        <f>IF($H72="-","-",IF('детали ЭД103-01'!F72=0,"-",'детали ЭД103-01'!F72))</f>
        <v>-</v>
      </c>
      <c r="G72" s="284" t="str">
        <f>IF($H72="-","-",IF('детали ЭД103-01'!G72=0,"-",'детали ЭД103-01'!G72))</f>
        <v>-</v>
      </c>
      <c r="H72" s="606" t="str">
        <f>IF((HLOOKUP($D$1,'дерево ЭД103-01'!$H$4:$BU$241,A72,FALSE))*$G$1=0,"-",(HLOOKUP($D$1,'дерево ЭД103-01'!$H$4:$BU$241,A72,FALSE))*$G$1)</f>
        <v>-</v>
      </c>
      <c r="I72" s="284" t="str">
        <f>IF(H72="-","-",'детали ЭД103-01'!H72)</f>
        <v>-</v>
      </c>
      <c r="J72" s="284" t="str">
        <f>IF($H72="-","-",IF('детали ЭД103-01'!I72=0,"-",'детали ЭД103-01'!I72*$H72))</f>
        <v>-</v>
      </c>
      <c r="K72" s="284" t="str">
        <f>IF(H72="-","-",IF('детали ЭД103-01'!J72=0,"-",'детали ЭД103-01'!J72*$H72))</f>
        <v>-</v>
      </c>
      <c r="L72" s="716" t="str">
        <f>IF($H72="-","-",IF('детали ЭД103-01'!K72=0,"-",'детали ЭД103-01'!K72))</f>
        <v>-</v>
      </c>
      <c r="M72" s="214" t="str">
        <f>IF($H72="-","-",IF('детали ЭД103-01'!L72=0,"-",'детали ЭД103-01'!L72))</f>
        <v>-</v>
      </c>
      <c r="N72" s="7" t="str">
        <f>IF($H72="-","-",IF('детали ЭД103-01'!M72=0,"-",'детали ЭД103-01'!M72))</f>
        <v>-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371"/>
    </row>
    <row r="73" spans="1:135" s="199" customFormat="1" ht="13.8" thickBot="1" x14ac:dyDescent="0.3">
      <c r="A73" s="376">
        <f>'дерево ЭД103-01'!A75</f>
        <v>72</v>
      </c>
      <c r="B73" s="197" t="str">
        <f>IF('дерево ЭД103-01'!B75=0," ",'дерево ЭД103-01'!B75)</f>
        <v>05.02.3.</v>
      </c>
      <c r="C73" s="198" t="str">
        <f>IF($H73="-","-",'детали ЭД103-01'!C73)</f>
        <v>ЭД103-01-21-01КВМ на ЭД103-06-21-01СБ Головка</v>
      </c>
      <c r="D73" s="285" t="str">
        <f>IF($H73="-","-",IF('детали ЭД103-01'!D73=0,"-",'детали ЭД103-01'!D73))</f>
        <v>Комплект вспомог. мат.</v>
      </c>
      <c r="E73" s="285" t="str">
        <f>IF($H73="-","-",IF('детали ЭД103-01'!E73=0,"-",'детали ЭД103-01'!E73))</f>
        <v>Комплект вспомог. мат.</v>
      </c>
      <c r="F73" s="285" t="str">
        <f>IF($H73="-","-",IF('детали ЭД103-01'!F73=0,"-",'детали ЭД103-01'!F73))</f>
        <v>-</v>
      </c>
      <c r="G73" s="285" t="str">
        <f>IF($H73="-","-",IF('детали ЭД103-01'!G73=0,"-",'детали ЭД103-01'!G73))</f>
        <v>-</v>
      </c>
      <c r="H73" s="608">
        <f>IF((HLOOKUP($D$1,'дерево ЭД103-01'!$H$4:$BU$241,A73,FALSE))*$G$1=0,"-",(HLOOKUP($D$1,'дерево ЭД103-01'!$H$4:$BU$241,A73,FALSE))*$G$1)</f>
        <v>1</v>
      </c>
      <c r="I73" s="285" t="str">
        <f>IF(H73="-","-",'детали ЭД103-01'!H73)</f>
        <v>шт</v>
      </c>
      <c r="J73" s="285" t="str">
        <f>IF($H73="-","-",IF('детали ЭД103-01'!I73=0,"-",'детали ЭД103-01'!I73*$H73))</f>
        <v>-</v>
      </c>
      <c r="K73" s="285">
        <f>IF(H73="-","-",IF('детали ЭД103-01'!J73=0,"-",'детали ЭД103-01'!J73*$H73))</f>
        <v>1</v>
      </c>
      <c r="L73" s="497" t="str">
        <f>IF($H73="-","-",IF('детали ЭД103-01'!K73=0,"-",'детали ЭД103-01'!K73))</f>
        <v>-</v>
      </c>
      <c r="M73" s="214" t="str">
        <f>IF($H73="-","-",IF('детали ЭД103-01'!L73=0,"-",'детали ЭД103-01'!L73))</f>
        <v>-</v>
      </c>
      <c r="N73" s="7" t="str">
        <f>IF($H73="-","-",IF('детали ЭД103-01'!M73=0,"-",'детали ЭД103-01'!M73))</f>
        <v>головка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367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</row>
    <row r="74" spans="1:135" s="626" customFormat="1" ht="13.8" thickBot="1" x14ac:dyDescent="0.3">
      <c r="A74" s="376">
        <f>'дерево ЭД103-01'!A76</f>
        <v>73</v>
      </c>
      <c r="B74" s="267" t="str">
        <f>IF('дерево ЭД103-01'!B76=0," ",'дерево ЭД103-01'!B76)</f>
        <v>05.02.01.</v>
      </c>
      <c r="C74" s="271" t="str">
        <f>IF($H74="-","-",'детали ЭД103-01'!C74)</f>
        <v>ЭД103-01-21-02СБ Подшипник</v>
      </c>
      <c r="D74" s="563" t="str">
        <f>IF($H74="-","-",IF('детали ЭД103-01'!D74=0,"-",'детали ЭД103-01'!D74))</f>
        <v>Подшипник</v>
      </c>
      <c r="E74" s="563" t="str">
        <f>IF($H74="-","-",IF('детали ЭД103-01'!E74=0,"-",'детали ЭД103-01'!E74))</f>
        <v>-</v>
      </c>
      <c r="F74" s="563" t="str">
        <f>IF($H74="-","-",IF('детали ЭД103-01'!F74=0,"-",'детали ЭД103-01'!F74))</f>
        <v>-</v>
      </c>
      <c r="G74" s="563" t="str">
        <f>IF($H74="-","-",IF('детали ЭД103-01'!G74=0,"-",'детали ЭД103-01'!G74))</f>
        <v>-</v>
      </c>
      <c r="H74" s="634">
        <f>IF((HLOOKUP($D$1,'дерево ЭД103-01'!$H$4:$BU$241,A74,FALSE))*$G$1=0,"-",(HLOOKUP($D$1,'дерево ЭД103-01'!$H$4:$BU$241,A74,FALSE))*$G$1)</f>
        <v>2</v>
      </c>
      <c r="I74" s="563" t="str">
        <f>IF(H74="-","-",'детали ЭД103-01'!H74)</f>
        <v>шт</v>
      </c>
      <c r="J74" s="563" t="str">
        <f>IF($H74="-","-",IF('детали ЭД103-01'!I74=0,"-",'детали ЭД103-01'!I74*$H74))</f>
        <v>-</v>
      </c>
      <c r="K74" s="563" t="str">
        <f>IF(H74="-","-",IF('детали ЭД103-01'!J74=0,"-",'детали ЭД103-01'!J74*$H74))</f>
        <v>-</v>
      </c>
      <c r="L74" s="626" t="str">
        <f>IF($H74="-","-",IF('детали ЭД103-01'!K74=0,"-",'детали ЭД103-01'!K74))</f>
        <v>-</v>
      </c>
      <c r="M74" s="987" t="str">
        <f>IF($H74="-","-",IF('детали ЭД103-01'!L74=0,"-",'детали ЭД103-01'!L74))</f>
        <v>-</v>
      </c>
      <c r="N74" s="988" t="str">
        <f>IF($H74="-","-",IF('детали ЭД103-01'!M74=0,"-",'детали ЭД103-01'!M74))</f>
        <v>головка</v>
      </c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624"/>
      <c r="DE74" s="625"/>
      <c r="DF74" s="625"/>
      <c r="DG74" s="625"/>
      <c r="DH74" s="625"/>
      <c r="DI74" s="625"/>
      <c r="DJ74" s="625"/>
      <c r="DK74" s="625"/>
      <c r="DL74" s="625"/>
      <c r="DM74" s="625"/>
      <c r="DN74" s="625"/>
      <c r="DO74" s="625"/>
      <c r="DP74" s="625"/>
      <c r="DQ74" s="625"/>
      <c r="DR74" s="625"/>
      <c r="DS74" s="625"/>
      <c r="DT74" s="625"/>
      <c r="DU74" s="625"/>
      <c r="DV74" s="625"/>
      <c r="DW74" s="625"/>
      <c r="DX74" s="625"/>
      <c r="DY74" s="625"/>
      <c r="DZ74" s="625"/>
      <c r="EA74" s="625"/>
      <c r="EB74" s="625"/>
      <c r="EC74" s="625"/>
      <c r="ED74" s="625"/>
      <c r="EE74" s="625"/>
    </row>
    <row r="75" spans="1:135" s="191" customFormat="1" ht="13.8" thickBot="1" x14ac:dyDescent="0.3">
      <c r="A75" s="376">
        <f>'дерево ЭД103-01'!A77</f>
        <v>74</v>
      </c>
      <c r="B75" s="612" t="str">
        <f>IF('дерево ЭД103-01'!B77=0," ",'дерево ЭД103-01'!B77)</f>
        <v>05.02.01.1</v>
      </c>
      <c r="C75" s="564" t="str">
        <f>IF($H75="-","-",'детали ЭД103-01'!C75)</f>
        <v>ЭД103-01-21-02-001 Втулка</v>
      </c>
      <c r="D75" s="565" t="str">
        <f>IF($H75="-","-",IF('детали ЭД103-01'!D75=0,"-",'детали ЭД103-01'!D75))</f>
        <v>Втулка</v>
      </c>
      <c r="E75" s="565" t="str">
        <f>IF($H75="-","-",IF('детали ЭД103-01'!E75=0,"-",'детали ЭД103-01'!E75))</f>
        <v>Труба</v>
      </c>
      <c r="F75" s="565" t="str">
        <f>IF($H75="-","-",IF('детали ЭД103-01'!F75=0,"-",'детали ЭД103-01'!F75))</f>
        <v>34х5 ГОСТ 8734-75</v>
      </c>
      <c r="G75" s="565" t="str">
        <f>IF($H75="-","-",IF('детали ЭД103-01'!G75=0,"-",'детали ЭД103-01'!G75))</f>
        <v>Г20 ГОСТ 8733-87</v>
      </c>
      <c r="H75" s="593">
        <f>IF((HLOOKUP($D$1,'дерево ЭД103-01'!$H$4:$BU$241,A75,FALSE))*$G$1=0,"-",(HLOOKUP($D$1,'дерево ЭД103-01'!$H$4:$BU$241,A75,FALSE))*$G$1)</f>
        <v>2</v>
      </c>
      <c r="I75" s="565" t="str">
        <f>IF(H75="-","-",'детали ЭД103-01'!H75)</f>
        <v>кг</v>
      </c>
      <c r="J75" s="565">
        <f>IF($H75="-","-",IF('детали ЭД103-01'!I75=0,"-",'детали ЭД103-01'!I75*$H75))</f>
        <v>0.114</v>
      </c>
      <c r="K75" s="565">
        <f>IF(H75="-","-",IF('детали ЭД103-01'!J75=0,"-",'детали ЭД103-01'!J75*$H75))</f>
        <v>0.22</v>
      </c>
      <c r="L75" s="716" t="str">
        <f>IF($H75="-","-",IF('детали ЭД103-01'!K75=0,"-",'детали ЭД103-01'!K75))</f>
        <v>-</v>
      </c>
      <c r="M75" s="214" t="str">
        <f>IF($H75="-","-",IF('детали ЭД103-01'!L75=0,"-",'детали ЭД103-01'!L75))</f>
        <v>головка</v>
      </c>
      <c r="N75" s="7" t="str">
        <f>IF($H75="-","-",IF('детали ЭД103-01'!M75=0,"-",'детали ЭД103-01'!M75))</f>
        <v>головка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370"/>
      <c r="DE75" s="190"/>
      <c r="DF75" s="190"/>
      <c r="DG75" s="190"/>
      <c r="DH75" s="190"/>
      <c r="DI75" s="190"/>
      <c r="DJ75" s="190"/>
      <c r="DK75" s="190"/>
      <c r="DL75" s="190"/>
      <c r="DM75" s="190"/>
      <c r="DN75" s="190"/>
      <c r="DO75" s="190"/>
      <c r="DP75" s="190"/>
      <c r="DQ75" s="190"/>
      <c r="DR75" s="190"/>
      <c r="DS75" s="190"/>
      <c r="DT75" s="190"/>
      <c r="DU75" s="190"/>
      <c r="DV75" s="190"/>
      <c r="DW75" s="190"/>
      <c r="DX75" s="190"/>
      <c r="DY75" s="190"/>
      <c r="DZ75" s="190"/>
      <c r="EA75" s="190"/>
      <c r="EB75" s="190"/>
      <c r="EC75" s="190"/>
      <c r="ED75" s="190"/>
      <c r="EE75" s="190"/>
    </row>
    <row r="76" spans="1:135" s="272" customFormat="1" ht="13.8" thickBot="1" x14ac:dyDescent="0.3">
      <c r="A76" s="376">
        <f>'дерево ЭД103-01'!A78</f>
        <v>75</v>
      </c>
      <c r="B76" s="139" t="str">
        <f>IF('дерево ЭД103-01'!B78=0," ",'дерево ЭД103-01'!B78)</f>
        <v>05.02.01.2</v>
      </c>
      <c r="C76" s="566" t="str">
        <f>IF($H76="-","-",'детали ЭД103-01'!C76)</f>
        <v>ЭД103-01-050 Втулка ВМФ-006; покупная</v>
      </c>
      <c r="D76" s="567" t="str">
        <f>IF($H76="-","-",IF('детали ЭД103-01'!D76=0,"-",'детали ЭД103-01'!D76))</f>
        <v>Втулка</v>
      </c>
      <c r="E76" s="566" t="str">
        <f>IF($H76="-","-",IF('детали ЭД103-01'!E76=0,"-",'детали ЭД103-01'!E76))</f>
        <v xml:space="preserve">Втулка </v>
      </c>
      <c r="F76" s="567" t="str">
        <f>IF($H76="-","-",IF('детали ЭД103-01'!F76=0,"-",'детали ЭД103-01'!F76))</f>
        <v>-</v>
      </c>
      <c r="G76" s="566" t="str">
        <f>IF($H76="-","-",IF('детали ЭД103-01'!G76=0,"-",'детали ЭД103-01'!G76))</f>
        <v>ВМФ</v>
      </c>
      <c r="H76" s="607">
        <f>IF((HLOOKUP($D$1,'дерево ЭД103-01'!$H$4:$BU$241,A76,FALSE))*$G$1=0,"-",(HLOOKUP($D$1,'дерево ЭД103-01'!$H$4:$BU$241,A76,FALSE))*$G$1)</f>
        <v>2</v>
      </c>
      <c r="I76" s="567" t="str">
        <f>IF(H76="-","-",'детали ЭД103-01'!H76)</f>
        <v>шт</v>
      </c>
      <c r="J76" s="567" t="str">
        <f>IF($H76="-","-",IF('детали ЭД103-01'!I76=0,"-",'детали ЭД103-01'!I76*$H76))</f>
        <v>-</v>
      </c>
      <c r="K76" s="567">
        <f>IF(H76="-","-",IF('детали ЭД103-01'!J76=0,"-",'детали ЭД103-01'!J76*$H76))</f>
        <v>2</v>
      </c>
      <c r="L76" s="742" t="str">
        <f>IF($H76="-","-",IF('детали ЭД103-01'!K76=0,"-",'детали ЭД103-01'!K76))</f>
        <v>покупная</v>
      </c>
      <c r="M76" s="214" t="str">
        <f>IF($H76="-","-",IF('детали ЭД103-01'!L76=0,"-",'детали ЭД103-01'!L76))</f>
        <v>головка</v>
      </c>
      <c r="N76" s="7" t="str">
        <f>IF($H76="-","-",IF('детали ЭД103-01'!M76=0,"-",'детали ЭД103-01'!M76))</f>
        <v>головка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381"/>
      <c r="DE76" s="273"/>
      <c r="DF76" s="273"/>
      <c r="DG76" s="273"/>
      <c r="DH76" s="273"/>
      <c r="DI76" s="273"/>
      <c r="DJ76" s="273"/>
      <c r="DK76" s="273"/>
      <c r="DL76" s="273"/>
      <c r="DM76" s="273"/>
      <c r="DN76" s="273"/>
      <c r="DO76" s="273"/>
      <c r="DP76" s="273"/>
      <c r="DQ76" s="273"/>
      <c r="DR76" s="273"/>
      <c r="DS76" s="273"/>
      <c r="DT76" s="273"/>
      <c r="DU76" s="273"/>
      <c r="DV76" s="273"/>
      <c r="DW76" s="273"/>
      <c r="DX76" s="273"/>
      <c r="DY76" s="273"/>
      <c r="DZ76" s="273"/>
      <c r="EA76" s="273"/>
      <c r="EB76" s="273"/>
      <c r="EC76" s="273"/>
      <c r="ED76" s="273"/>
      <c r="EE76" s="273"/>
    </row>
    <row r="77" spans="1:135" s="155" customFormat="1" x14ac:dyDescent="0.25">
      <c r="A77" s="376">
        <f>'дерево ЭД103-01'!A79</f>
        <v>76</v>
      </c>
      <c r="B77" s="425" t="str">
        <f>IF('дерево ЭД103-01'!B79=0," ",'дерево ЭД103-01'!B79)</f>
        <v xml:space="preserve"> </v>
      </c>
      <c r="C77" s="1171" t="str">
        <f>HLOOKUP($D$1,'дерево ЭД103-01'!$H$4:$BU$241,A77,FALSE)</f>
        <v>ЭД117-01-22-01СБ Клапан</v>
      </c>
      <c r="D77" s="244" t="str">
        <f>IF($H77="-","-",IF('детали ЭД103-01'!D77=0,"-",'детали ЭД103-01'!D77))</f>
        <v xml:space="preserve"> </v>
      </c>
      <c r="E77" s="244" t="str">
        <f>IF($H77="-","-",IF('детали ЭД103-01'!E77=0,"-",'детали ЭД103-01'!E77))</f>
        <v>-</v>
      </c>
      <c r="F77" s="244" t="str">
        <f>IF($H77="-","-",IF('детали ЭД103-01'!F77=0,"-",'детали ЭД103-01'!F77))</f>
        <v>-</v>
      </c>
      <c r="G77" s="244" t="str">
        <f>IF($H77="-","-",IF('детали ЭД103-01'!G77=0,"-",'детали ЭД103-01'!G77))</f>
        <v>-</v>
      </c>
      <c r="H77" s="589"/>
      <c r="I77" s="244"/>
      <c r="J77" s="244"/>
      <c r="K77" s="244"/>
      <c r="L77" s="731" t="str">
        <f>IF($H77="-","-",IF('детали ЭД103-01'!K77=0,"-",'детали ЭД103-01'!K77))</f>
        <v>-</v>
      </c>
      <c r="M77" s="214" t="str">
        <f>IF($H77="-","-",IF('детали ЭД103-01'!L77=0,"-",'детали ЭД103-01'!L77))</f>
        <v>-</v>
      </c>
      <c r="N77" s="7" t="str">
        <f>IF($H77="-","-",IF('детали ЭД103-01'!M77=0,"-",'детали ЭД103-01'!M77))</f>
        <v>-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7"/>
      <c r="DB77" s="157"/>
      <c r="DC77" s="157"/>
      <c r="DD77" s="368"/>
      <c r="DE77" s="158"/>
      <c r="DF77" s="158"/>
      <c r="DG77" s="158"/>
      <c r="DH77" s="158"/>
      <c r="DI77" s="158"/>
      <c r="DJ77" s="158"/>
      <c r="DK77" s="158"/>
      <c r="DL77" s="158"/>
      <c r="DM77" s="158"/>
      <c r="DN77" s="158"/>
      <c r="DO77" s="158"/>
      <c r="DP77" s="158"/>
      <c r="DQ77" s="158"/>
      <c r="DR77" s="158"/>
      <c r="DS77" s="158"/>
      <c r="DT77" s="158"/>
      <c r="DU77" s="158"/>
      <c r="DV77" s="158"/>
      <c r="DW77" s="158"/>
      <c r="DX77" s="158"/>
      <c r="DY77" s="158"/>
      <c r="DZ77" s="158"/>
      <c r="EA77" s="158"/>
      <c r="EB77" s="158"/>
      <c r="EC77" s="158"/>
      <c r="ED77" s="158"/>
      <c r="EE77" s="158"/>
    </row>
    <row r="78" spans="1:135" s="635" customFormat="1" ht="13.8" thickBot="1" x14ac:dyDescent="0.3">
      <c r="A78" s="529">
        <f>'дерево ЭД103-01'!A80</f>
        <v>77</v>
      </c>
      <c r="B78" s="286" t="str">
        <f>IF('дерево ЭД103-01'!B80=0," ",'дерево ЭД103-01'!B80)</f>
        <v>05.03.</v>
      </c>
      <c r="C78" s="569" t="str">
        <f>C77</f>
        <v>ЭД117-01-22-01СБ Клапан</v>
      </c>
      <c r="D78" s="570" t="str">
        <f>IF($H78="-","-",IF('детали ЭД103-01'!D78=0,"-",'детали ЭД103-01'!D78))</f>
        <v>Клапан</v>
      </c>
      <c r="E78" s="570" t="str">
        <f>IF($H78="-","-",IF('детали ЭД103-01'!E78=0,"-",'детали ЭД103-01'!E78))</f>
        <v>-</v>
      </c>
      <c r="F78" s="570" t="str">
        <f>IF($H78="-","-",IF('детали ЭД103-01'!F78=0,"-",'детали ЭД103-01'!F78))</f>
        <v>-</v>
      </c>
      <c r="G78" s="570" t="str">
        <f>IF($H78="-","-",IF('детали ЭД103-01'!G78=0,"-",'детали ЭД103-01'!G78))</f>
        <v>-</v>
      </c>
      <c r="H78" s="595">
        <f>IF((HLOOKUP($D$1,'дерево ЭД103-01'!$H$4:$BU$241,A78,FALSE))*$G$1=0,"-",(HLOOKUP($D$1,'дерево ЭД103-01'!$H$4:$BU$241,A78,FALSE))*$G$1)</f>
        <v>1</v>
      </c>
      <c r="I78" s="570" t="str">
        <f>IF(H78="-","-",'детали ЭД103-01'!H78)</f>
        <v>шт</v>
      </c>
      <c r="J78" s="570" t="str">
        <f>IF($H78="-","-",IF('детали ЭД103-01'!I78=0,"-",'детали ЭД103-01'!I78*$H78))</f>
        <v>-</v>
      </c>
      <c r="K78" s="570" t="str">
        <f>IF(H78="-","-",IF('детали ЭД103-01'!J78=0,"-",'детали ЭД103-01'!J78*$H78))</f>
        <v>-</v>
      </c>
      <c r="L78" s="635" t="str">
        <f>IF($H78="-","-",IF('детали ЭД103-01'!K78=0,"-",'детали ЭД103-01'!K78))</f>
        <v>-</v>
      </c>
      <c r="M78" s="987" t="str">
        <f>IF($H78="-","-",IF('детали ЭД103-01'!L78=0,"-",'детали ЭД103-01'!L78))</f>
        <v>-</v>
      </c>
      <c r="N78" s="988" t="str">
        <f>IF($H78="-","-",IF('детали ЭД103-01'!M78=0,"-",'детали ЭД103-01'!M78))</f>
        <v>головка</v>
      </c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695"/>
      <c r="BL78" s="695"/>
      <c r="BM78" s="695"/>
      <c r="BN78" s="695"/>
      <c r="BO78" s="695"/>
      <c r="BP78" s="695"/>
      <c r="BQ78" s="695"/>
      <c r="BR78" s="695"/>
      <c r="BS78" s="695"/>
      <c r="BT78" s="695"/>
      <c r="BU78" s="695"/>
      <c r="BV78" s="695"/>
      <c r="BW78" s="695"/>
      <c r="BX78" s="695"/>
      <c r="BY78" s="695"/>
      <c r="BZ78" s="695"/>
      <c r="CA78" s="695"/>
      <c r="CB78" s="695"/>
      <c r="CC78" s="695"/>
      <c r="CD78" s="695"/>
      <c r="CE78" s="695"/>
      <c r="CF78" s="695"/>
      <c r="CG78" s="695"/>
      <c r="CH78" s="695"/>
      <c r="CI78" s="695"/>
      <c r="CJ78" s="695"/>
      <c r="CK78" s="695"/>
      <c r="CL78" s="695"/>
      <c r="CM78" s="695"/>
      <c r="CN78" s="695"/>
      <c r="CO78" s="695"/>
      <c r="CP78" s="695"/>
      <c r="CQ78" s="695"/>
      <c r="CR78" s="695"/>
      <c r="CS78" s="695"/>
      <c r="CT78" s="695"/>
      <c r="CU78" s="695"/>
      <c r="CV78" s="695"/>
      <c r="CW78" s="695"/>
      <c r="CX78" s="695"/>
      <c r="CY78" s="695"/>
      <c r="CZ78" s="695"/>
      <c r="DA78" s="695"/>
      <c r="DB78" s="695"/>
      <c r="DC78" s="695"/>
      <c r="DD78" s="636"/>
      <c r="DE78" s="628"/>
      <c r="DF78" s="628"/>
      <c r="DG78" s="628"/>
      <c r="DH78" s="628"/>
      <c r="DI78" s="628"/>
      <c r="DJ78" s="628"/>
      <c r="DK78" s="628"/>
      <c r="DL78" s="628"/>
      <c r="DM78" s="628"/>
      <c r="DN78" s="628"/>
      <c r="DO78" s="628"/>
      <c r="DP78" s="628"/>
      <c r="DQ78" s="628"/>
      <c r="DR78" s="628"/>
      <c r="DS78" s="628"/>
      <c r="DT78" s="628"/>
      <c r="DU78" s="628"/>
      <c r="DV78" s="628"/>
      <c r="DW78" s="628"/>
      <c r="DX78" s="628"/>
      <c r="DY78" s="628"/>
      <c r="DZ78" s="628"/>
      <c r="EA78" s="628"/>
      <c r="EB78" s="628"/>
      <c r="EC78" s="628"/>
      <c r="ED78" s="628"/>
      <c r="EE78" s="628"/>
    </row>
    <row r="79" spans="1:135" s="253" customFormat="1" ht="13.8" thickBot="1" x14ac:dyDescent="0.3">
      <c r="A79" s="376">
        <f>'дерево ЭД103-01'!A81</f>
        <v>78</v>
      </c>
      <c r="B79" s="574" t="str">
        <f>IF('дерево ЭД103-01'!B81=0," ",'дерево ЭД103-01'!B81)</f>
        <v>05.03.1.</v>
      </c>
      <c r="C79" s="277" t="str">
        <f>IF($H79="-","-",'детали ЭД103-01'!C79)</f>
        <v>ЭД117-01-22-002 Дно</v>
      </c>
      <c r="D79" s="277" t="str">
        <f>IF($H79="-","-",IF('детали ЭД103-01'!D79=0,"-",'детали ЭД103-01'!D79))</f>
        <v>Дно</v>
      </c>
      <c r="E79" s="277" t="str">
        <f>IF($H79="-","-",IF('детали ЭД103-01'!E79=0,"-",'детали ЭД103-01'!E79))</f>
        <v>Пруток</v>
      </c>
      <c r="F79" s="277" t="str">
        <f>IF($H79="-","-",IF('детали ЭД103-01'!F79=0,"-",'детали ЭД103-01'!F79))</f>
        <v>-</v>
      </c>
      <c r="G79" s="277" t="str">
        <f>IF($H79="-","-",IF('детали ЭД103-01'!G79=0,"-",'детали ЭД103-01'!G79))</f>
        <v>ДКРПП-11,0 НД ЛС 59-1 АВ ГОСТ 2060-90</v>
      </c>
      <c r="H79" s="596">
        <f>IF((HLOOKUP($D$1,'дерево ЭД103-01'!$H$4:$BU$241,A79,FALSE))*$G$1=0,"-",(HLOOKUP($D$1,'дерево ЭД103-01'!$H$4:$BU$241,A79,FALSE))*$G$1)</f>
        <v>1</v>
      </c>
      <c r="I79" s="277" t="str">
        <f>IF(H79="-","-",'детали ЭД103-01'!H79)</f>
        <v>кг</v>
      </c>
      <c r="J79" s="277">
        <f>IF($H79="-","-",IF('детали ЭД103-01'!I79=0,"-",'детали ЭД103-01'!I79*$H79))</f>
        <v>1.5E-3</v>
      </c>
      <c r="K79" s="277">
        <f>IF(H79="-","-",IF('детали ЭД103-01'!J79=0,"-",'детали ЭД103-01'!J79*$H79))</f>
        <v>8.0000000000000002E-3</v>
      </c>
      <c r="L79" s="497" t="str">
        <f>IF($H79="-","-",IF('детали ЭД103-01'!K79=0,"-",'детали ЭД103-01'!K79))</f>
        <v>-</v>
      </c>
      <c r="M79" s="214" t="str">
        <f>IF($H79="-","-",IF('детали ЭД103-01'!L79=0,"-",'детали ЭД103-01'!L79))</f>
        <v>головка</v>
      </c>
      <c r="N79" s="7" t="str">
        <f>IF($H79="-","-",IF('детали ЭД103-01'!M79=0,"-",'детали ЭД103-01'!M79))</f>
        <v>головка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37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</row>
    <row r="80" spans="1:135" s="204" customFormat="1" ht="13.8" thickBot="1" x14ac:dyDescent="0.3">
      <c r="A80" s="376">
        <f>'дерево ЭД103-01'!A82</f>
        <v>79</v>
      </c>
      <c r="B80" s="195" t="str">
        <f>IF('дерево ЭД103-01'!B82=0," ",'дерево ЭД103-01'!B82)</f>
        <v>05.03.2.</v>
      </c>
      <c r="C80" s="282" t="str">
        <f>IF($H80="-","-",'детали ЭД103-01'!C80)</f>
        <v>ЭД117-01-22-003 Пружина; из загот. ЭД117-01-22-003Б</v>
      </c>
      <c r="D80" s="282" t="str">
        <f>IF($H80="-","-",IF('детали ЭД103-01'!D80=0,"-",'детали ЭД103-01'!D80))</f>
        <v>Пружина</v>
      </c>
      <c r="E80" s="282" t="str">
        <f>IF($H80="-","-",IF('детали ЭД103-01'!E80=0,"-",'детали ЭД103-01'!E80))</f>
        <v>-</v>
      </c>
      <c r="F80" s="282" t="str">
        <f>IF($H80="-","-",IF('детали ЭД103-01'!F80=0,"-",'детали ЭД103-01'!F80))</f>
        <v>-</v>
      </c>
      <c r="G80" s="282" t="str">
        <f>IF($H80="-","-",IF('детали ЭД103-01'!G80=0,"-",'детали ЭД103-01'!G80))</f>
        <v>заготовка ЭД117-01-22-003Б</v>
      </c>
      <c r="H80" s="597">
        <f>IF((HLOOKUP($D$1,'дерево ЭД103-01'!$H$4:$BU$241,A80,FALSE))*$G$1=0,"-",(HLOOKUP($D$1,'дерево ЭД103-01'!$H$4:$BU$241,A80,FALSE))*$G$1)</f>
        <v>1</v>
      </c>
      <c r="I80" s="282" t="str">
        <f>IF(H80="-","-",'детали ЭД103-01'!H80)</f>
        <v>кг</v>
      </c>
      <c r="J80" s="282">
        <f>IF($H80="-","-",IF('детали ЭД103-01'!I80=0,"-",'детали ЭД103-01'!I80*$H80))</f>
        <v>8.3999999999999995E-5</v>
      </c>
      <c r="K80" s="282" t="str">
        <f>IF(H80="-","-",IF('детали ЭД103-01'!J80=0,"-",'детали ЭД103-01'!J80*$H80))</f>
        <v>-</v>
      </c>
      <c r="L80" s="152" t="str">
        <f>IF($H80="-","-",IF('детали ЭД103-01'!K80=0,"-",'детали ЭД103-01'!K80))</f>
        <v>из загот. ЭД117-01-22-003Б</v>
      </c>
      <c r="M80" s="214" t="str">
        <f>IF($H80="-","-",IF('детали ЭД103-01'!L80=0,"-",'детали ЭД103-01'!L80))</f>
        <v>-</v>
      </c>
      <c r="N80" s="7" t="str">
        <f>IF($H80="-","-",IF('детали ЭД103-01'!M80=0,"-",'детали ЭД103-01'!M80))</f>
        <v>головка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372"/>
    </row>
    <row r="81" spans="1:108" s="28" customFormat="1" ht="13.8" thickBot="1" x14ac:dyDescent="0.3">
      <c r="A81" s="376">
        <f>'дерево ЭД103-01'!A83</f>
        <v>80</v>
      </c>
      <c r="B81" s="197" t="str">
        <f>IF('дерево ЭД103-01'!B83=0," ",'дерево ЭД103-01'!B83)</f>
        <v>05.03.2.</v>
      </c>
      <c r="C81" s="283" t="str">
        <f>IF($H81="-","-",'детали ЭД103-01'!C81)</f>
        <v>ЭД117-01-22-003Б Пружина; загот. для ЭД117-01-22-003</v>
      </c>
      <c r="D81" s="283" t="str">
        <f>IF($H81="-","-",IF('детали ЭД103-01'!D81=0,"-",'детали ЭД103-01'!D81))</f>
        <v>Пружина</v>
      </c>
      <c r="E81" s="283" t="str">
        <f>IF($H81="-","-",IF('детали ЭД103-01'!E81=0,"-",'детали ЭД103-01'!E81))</f>
        <v>Проволока</v>
      </c>
      <c r="F81" s="283" t="str">
        <f>IF($H81="-","-",IF('детали ЭД103-01'!F81=0,"-",'детали ЭД103-01'!F81))</f>
        <v>-</v>
      </c>
      <c r="G81" s="283" t="str">
        <f>IF($H81="-","-",IF('детали ЭД103-01'!G81=0,"-",'детали ЭД103-01'!G81))</f>
        <v>Б-1-0,4 ГОСТ 9389-75</v>
      </c>
      <c r="H81" s="598">
        <f>IF((HLOOKUP($D$1,'дерево ЭД103-01'!$H$4:$BU$241,A81,FALSE))*$G$1=0,"-",(HLOOKUP($D$1,'дерево ЭД103-01'!$H$4:$BU$241,A81,FALSE))*$G$1)</f>
        <v>1</v>
      </c>
      <c r="I81" s="283" t="str">
        <f>IF(H81="-","-",'детали ЭД103-01'!H81)</f>
        <v>кг</v>
      </c>
      <c r="J81" s="283">
        <f>IF($H81="-","-",IF('детали ЭД103-01'!I81=0,"-",'детали ЭД103-01'!I81*$H81))</f>
        <v>8.3999999999999995E-5</v>
      </c>
      <c r="K81" s="283">
        <f>IF(H81="-","-",IF('детали ЭД103-01'!J81=0,"-",'детали ЭД103-01'!J81*$H81))</f>
        <v>1.2E-4</v>
      </c>
      <c r="L81" s="161" t="str">
        <f>IF($H81="-","-",IF('детали ЭД103-01'!K81=0,"-",'детали ЭД103-01'!K81))</f>
        <v>загот. для ЭД117-01-22-003</v>
      </c>
      <c r="M81" s="214" t="str">
        <f>IF($H81="-","-",IF('детали ЭД103-01'!L81=0,"-",'детали ЭД103-01'!L81))</f>
        <v>головка</v>
      </c>
      <c r="N81" s="7" t="str">
        <f>IF($H81="-","-",IF('детали ЭД103-01'!M81=0,"-",'детали ЭД103-01'!M81))</f>
        <v>головка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371"/>
    </row>
    <row r="82" spans="1:108" s="7" customFormat="1" ht="13.8" thickBot="1" x14ac:dyDescent="0.3">
      <c r="A82" s="376">
        <f>'дерево ЭД103-01'!A84</f>
        <v>81</v>
      </c>
      <c r="B82" s="276" t="str">
        <f>IF('дерево ЭД103-01'!B84=0," ",'дерево ЭД103-01'!B84)</f>
        <v>05.03.3.</v>
      </c>
      <c r="C82" s="277" t="str">
        <f>IF($H82="-","-",'детали ЭД103-01'!C82)</f>
        <v>ЭД117-01-22-005 Шайба</v>
      </c>
      <c r="D82" s="277" t="str">
        <f>IF($H82="-","-",IF('детали ЭД103-01'!D82=0,"-",'детали ЭД103-01'!D82))</f>
        <v>Шайба</v>
      </c>
      <c r="E82" s="277" t="str">
        <f>IF($H82="-","-",IF('детали ЭД103-01'!E82=0,"-",'детали ЭД103-01'!E82))</f>
        <v>Лист</v>
      </c>
      <c r="F82" s="277" t="str">
        <f>IF($H82="-","-",IF('детали ЭД103-01'!F82=0,"-",'детали ЭД103-01'!F82))</f>
        <v>-</v>
      </c>
      <c r="G82" s="277" t="str">
        <f>IF($H82="-","-",IF('детали ЭД103-01'!G82=0,"-",'детали ЭД103-01'!G82))</f>
        <v>ДПРНХ 2 С1 ГОСТ 9559-89</v>
      </c>
      <c r="H82" s="596">
        <f>IF((HLOOKUP($D$1,'дерево ЭД103-01'!$H$4:$BU$241,A82,FALSE))*$G$1=0,"-",(HLOOKUP($D$1,'дерево ЭД103-01'!$H$4:$BU$241,A82,FALSE))*$G$1)</f>
        <v>1.5</v>
      </c>
      <c r="I82" s="277" t="str">
        <f>IF(H82="-","-",'детали ЭД103-01'!H82)</f>
        <v>кг</v>
      </c>
      <c r="J82" s="277">
        <f>IF($H82="-","-",IF('детали ЭД103-01'!I82=0,"-",'детали ЭД103-01'!I82*$H82))</f>
        <v>2.5499999999999997E-3</v>
      </c>
      <c r="K82" s="277">
        <f>IF(H82="-","-",IF('детали ЭД103-01'!J82=0,"-",'детали ЭД103-01'!J82*$H82))</f>
        <v>1.065E-2</v>
      </c>
      <c r="L82" s="497" t="str">
        <f>IF($H82="-","-",IF('детали ЭД103-01'!K82=0,"-",'детали ЭД103-01'!K82))</f>
        <v>-</v>
      </c>
      <c r="M82" s="214" t="str">
        <f>IF($H82="-","-",IF('детали ЭД103-01'!L82=0,"-",'детали ЭД103-01'!L82))</f>
        <v>головка</v>
      </c>
      <c r="N82" s="7" t="str">
        <f>IF($H82="-","-",IF('детали ЭД103-01'!M82=0,"-",'детали ЭД103-01'!M82))</f>
        <v>головка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366"/>
    </row>
    <row r="83" spans="1:108" s="7" customFormat="1" x14ac:dyDescent="0.25">
      <c r="A83" s="376">
        <f>'дерево ЭД103-01'!A85</f>
        <v>82</v>
      </c>
      <c r="B83" s="195" t="str">
        <f>IF('дерево ЭД103-01'!B85=0," ",'дерево ЭД103-01'!B85)</f>
        <v>05.03.4.</v>
      </c>
      <c r="C83" s="284" t="str">
        <f>IF($H83="-","-",'детали ЭД103-01'!C83)</f>
        <v>-</v>
      </c>
      <c r="D83" s="284" t="str">
        <f>IF($H83="-","-",IF('детали ЭД103-01'!D83=0,"-",'детали ЭД103-01'!D83))</f>
        <v>-</v>
      </c>
      <c r="E83" s="284" t="str">
        <f>IF($H83="-","-",IF('детали ЭД103-01'!E83=0,"-",'детали ЭД103-01'!E83))</f>
        <v>-</v>
      </c>
      <c r="F83" s="284" t="str">
        <f>IF($H83="-","-",IF('детали ЭД103-01'!F83=0,"-",'детали ЭД103-01'!F83))</f>
        <v>-</v>
      </c>
      <c r="G83" s="284" t="str">
        <f>IF($H83="-","-",IF('детали ЭД103-01'!G83=0,"-",'детали ЭД103-01'!G83))</f>
        <v>-</v>
      </c>
      <c r="H83" s="591" t="str">
        <f>IF((HLOOKUP($D$1,'дерево ЭД103-01'!$H$4:$BU$241,A83,FALSE))*$G$1=0,"-",(HLOOKUP($D$1,'дерево ЭД103-01'!$H$4:$BU$241,A83,FALSE))*$G$1)</f>
        <v>-</v>
      </c>
      <c r="I83" s="284" t="str">
        <f>IF(H83="-","-",'детали ЭД103-01'!H83)</f>
        <v>-</v>
      </c>
      <c r="J83" s="284" t="str">
        <f>IF($H83="-","-",IF('детали ЭД103-01'!I83=0,"-",'детали ЭД103-01'!I83*$H83))</f>
        <v>-</v>
      </c>
      <c r="K83" s="284" t="str">
        <f>IF(H83="-","-",IF('детали ЭД103-01'!J83=0,"-",'детали ЭД103-01'!J83*$H83))</f>
        <v>-</v>
      </c>
      <c r="L83" s="152" t="str">
        <f>IF($H83="-","-",IF('детали ЭД103-01'!K83=0,"-",'детали ЭД103-01'!K83))</f>
        <v>-</v>
      </c>
      <c r="M83" s="214" t="str">
        <f>IF($H83="-","-",IF('детали ЭД103-01'!L83=0,"-",'детали ЭД103-01'!L83))</f>
        <v>-</v>
      </c>
      <c r="N83" s="7" t="str">
        <f>IF($H83="-","-",IF('детали ЭД103-01'!M83=0,"-",'детали ЭД103-01'!M83))</f>
        <v>-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366"/>
    </row>
    <row r="84" spans="1:108" s="41" customFormat="1" ht="13.8" thickBot="1" x14ac:dyDescent="0.3">
      <c r="A84" s="376">
        <f>'дерево ЭД103-01'!A86</f>
        <v>83</v>
      </c>
      <c r="B84" s="197" t="str">
        <f>IF('дерево ЭД103-01'!B86=0," ",'дерево ЭД103-01'!B86)</f>
        <v>05.03.4.</v>
      </c>
      <c r="C84" s="285" t="str">
        <f>IF($H84="-","-",'детали ЭД103-01'!C84)</f>
        <v>-</v>
      </c>
      <c r="D84" s="285" t="str">
        <f>IF($H84="-","-",IF('детали ЭД103-01'!D84=0,"-",'детали ЭД103-01'!D84))</f>
        <v>-</v>
      </c>
      <c r="E84" s="285" t="str">
        <f>IF($H84="-","-",IF('детали ЭД103-01'!E84=0,"-",'детали ЭД103-01'!E84))</f>
        <v>-</v>
      </c>
      <c r="F84" s="285" t="str">
        <f>IF($H84="-","-",IF('детали ЭД103-01'!F84=0,"-",'детали ЭД103-01'!F84))</f>
        <v>-</v>
      </c>
      <c r="G84" s="285" t="str">
        <f>IF($H84="-","-",IF('детали ЭД103-01'!G84=0,"-",'детали ЭД103-01'!G84))</f>
        <v>-</v>
      </c>
      <c r="H84" s="592" t="str">
        <f>IF((HLOOKUP($D$1,'дерево ЭД103-01'!$H$4:$BU$241,A84,FALSE))*$G$1=0,"-",(HLOOKUP($D$1,'дерево ЭД103-01'!$H$4:$BU$241,A84,FALSE))*$G$1)</f>
        <v>-</v>
      </c>
      <c r="I84" s="285" t="str">
        <f>IF(H84="-","-",'детали ЭД103-01'!H84)</f>
        <v>-</v>
      </c>
      <c r="J84" s="285" t="str">
        <f>IF($H84="-","-",IF('детали ЭД103-01'!I84=0,"-",'детали ЭД103-01'!I84*$H84))</f>
        <v>-</v>
      </c>
      <c r="K84" s="285" t="str">
        <f>IF(H84="-","-",IF('детали ЭД103-01'!J84=0,"-",'детали ЭД103-01'!J84*$H84))</f>
        <v>-</v>
      </c>
      <c r="L84" s="161" t="str">
        <f>IF($H84="-","-",IF('детали ЭД103-01'!K84=0,"-",'детали ЭД103-01'!K84))</f>
        <v>-</v>
      </c>
      <c r="M84" s="214" t="str">
        <f>IF($H84="-","-",IF('детали ЭД103-01'!L84=0,"-",'детали ЭД103-01'!L84))</f>
        <v>-</v>
      </c>
      <c r="N84" s="7" t="str">
        <f>IF($H84="-","-",IF('детали ЭД103-01'!M84=0,"-",'детали ЭД103-01'!M84))</f>
        <v>-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367"/>
    </row>
    <row r="85" spans="1:108" s="204" customFormat="1" ht="13.8" thickBot="1" x14ac:dyDescent="0.3">
      <c r="A85" s="376">
        <f>'дерево ЭД103-01'!A87</f>
        <v>84</v>
      </c>
      <c r="B85" s="575" t="str">
        <f>IF('дерево ЭД103-01'!B87=0," ",'дерево ЭД103-01'!B87)</f>
        <v>05.03.4.</v>
      </c>
      <c r="C85" s="572" t="str">
        <f>IF($H85="-","-",'детали ЭД103-01'!C85)</f>
        <v>ЭД117-01-22-001Б-01 Корпус</v>
      </c>
      <c r="D85" s="572" t="str">
        <f>IF($H85="-","-",IF('детали ЭД103-01'!D85=0,"-",'детали ЭД103-01'!D85))</f>
        <v>Корпус</v>
      </c>
      <c r="E85" s="572" t="str">
        <f>IF($H85="-","-",IF('детали ЭД103-01'!E85=0,"-",'детали ЭД103-01'!E85))</f>
        <v>Шестигранник</v>
      </c>
      <c r="F85" s="572" t="str">
        <f>IF($H85="-","-",IF('детали ЭД103-01'!F85=0,"-",'детали ЭД103-01'!F85))</f>
        <v>19-h11 ГОСТ 8560-78</v>
      </c>
      <c r="G85" s="572" t="str">
        <f>IF($H85="-","-",IF('детали ЭД103-01'!G85=0,"-",'детали ЭД103-01'!G85))</f>
        <v>12Х18Н10Т ГОСТ 5949-75</v>
      </c>
      <c r="H85" s="599">
        <f>IF((HLOOKUP($D$1,'дерево ЭД103-01'!$H$4:$BU$241,A85,FALSE))*$G$1=0,"-",(HLOOKUP($D$1,'дерево ЭД103-01'!$H$4:$BU$241,A85,FALSE))*$G$1)</f>
        <v>1</v>
      </c>
      <c r="I85" s="572" t="str">
        <f>IF(H85="-","-",'детали ЭД103-01'!H85)</f>
        <v>кг</v>
      </c>
      <c r="J85" s="572">
        <f>IF($H85="-","-",IF('детали ЭД103-01'!I85=0,"-",'детали ЭД103-01'!I85*$H85))</f>
        <v>0.03</v>
      </c>
      <c r="K85" s="572">
        <f>IF(H85="-","-",IF('детали ЭД103-01'!J85=0,"-",'детали ЭД103-01'!J85*$H85))</f>
        <v>0.112</v>
      </c>
      <c r="L85" s="496" t="str">
        <f>IF($H85="-","-",IF('детали ЭД103-01'!K85=0,"-",'детали ЭД103-01'!K85))</f>
        <v>-</v>
      </c>
      <c r="M85" s="214" t="str">
        <f>IF($H85="-","-",IF('детали ЭД103-01'!L85=0,"-",'детали ЭД103-01'!L85))</f>
        <v>головка</v>
      </c>
      <c r="N85" s="7" t="str">
        <f>IF($H85="-","-",IF('детали ЭД103-01'!M85=0,"-",'детали ЭД103-01'!M85))</f>
        <v>головка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372"/>
    </row>
    <row r="86" spans="1:108" s="28" customFormat="1" x14ac:dyDescent="0.25">
      <c r="A86" s="376">
        <f>'дерево ЭД103-01'!A88</f>
        <v>85</v>
      </c>
      <c r="B86" s="195" t="str">
        <f>IF('дерево ЭД103-01'!B88=0," ",'дерево ЭД103-01'!B88)</f>
        <v>05.03.5.</v>
      </c>
      <c r="C86" s="284" t="str">
        <f>IF($H86="-","-",'детали ЭД103-01'!C86)</f>
        <v>-</v>
      </c>
      <c r="D86" s="284" t="str">
        <f>IF($H86="-","-",IF('детали ЭД103-01'!D86=0,"-",'детали ЭД103-01'!D86))</f>
        <v>-</v>
      </c>
      <c r="E86" s="284" t="str">
        <f>IF($H86="-","-",IF('детали ЭД103-01'!E86=0,"-",'детали ЭД103-01'!E86))</f>
        <v>-</v>
      </c>
      <c r="F86" s="284" t="str">
        <f>IF($H86="-","-",IF('детали ЭД103-01'!F86=0,"-",'детали ЭД103-01'!F86))</f>
        <v>-</v>
      </c>
      <c r="G86" s="284" t="str">
        <f>IF($H86="-","-",IF('детали ЭД103-01'!G86=0,"-",'детали ЭД103-01'!G86))</f>
        <v>-</v>
      </c>
      <c r="H86" s="591" t="str">
        <f>IF((HLOOKUP($D$1,'дерево ЭД103-01'!$H$4:$BU$241,A86,FALSE))*$G$1=0,"-",(HLOOKUP($D$1,'дерево ЭД103-01'!$H$4:$BU$241,A86,FALSE))*$G$1)</f>
        <v>-</v>
      </c>
      <c r="I86" s="284" t="str">
        <f>IF(H86="-","-",'детали ЭД103-01'!H86)</f>
        <v>-</v>
      </c>
      <c r="J86" s="284" t="str">
        <f>IF($H86="-","-",IF('детали ЭД103-01'!I86=0,"-",'детали ЭД103-01'!I86*$H86))</f>
        <v>-</v>
      </c>
      <c r="K86" s="284" t="str">
        <f>IF(H86="-","-",IF('детали ЭД103-01'!J86=0,"-",'детали ЭД103-01'!J86*$H86))</f>
        <v>-</v>
      </c>
      <c r="L86" s="152" t="str">
        <f>IF($H86="-","-",IF('детали ЭД103-01'!K86=0,"-",'детали ЭД103-01'!K86))</f>
        <v>-</v>
      </c>
      <c r="M86" s="214" t="str">
        <f>IF($H86="-","-",IF('детали ЭД103-01'!L86=0,"-",'детали ЭД103-01'!L86))</f>
        <v>-</v>
      </c>
      <c r="N86" s="7" t="str">
        <f>IF($H86="-","-",IF('детали ЭД103-01'!M86=0,"-",'детали ЭД103-01'!M86))</f>
        <v>-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371"/>
    </row>
    <row r="87" spans="1:108" s="41" customFormat="1" ht="13.8" thickBot="1" x14ac:dyDescent="0.3">
      <c r="A87" s="376">
        <f>'дерево ЭД103-01'!A89</f>
        <v>86</v>
      </c>
      <c r="B87" s="197" t="str">
        <f>IF('дерево ЭД103-01'!B89=0," ",'дерево ЭД103-01'!B89)</f>
        <v>05.03.5.</v>
      </c>
      <c r="C87" s="285" t="str">
        <f>IF($H87="-","-",'детали ЭД103-01'!C87)</f>
        <v>-</v>
      </c>
      <c r="D87" s="285" t="str">
        <f>IF($H87="-","-",IF('детали ЭД103-01'!D87=0,"-",'детали ЭД103-01'!D87))</f>
        <v>-</v>
      </c>
      <c r="E87" s="285" t="str">
        <f>IF($H87="-","-",IF('детали ЭД103-01'!E87=0,"-",'детали ЭД103-01'!E87))</f>
        <v>-</v>
      </c>
      <c r="F87" s="198" t="str">
        <f>IF($H87="-","-",IF('детали ЭД103-01'!F87=0,"-",'детали ЭД103-01'!F87))</f>
        <v>-</v>
      </c>
      <c r="G87" s="285" t="str">
        <f>IF($H87="-","-",IF('детали ЭД103-01'!G87=0,"-",'детали ЭД103-01'!G87))</f>
        <v>-</v>
      </c>
      <c r="H87" s="592" t="str">
        <f>IF((HLOOKUP($D$1,'дерево ЭД103-01'!$H$4:$BU$241,A87,FALSE))*$G$1=0,"-",(HLOOKUP($D$1,'дерево ЭД103-01'!$H$4:$BU$241,A87,FALSE))*$G$1)</f>
        <v>-</v>
      </c>
      <c r="I87" s="285" t="str">
        <f>IF(H87="-","-",'детали ЭД103-01'!H87)</f>
        <v>-</v>
      </c>
      <c r="J87" s="285" t="str">
        <f>IF($H87="-","-",IF('детали ЭД103-01'!I87=0,"-",'детали ЭД103-01'!I87*$H87))</f>
        <v>-</v>
      </c>
      <c r="K87" s="285" t="str">
        <f>IF(H87="-","-",IF('детали ЭД103-01'!J87=0,"-",'детали ЭД103-01'!J87*$H87))</f>
        <v>-</v>
      </c>
      <c r="L87" s="161" t="str">
        <f>IF($H87="-","-",IF('детали ЭД103-01'!K87=0,"-",'детали ЭД103-01'!K87))</f>
        <v>-</v>
      </c>
      <c r="M87" s="214" t="str">
        <f>IF($H87="-","-",IF('детали ЭД103-01'!L87=0,"-",'детали ЭД103-01'!L87))</f>
        <v>-</v>
      </c>
      <c r="N87" s="7" t="str">
        <f>IF($H87="-","-",IF('детали ЭД103-01'!M87=0,"-",'детали ЭД103-01'!M87))</f>
        <v>-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367"/>
    </row>
    <row r="88" spans="1:108" s="204" customFormat="1" ht="13.8" thickBot="1" x14ac:dyDescent="0.3">
      <c r="A88" s="376">
        <f>'дерево ЭД103-01'!A90</f>
        <v>87</v>
      </c>
      <c r="B88" s="575" t="str">
        <f>IF('дерево ЭД103-01'!B90=0," ",'дерево ЭД103-01'!B90)</f>
        <v>05.03.5.</v>
      </c>
      <c r="C88" s="572" t="str">
        <f>IF($H88="-","-",'детали ЭД103-01'!C88)</f>
        <v>ЭД117-01-22-004Б-01 Пробка</v>
      </c>
      <c r="D88" s="572" t="str">
        <f>IF($H88="-","-",IF('детали ЭД103-01'!D88=0,"-",'детали ЭД103-01'!D88))</f>
        <v>Пробка</v>
      </c>
      <c r="E88" s="572" t="str">
        <f>IF($H88="-","-",IF('детали ЭД103-01'!E88=0,"-",'детали ЭД103-01'!E88))</f>
        <v>Круг</v>
      </c>
      <c r="F88" s="572" t="str">
        <f>IF($H88="-","-",IF('детали ЭД103-01'!F88=0,"-",'детали ЭД103-01'!F88))</f>
        <v>16-В ГОСТ 2590-88</v>
      </c>
      <c r="G88" s="572" t="str">
        <f>IF($H88="-","-",IF('детали ЭД103-01'!G88=0,"-",'детали ЭД103-01'!G88))</f>
        <v>14Х17Н2-Б ГОСТ 5949-75</v>
      </c>
      <c r="H88" s="599">
        <f>IF((HLOOKUP($D$1,'дерево ЭД103-01'!$H$4:$BU$241,A88,FALSE))*$G$1=0,"-",(HLOOKUP($D$1,'дерево ЭД103-01'!$H$4:$BU$241,A88,FALSE))*$G$1)</f>
        <v>1</v>
      </c>
      <c r="I88" s="572" t="str">
        <f>IF(H88="-","-",'детали ЭД103-01'!H88)</f>
        <v>кг</v>
      </c>
      <c r="J88" s="572">
        <f>IF($H88="-","-",IF('детали ЭД103-01'!I88=0,"-",'детали ЭД103-01'!I88*$H88))</f>
        <v>1.4E-2</v>
      </c>
      <c r="K88" s="572">
        <f>IF(H88="-","-",IF('детали ЭД103-01'!J88=0,"-",'детали ЭД103-01'!J88*$H88))</f>
        <v>4.2000000000000003E-2</v>
      </c>
      <c r="L88" s="488" t="str">
        <f>IF($H88="-","-",IF('детали ЭД103-01'!K88=0,"-",'детали ЭД103-01'!K88))</f>
        <v>-</v>
      </c>
      <c r="M88" s="214" t="str">
        <f>IF($H88="-","-",IF('детали ЭД103-01'!L88=0,"-",'детали ЭД103-01'!L88))</f>
        <v>головка</v>
      </c>
      <c r="N88" s="7" t="str">
        <f>IF($H88="-","-",IF('детали ЭД103-01'!M88=0,"-",'детали ЭД103-01'!M88))</f>
        <v>головка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372"/>
    </row>
    <row r="89" spans="1:108" s="190" customFormat="1" ht="13.8" thickBot="1" x14ac:dyDescent="0.3">
      <c r="A89" s="376">
        <f>'дерево ЭД103-01'!A91</f>
        <v>88</v>
      </c>
      <c r="B89" s="266" t="str">
        <f>IF('дерево ЭД103-01'!B91=0," ",'дерево ЭД103-01'!B91)</f>
        <v>05.03.6.</v>
      </c>
      <c r="C89" s="265" t="str">
        <f>IF($H89="-","-",'детали ЭД103-01'!C89)</f>
        <v>Шарик 5.556-100</v>
      </c>
      <c r="D89" s="265" t="str">
        <f>IF($H89="-","-",IF('детали ЭД103-01'!D89=0,"-",'детали ЭД103-01'!D89))</f>
        <v>Шарик</v>
      </c>
      <c r="E89" s="265" t="str">
        <f>IF($H89="-","-",IF('детали ЭД103-01'!E89=0,"-",'детали ЭД103-01'!E89))</f>
        <v xml:space="preserve">Шарик </v>
      </c>
      <c r="F89" s="265" t="str">
        <f>IF($H89="-","-",IF('детали ЭД103-01'!F89=0,"-",'детали ЭД103-01'!F89))</f>
        <v>-</v>
      </c>
      <c r="G89" s="265" t="str">
        <f>IF($H89="-","-",IF('детали ЭД103-01'!G89=0,"-",'детали ЭД103-01'!G89))</f>
        <v>ГОСТ 3722-81</v>
      </c>
      <c r="H89" s="587">
        <f>IF((HLOOKUP($D$1,'дерево ЭД103-01'!$H$4:$BU$241,A89,FALSE))*$G$1=0,"-",(HLOOKUP($D$1,'дерево ЭД103-01'!$H$4:$BU$241,A89,FALSE))*$G$1)</f>
        <v>1</v>
      </c>
      <c r="I89" s="265" t="str">
        <f>IF(H89="-","-",'детали ЭД103-01'!H89)</f>
        <v>шт</v>
      </c>
      <c r="J89" s="265" t="str">
        <f>IF($H89="-","-",IF('детали ЭД103-01'!I89=0,"-",'детали ЭД103-01'!I89*$H89))</f>
        <v>-</v>
      </c>
      <c r="K89" s="265">
        <f>IF(H89="-","-",IF('детали ЭД103-01'!J89=0,"-",'детали ЭД103-01'!J89*$H89))</f>
        <v>1</v>
      </c>
      <c r="L89" s="727" t="str">
        <f>IF($H89="-","-",IF('детали ЭД103-01'!K89=0,"-",'детали ЭД103-01'!K89))</f>
        <v>-</v>
      </c>
      <c r="M89" s="214" t="str">
        <f>IF($H89="-","-",IF('детали ЭД103-01'!L89=0,"-",'детали ЭД103-01'!L89))</f>
        <v>головка</v>
      </c>
      <c r="N89" s="7" t="str">
        <f>IF($H89="-","-",IF('детали ЭД103-01'!M89=0,"-",'детали ЭД103-01'!M89))</f>
        <v>головка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370"/>
    </row>
    <row r="90" spans="1:108" s="795" customFormat="1" ht="13.8" thickBot="1" x14ac:dyDescent="0.3">
      <c r="A90" s="376">
        <f>'дерево ЭД103-01'!A92</f>
        <v>89</v>
      </c>
      <c r="B90" s="790" t="str">
        <f>IF('дерево ЭД103-01'!B92=0," ",'дерево ЭД103-01'!B92)</f>
        <v xml:space="preserve"> </v>
      </c>
      <c r="C90" s="791" t="str">
        <f>IF($H90="-","-",'детали ЭД103-01'!C90)</f>
        <v xml:space="preserve"> </v>
      </c>
      <c r="D90" s="792" t="str">
        <f>IF($H90="-","-",IF('детали ЭД103-01'!D90=0,"-",'детали ЭД103-01'!D90))</f>
        <v xml:space="preserve"> </v>
      </c>
      <c r="E90" s="792" t="str">
        <f>IF($H90="-","-",IF('детали ЭД103-01'!E90=0,"-",'детали ЭД103-01'!E90))</f>
        <v>-</v>
      </c>
      <c r="F90" s="792" t="str">
        <f>IF($H90="-","-",IF('детали ЭД103-01'!F90=0,"-",'детали ЭД103-01'!F90))</f>
        <v>-</v>
      </c>
      <c r="G90" s="792" t="str">
        <f>IF($H90="-","-",IF('детали ЭД103-01'!G90=0,"-",'детали ЭД103-01'!G90))</f>
        <v>-</v>
      </c>
      <c r="H90" s="793">
        <f>IF((HLOOKUP($D$1,'дерево ЭД103-01'!$H$4:$BU$241,A90,FALSE))*$G$1=0,"-",(HLOOKUP($D$1,'дерево ЭД103-01'!$H$4:$BU$241,A90,FALSE))*$G$1)</f>
        <v>44</v>
      </c>
      <c r="I90" s="792">
        <f>IF(H90="-","-",'детали ЭД103-01'!H90)</f>
        <v>0</v>
      </c>
      <c r="J90" s="792" t="str">
        <f>IF($H90="-","-",IF('детали ЭД103-01'!I90=0,"-",'детали ЭД103-01'!I90*$H90))</f>
        <v>-</v>
      </c>
      <c r="K90" s="792" t="str">
        <f>IF(H90="-","-",IF('детали ЭД103-01'!J90=0,"-",'детали ЭД103-01'!J90*$H90))</f>
        <v>-</v>
      </c>
      <c r="L90" s="928" t="str">
        <f>IF($H90="-","-",IF('детали ЭД103-01'!K90=0,"-",'детали ЭД103-01'!K90))</f>
        <v>-</v>
      </c>
      <c r="M90" s="986" t="str">
        <f>IF($H90="-","-",IF('детали ЭД103-01'!L90=0,"-",'детали ЭД103-01'!L90))</f>
        <v>-</v>
      </c>
      <c r="N90" s="952" t="str">
        <f>IF($H90="-","-",IF('детали ЭД103-01'!M90=0,"-",'детали ЭД103-01'!M90))</f>
        <v>-</v>
      </c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2"/>
      <c r="AX90" s="222"/>
      <c r="AY90" s="222"/>
      <c r="AZ90" s="222"/>
      <c r="BA90" s="222"/>
      <c r="BB90" s="222"/>
      <c r="BC90" s="222"/>
      <c r="BD90" s="222"/>
      <c r="BE90" s="222"/>
      <c r="BF90" s="222"/>
      <c r="BG90" s="222"/>
      <c r="BH90" s="222"/>
      <c r="BI90" s="222"/>
      <c r="BJ90" s="222"/>
      <c r="BK90" s="222"/>
      <c r="BL90" s="222"/>
      <c r="BM90" s="222"/>
      <c r="BN90" s="222"/>
      <c r="BO90" s="222"/>
      <c r="BP90" s="222"/>
      <c r="BQ90" s="222"/>
      <c r="BR90" s="222"/>
      <c r="BS90" s="222"/>
      <c r="BT90" s="222"/>
      <c r="BU90" s="222"/>
      <c r="BV90" s="222"/>
      <c r="BW90" s="222"/>
      <c r="BX90" s="222"/>
      <c r="BY90" s="222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J90" s="222"/>
      <c r="CK90" s="222"/>
      <c r="CL90" s="222"/>
      <c r="CM90" s="222"/>
      <c r="CN90" s="222"/>
      <c r="CO90" s="222"/>
      <c r="CP90" s="222"/>
      <c r="CQ90" s="222"/>
      <c r="CR90" s="222"/>
      <c r="CS90" s="222"/>
      <c r="CT90" s="222"/>
      <c r="CU90" s="222"/>
      <c r="CV90" s="222"/>
      <c r="CW90" s="222"/>
      <c r="CX90" s="222"/>
      <c r="CY90" s="222"/>
      <c r="CZ90" s="222"/>
      <c r="DA90" s="222"/>
      <c r="DB90" s="222"/>
      <c r="DC90" s="222"/>
      <c r="DD90" s="794"/>
    </row>
    <row r="91" spans="1:108" s="204" customFormat="1" ht="13.8" thickBot="1" x14ac:dyDescent="0.3">
      <c r="A91" s="376">
        <f>'дерево ЭД103-01'!A93</f>
        <v>90</v>
      </c>
      <c r="B91" s="425" t="str">
        <f>IF('дерево ЭД103-01'!B93=0," ",'дерево ЭД103-01'!B93)</f>
        <v xml:space="preserve"> </v>
      </c>
      <c r="C91" s="1171" t="str">
        <f>HLOOKUP($D$1,'дерево ЭД103-01'!$H$4:$BU$241,A91,FALSE)</f>
        <v>ЭД103-01-40-03СБ Корпус</v>
      </c>
      <c r="D91" s="244" t="str">
        <f>IF($H91="-","-",IF('детали ЭД103-01'!D91=0,"-",'детали ЭД103-01'!D91))</f>
        <v xml:space="preserve"> </v>
      </c>
      <c r="E91" s="244" t="str">
        <f>IF($H91="-","-",IF('детали ЭД103-01'!E91=0,"-",'детали ЭД103-01'!E91))</f>
        <v>-</v>
      </c>
      <c r="F91" s="244" t="str">
        <f>IF($H91="-","-",IF('детали ЭД103-01'!F91=0,"-",'детали ЭД103-01'!F91))</f>
        <v>-</v>
      </c>
      <c r="G91" s="244" t="str">
        <f>IF($H91="-","-",IF('детали ЭД103-01'!G91=0,"-",'детали ЭД103-01'!G91))</f>
        <v>-</v>
      </c>
      <c r="H91" s="589"/>
      <c r="I91" s="244"/>
      <c r="J91" s="244"/>
      <c r="K91" s="244"/>
      <c r="L91" s="923" t="str">
        <f>IF($H91="-","-",IF('детали ЭД103-01'!K91=0,"-",'детали ЭД103-01'!K91))</f>
        <v>-</v>
      </c>
      <c r="M91" s="214" t="str">
        <f>IF($H91="-","-",IF('детали ЭД103-01'!L91=0,"-",'детали ЭД103-01'!L91))</f>
        <v>-</v>
      </c>
      <c r="N91" s="7" t="str">
        <f>IF($H91="-","-",IF('детали ЭД103-01'!M91=0,"-",'детали ЭД103-01'!M91))</f>
        <v>-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  <c r="CT91" s="157"/>
      <c r="CU91" s="157"/>
      <c r="CV91" s="157"/>
      <c r="CW91" s="157"/>
      <c r="CX91" s="157"/>
      <c r="CY91" s="157"/>
      <c r="CZ91" s="157"/>
      <c r="DA91" s="157"/>
      <c r="DB91" s="157"/>
      <c r="DC91" s="157"/>
      <c r="DD91" s="372"/>
    </row>
    <row r="92" spans="1:108" s="633" customFormat="1" ht="27" thickBot="1" x14ac:dyDescent="0.3">
      <c r="A92" s="529">
        <f>'дерево ЭД103-01'!A94</f>
        <v>91</v>
      </c>
      <c r="B92" s="580" t="str">
        <f>IF('дерево ЭД103-01'!B94=0," ",'дерево ЭД103-01'!B94)</f>
        <v>06.</v>
      </c>
      <c r="C92" s="581" t="str">
        <f>C91</f>
        <v>ЭД103-01-40-03СБ Корпус</v>
      </c>
      <c r="D92" s="569" t="str">
        <f>IF($H92="-","-",IF('детали ЭД103-01'!D92=0,"-",'детали ЭД103-01'!D92))</f>
        <v>Корпус</v>
      </c>
      <c r="E92" s="569" t="str">
        <f>IF($H92="-","-",IF('детали ЭД103-01'!E92=0,"-",'детали ЭД103-01'!E92))</f>
        <v>-</v>
      </c>
      <c r="F92" s="569" t="str">
        <f>IF($H92="-","-",IF('детали ЭД103-01'!F92=0,"-",'детали ЭД103-01'!F92))</f>
        <v>-</v>
      </c>
      <c r="G92" s="569" t="str">
        <f>IF($H92="-","-",IF('детали ЭД103-01'!G92=0,"-",'детали ЭД103-01'!G92))</f>
        <v>-</v>
      </c>
      <c r="H92" s="600">
        <f>IF((HLOOKUP($D$1,'дерево ЭД103-01'!$H$4:$BU$241,A92,FALSE))*$G$1=0,"-",(HLOOKUP($D$1,'дерево ЭД103-01'!$H$4:$BU$241,A92,FALSE))*$G$1)</f>
        <v>1</v>
      </c>
      <c r="I92" s="569" t="str">
        <f>IF(H92="-","-",'детали ЭД103-01'!H92)</f>
        <v>шт</v>
      </c>
      <c r="J92" s="569" t="str">
        <f>IF($H92="-","-",IF('детали ЭД103-01'!I92=0,"-",'детали ЭД103-01'!I92*$H92))</f>
        <v>-</v>
      </c>
      <c r="K92" s="569" t="str">
        <f>IF(H92="-","-",IF('детали ЭД103-01'!J92=0,"-",'детали ЭД103-01'!J92*$H92))</f>
        <v>-</v>
      </c>
      <c r="L92" s="628" t="str">
        <f>IF($H92="-","-",IF('детали ЭД103-01'!K92=0,"-",'детали ЭД103-01'!K92))</f>
        <v>-</v>
      </c>
      <c r="M92" s="987" t="str">
        <f>IF($H92="-","-",IF('детали ЭД103-01'!L92=0,"-",'детали ЭД103-01'!L92))</f>
        <v>-</v>
      </c>
      <c r="N92" s="988" t="str">
        <f>IF($H92="-","-",IF('детали ЭД103-01'!M92=0,"-",'детали ЭД103-01'!M92))</f>
        <v>корпус</v>
      </c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695"/>
      <c r="BL92" s="695"/>
      <c r="BM92" s="695"/>
      <c r="BN92" s="695"/>
      <c r="BO92" s="695"/>
      <c r="BP92" s="695"/>
      <c r="BQ92" s="695"/>
      <c r="BR92" s="695"/>
      <c r="BS92" s="695"/>
      <c r="BT92" s="695"/>
      <c r="BU92" s="695"/>
      <c r="BV92" s="695"/>
      <c r="BW92" s="695"/>
      <c r="BX92" s="695"/>
      <c r="BY92" s="695"/>
      <c r="BZ92" s="695"/>
      <c r="CA92" s="695"/>
      <c r="CB92" s="695"/>
      <c r="CC92" s="695"/>
      <c r="CD92" s="695"/>
      <c r="CE92" s="695"/>
      <c r="CF92" s="695"/>
      <c r="CG92" s="695"/>
      <c r="CH92" s="695"/>
      <c r="CI92" s="695"/>
      <c r="CJ92" s="695"/>
      <c r="CK92" s="695"/>
      <c r="CL92" s="695"/>
      <c r="CM92" s="695"/>
      <c r="CN92" s="695"/>
      <c r="CO92" s="695"/>
      <c r="CP92" s="695"/>
      <c r="CQ92" s="695"/>
      <c r="CR92" s="695"/>
      <c r="CS92" s="695"/>
      <c r="CT92" s="695"/>
      <c r="CU92" s="695"/>
      <c r="CV92" s="695"/>
      <c r="CW92" s="695"/>
      <c r="CX92" s="695"/>
      <c r="CY92" s="695"/>
      <c r="CZ92" s="695"/>
      <c r="DA92" s="695"/>
      <c r="DB92" s="695"/>
      <c r="DC92" s="695"/>
      <c r="DD92" s="696"/>
    </row>
    <row r="93" spans="1:108" s="28" customFormat="1" x14ac:dyDescent="0.25">
      <c r="A93" s="376">
        <f>'дерево ЭД103-01'!A95</f>
        <v>92</v>
      </c>
      <c r="B93" s="525" t="str">
        <f>IF('дерево ЭД103-01'!B95=0," ",'дерево ЭД103-01'!B95)</f>
        <v>06.1.</v>
      </c>
      <c r="C93" s="265" t="str">
        <f>IF($H93="-","-",'детали ЭД103-01'!C93)</f>
        <v>ЭД117-01-22-005-01 Шайба</v>
      </c>
      <c r="D93" s="265" t="str">
        <f>IF($H93="-","-",IF('детали ЭД103-01'!D93=0,"-",'детали ЭД103-01'!D93))</f>
        <v>Шайба</v>
      </c>
      <c r="E93" s="265" t="str">
        <f>IF($H93="-","-",IF('детали ЭД103-01'!E93=0,"-",'детали ЭД103-01'!E93))</f>
        <v>Лист</v>
      </c>
      <c r="F93" s="265" t="str">
        <f>IF($H93="-","-",IF('детали ЭД103-01'!F93=0,"-",'детали ЭД103-01'!F93))</f>
        <v>-</v>
      </c>
      <c r="G93" s="265" t="str">
        <f>IF($H93="-","-",IF('детали ЭД103-01'!G93=0,"-",'детали ЭД103-01'!G93))</f>
        <v>ДПРНХ 2 С1 ГОСТ 9559-89</v>
      </c>
      <c r="H93" s="587">
        <f>IF((HLOOKUP($D$1,'дерево ЭД103-01'!$H$4:$BU$241,A93,FALSE))*$G$1=0,"-",(HLOOKUP($D$1,'дерево ЭД103-01'!$H$4:$BU$241,A93,FALSE))*$G$1)</f>
        <v>1.5</v>
      </c>
      <c r="I93" s="265" t="str">
        <f>IF(H93="-","-",'детали ЭД103-01'!H93)</f>
        <v>кг</v>
      </c>
      <c r="J93" s="265">
        <f>IF($H93="-","-",IF('детали ЭД103-01'!I93=0,"-",'детали ЭД103-01'!I93*$H93))</f>
        <v>2.8500000000000001E-3</v>
      </c>
      <c r="K93" s="265">
        <f>IF(H93="-","-",IF('детали ЭД103-01'!J93=0,"-",'детали ЭД103-01'!J93*$H93))</f>
        <v>1.8000000000000002E-2</v>
      </c>
      <c r="L93" s="716" t="str">
        <f>IF($H93="-","-",IF('детали ЭД103-01'!K93=0,"-",'детали ЭД103-01'!K93))</f>
        <v>-</v>
      </c>
      <c r="M93" s="214" t="str">
        <f>IF($H93="-","-",IF('детали ЭД103-01'!L93=0,"-",'детали ЭД103-01'!L93))</f>
        <v>корпус</v>
      </c>
      <c r="N93" s="7" t="str">
        <f>IF($H93="-","-",IF('детали ЭД103-01'!M93=0,"-",'детали ЭД103-01'!M93))</f>
        <v>корпус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371"/>
    </row>
    <row r="94" spans="1:108" s="167" customFormat="1" ht="13.8" thickBot="1" x14ac:dyDescent="0.3">
      <c r="A94" s="376">
        <f>'дерево ЭД103-01'!A96</f>
        <v>93</v>
      </c>
      <c r="B94" s="437" t="str">
        <f>IF('дерево ЭД103-01'!B96=0," ",'дерево ЭД103-01'!B96)</f>
        <v>06.2.</v>
      </c>
      <c r="C94" s="13" t="str">
        <f>IF($H94="-","-",'детали ЭД103-01'!C94)</f>
        <v>ЭД117-06-25-003 Кольцо пружинное</v>
      </c>
      <c r="D94" s="12" t="str">
        <f>IF($H94="-","-",IF('детали ЭД103-01'!D94=0,"-",'детали ЭД103-01'!D94))</f>
        <v>Кольцо пружинное</v>
      </c>
      <c r="E94" s="12" t="str">
        <f>IF($H94="-","-",IF('детали ЭД103-01'!E94=0,"-",'детали ЭД103-01'!E94))</f>
        <v>Проволока</v>
      </c>
      <c r="F94" s="12" t="str">
        <f>IF($H94="-","-",IF('детали ЭД103-01'!F94=0,"-",'детали ЭД103-01'!F94))</f>
        <v>-</v>
      </c>
      <c r="G94" s="12" t="str">
        <f>IF($H94="-","-",IF('детали ЭД103-01'!G94=0,"-",'детали ЭД103-01'!G94))</f>
        <v>Б-1-1,2 ГОСТ 9389-75</v>
      </c>
      <c r="H94" s="601">
        <f>IF((HLOOKUP($D$1,'дерево ЭД103-01'!$H$4:$BU$241,A94,FALSE))*$G$1=0,"-",(HLOOKUP($D$1,'дерево ЭД103-01'!$H$4:$BU$241,A94,FALSE))*$G$1)</f>
        <v>1</v>
      </c>
      <c r="I94" s="12" t="str">
        <f>IF(H94="-","-",'детали ЭД103-01'!H94)</f>
        <v>кг</v>
      </c>
      <c r="J94" s="12">
        <f>IF($H94="-","-",IF('детали ЭД103-01'!I94=0,"-",'детали ЭД103-01'!I94*$H94))</f>
        <v>2E-3</v>
      </c>
      <c r="K94" s="12">
        <f>IF(H94="-","-",IF('детали ЭД103-01'!J94=0,"-",'детали ЭД103-01'!J94*$H94))</f>
        <v>2E-3</v>
      </c>
      <c r="L94" s="751" t="str">
        <f>IF($H94="-","-",IF('детали ЭД103-01'!K94=0,"-",'детали ЭД103-01'!K94))</f>
        <v>-</v>
      </c>
      <c r="M94" s="214" t="str">
        <f>IF($H94="-","-",IF('детали ЭД103-01'!L94=0,"-",'детали ЭД103-01'!L94))</f>
        <v>корпус</v>
      </c>
      <c r="N94" s="7" t="str">
        <f>IF($H94="-","-",IF('детали ЭД103-01'!M94=0,"-",'детали ЭД103-01'!M94))</f>
        <v>корпус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369"/>
    </row>
    <row r="95" spans="1:108" s="158" customFormat="1" x14ac:dyDescent="0.25">
      <c r="A95" s="376">
        <f>'дерево ЭД103-01'!A97</f>
        <v>94</v>
      </c>
      <c r="B95" s="88" t="str">
        <f>IF('дерево ЭД103-01'!B97=0," ",'дерево ЭД103-01'!B97)</f>
        <v>06.3.</v>
      </c>
      <c r="C95" s="11" t="str">
        <f>IF($H95="-","-",'детали ЭД103-01'!C95)</f>
        <v>ДЖБ.09.1.0836 Магнит</v>
      </c>
      <c r="D95" s="11" t="str">
        <f>IF($H95="-","-",IF('детали ЭД103-01'!D95=0,"-",'детали ЭД103-01'!D95))</f>
        <v>Магнит</v>
      </c>
      <c r="E95" s="11" t="str">
        <f>IF($H95="-","-",IF('детали ЭД103-01'!E95=0,"-",'детали ЭД103-01'!E95))</f>
        <v>Магнит</v>
      </c>
      <c r="F95" s="11" t="str">
        <f>IF($H95="-","-",IF('детали ЭД103-01'!F95=0,"-",'детали ЭД103-01'!F95))</f>
        <v>-</v>
      </c>
      <c r="G95" s="11" t="str">
        <f>IF($H95="-","-",IF('детали ЭД103-01'!G95=0,"-",'детали ЭД103-01'!G95))</f>
        <v>ГОСТ 17809-72</v>
      </c>
      <c r="H95" s="532">
        <f>IF((HLOOKUP($D$1,'дерево ЭД103-01'!$H$4:$BU$241,A95,FALSE))*$G$1=0,"-",(HLOOKUP($D$1,'дерево ЭД103-01'!$H$4:$BU$241,A95,FALSE))*$G$1)</f>
        <v>2</v>
      </c>
      <c r="I95" s="11" t="str">
        <f>IF(H95="-","-",'детали ЭД103-01'!H95)</f>
        <v>шт</v>
      </c>
      <c r="J95" s="11" t="str">
        <f>IF($H95="-","-",IF('детали ЭД103-01'!I95=0,"-",'детали ЭД103-01'!I95*$H95))</f>
        <v>-</v>
      </c>
      <c r="K95" s="11">
        <f>IF(H95="-","-",IF('детали ЭД103-01'!J95=0,"-",'детали ЭД103-01'!J95*$H95))</f>
        <v>2</v>
      </c>
      <c r="L95" s="757" t="str">
        <f>IF($H95="-","-",IF('детали ЭД103-01'!K95=0,"-",'детали ЭД103-01'!K95))</f>
        <v>-</v>
      </c>
      <c r="M95" s="214" t="str">
        <f>IF($H95="-","-",IF('детали ЭД103-01'!L95=0,"-",'детали ЭД103-01'!L95))</f>
        <v>корпус</v>
      </c>
      <c r="N95" s="7" t="str">
        <f>IF($H95="-","-",IF('детали ЭД103-01'!M95=0,"-",'детали ЭД103-01'!M95))</f>
        <v>корпус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368"/>
    </row>
    <row r="96" spans="1:108" s="190" customFormat="1" ht="13.8" thickBot="1" x14ac:dyDescent="0.3">
      <c r="A96" s="376">
        <f>'дерево ЭД103-01'!A98</f>
        <v>95</v>
      </c>
      <c r="B96" s="227" t="str">
        <f>IF('дерево ЭД103-01'!B98=0," ",'дерево ЭД103-01'!B98)</f>
        <v>06.4.</v>
      </c>
      <c r="C96" s="275" t="str">
        <f>IF($H96="-","-",'детали ЭД103-01'!C96)</f>
        <v>Кольцо 080-086-36-2-3</v>
      </c>
      <c r="D96" s="275" t="str">
        <f>IF($H96="-","-",IF('детали ЭД103-01'!D96=0,"-",'детали ЭД103-01'!D96))</f>
        <v>Кольцо</v>
      </c>
      <c r="E96" s="275" t="str">
        <f>IF($H96="-","-",IF('детали ЭД103-01'!E96=0,"-",'детали ЭД103-01'!E96))</f>
        <v xml:space="preserve">Кольцо </v>
      </c>
      <c r="F96" s="275" t="str">
        <f>IF($H96="-","-",IF('детали ЭД103-01'!F96=0,"-",'детали ЭД103-01'!F96))</f>
        <v>-</v>
      </c>
      <c r="G96" s="275" t="str">
        <f>IF($H96="-","-",IF('детали ЭД103-01'!G96=0,"-",'детали ЭД103-01'!G96))</f>
        <v>ГОСТ 9833-73; ГОСТ 18829-80 из рез. смеси РС-26ч ТУ 2512-003-36523570-97</v>
      </c>
      <c r="H96" s="620">
        <f>IF((HLOOKUP($D$1,'дерево ЭД103-01'!$H$4:$BU$241,A96,FALSE))*$G$1=0,"-",(HLOOKUP($D$1,'дерево ЭД103-01'!$H$4:$BU$241,A96,FALSE))*$G$1)</f>
        <v>2</v>
      </c>
      <c r="I96" s="275" t="str">
        <f>IF(H96="-","-",'детали ЭД103-01'!H96)</f>
        <v>шт</v>
      </c>
      <c r="J96" s="275" t="str">
        <f>IF($H96="-","-",IF('детали ЭД103-01'!I96=0,"-",'детали ЭД103-01'!I96*$H96))</f>
        <v>-</v>
      </c>
      <c r="K96" s="275">
        <f>IF(H96="-","-",IF('детали ЭД103-01'!J96=0,"-",'детали ЭД103-01'!J96*$H96))</f>
        <v>2</v>
      </c>
      <c r="L96" s="757" t="str">
        <f>IF($H96="-","-",IF('детали ЭД103-01'!K96=0,"-",'детали ЭД103-01'!K96))</f>
        <v>-</v>
      </c>
      <c r="M96" s="214" t="str">
        <f>IF($H96="-","-",IF('детали ЭД103-01'!L96=0,"-",'детали ЭД103-01'!L96))</f>
        <v>корпус</v>
      </c>
      <c r="N96" s="7" t="str">
        <f>IF($H96="-","-",IF('детали ЭД103-01'!M96=0,"-",'детали ЭД103-01'!M96))</f>
        <v>корпус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370"/>
    </row>
    <row r="97" spans="1:135" s="628" customFormat="1" ht="13.8" thickBot="1" x14ac:dyDescent="0.3">
      <c r="A97" s="376">
        <f>'дерево ЭД103-01'!A99</f>
        <v>96</v>
      </c>
      <c r="B97" s="267" t="str">
        <f>IF('дерево ЭД103-01'!B99=0," ",'дерево ЭД103-01'!B99)</f>
        <v>06.01.</v>
      </c>
      <c r="C97" s="271" t="str">
        <f>IF($H97="-","-",'детали ЭД103-01'!C97)</f>
        <v>ЭД103-01-21-02СБ Подшипник</v>
      </c>
      <c r="D97" s="563" t="str">
        <f>IF($H97="-","-",IF('детали ЭД103-01'!D97=0,"-",'детали ЭД103-01'!D97))</f>
        <v>Подшипник</v>
      </c>
      <c r="E97" s="563" t="str">
        <f>IF($H97="-","-",IF('детали ЭД103-01'!E97=0,"-",'детали ЭД103-01'!E97))</f>
        <v>-</v>
      </c>
      <c r="F97" s="563" t="str">
        <f>IF($H97="-","-",IF('детали ЭД103-01'!F97=0,"-",'детали ЭД103-01'!F97))</f>
        <v>-</v>
      </c>
      <c r="G97" s="563" t="str">
        <f>IF($H97="-","-",IF('детали ЭД103-01'!G97=0,"-",'детали ЭД103-01'!G97))</f>
        <v>-</v>
      </c>
      <c r="H97" s="634">
        <f>IF((HLOOKUP($D$1,'дерево ЭД103-01'!$H$4:$BU$241,A97,FALSE))*$G$1=0,"-",(HLOOKUP($D$1,'дерево ЭД103-01'!$H$4:$BU$241,A97,FALSE))*$G$1)</f>
        <v>1</v>
      </c>
      <c r="I97" s="563" t="str">
        <f>IF(H97="-","-",'детали ЭД103-01'!H97)</f>
        <v>шт</v>
      </c>
      <c r="J97" s="563" t="str">
        <f>IF($H97="-","-",IF('детали ЭД103-01'!I97=0,"-",'детали ЭД103-01'!I97*$H97))</f>
        <v>-</v>
      </c>
      <c r="K97" s="563" t="str">
        <f>IF(H97="-","-",IF('детали ЭД103-01'!J97=0,"-",'детали ЭД103-01'!J97*$H97))</f>
        <v>-</v>
      </c>
      <c r="L97" s="626" t="str">
        <f>IF($H97="-","-",IF('детали ЭД103-01'!K97=0,"-",'детали ЭД103-01'!K97))</f>
        <v>-</v>
      </c>
      <c r="M97" s="987" t="str">
        <f>IF($H97="-","-",IF('детали ЭД103-01'!L97=0,"-",'детали ЭД103-01'!L97))</f>
        <v>-</v>
      </c>
      <c r="N97" s="988" t="str">
        <f>IF($H97="-","-",IF('детали ЭД103-01'!M97=0,"-",'детали ЭД103-01'!M97))</f>
        <v>корпус</v>
      </c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  <c r="AJ97" s="211"/>
      <c r="AK97" s="211"/>
      <c r="AL97" s="211"/>
      <c r="AM97" s="211"/>
      <c r="AN97" s="211"/>
      <c r="AO97" s="211"/>
      <c r="AP97" s="211"/>
      <c r="AQ97" s="211"/>
      <c r="AR97" s="211"/>
      <c r="AS97" s="211"/>
      <c r="AT97" s="211"/>
      <c r="AU97" s="211"/>
      <c r="AV97" s="211"/>
      <c r="AW97" s="211"/>
      <c r="AX97" s="211"/>
      <c r="AY97" s="211"/>
      <c r="AZ97" s="211"/>
      <c r="BA97" s="211"/>
      <c r="BB97" s="211"/>
      <c r="BC97" s="211"/>
      <c r="BD97" s="211"/>
      <c r="BE97" s="211"/>
      <c r="BF97" s="211"/>
      <c r="BG97" s="211"/>
      <c r="BH97" s="211"/>
      <c r="BI97" s="211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  <c r="CT97" s="211"/>
      <c r="CU97" s="211"/>
      <c r="CV97" s="211"/>
      <c r="CW97" s="211"/>
      <c r="CX97" s="211"/>
      <c r="CY97" s="211"/>
      <c r="CZ97" s="211"/>
      <c r="DA97" s="211"/>
      <c r="DB97" s="211"/>
      <c r="DC97" s="211"/>
      <c r="DD97" s="636"/>
    </row>
    <row r="98" spans="1:135" s="28" customFormat="1" x14ac:dyDescent="0.25">
      <c r="A98" s="376">
        <f>'дерево ЭД103-01'!A100</f>
        <v>97</v>
      </c>
      <c r="B98" s="525" t="str">
        <f>IF('дерево ЭД103-01'!B100=0," ",'дерево ЭД103-01'!B100)</f>
        <v>06.01.1.</v>
      </c>
      <c r="C98" s="564" t="str">
        <f>IF($H98="-","-",'детали ЭД103-01'!C98)</f>
        <v>ЭД103-01-21-02-001 Втулка</v>
      </c>
      <c r="D98" s="565" t="str">
        <f>IF($H98="-","-",IF('детали ЭД103-01'!D98=0,"-",'детали ЭД103-01'!D98))</f>
        <v>Втулка</v>
      </c>
      <c r="E98" s="565" t="str">
        <f>IF($H98="-","-",IF('детали ЭД103-01'!E98=0,"-",'детали ЭД103-01'!E98))</f>
        <v>Труба</v>
      </c>
      <c r="F98" s="565" t="str">
        <f>IF($H98="-","-",IF('детали ЭД103-01'!F98=0,"-",'детали ЭД103-01'!F98))</f>
        <v>34х5 ГОСТ 8734-75</v>
      </c>
      <c r="G98" s="565" t="str">
        <f>IF($H98="-","-",IF('детали ЭД103-01'!G98=0,"-",'детали ЭД103-01'!G98))</f>
        <v>Г20 ГОСТ 8733-87</v>
      </c>
      <c r="H98" s="593">
        <f>IF((HLOOKUP($D$1,'дерево ЭД103-01'!$H$4:$BU$241,A98,FALSE))*$G$1=0,"-",(HLOOKUP($D$1,'дерево ЭД103-01'!$H$4:$BU$241,A98,FALSE))*$G$1)</f>
        <v>1</v>
      </c>
      <c r="I98" s="565" t="str">
        <f>IF(H98="-","-",'детали ЭД103-01'!H98)</f>
        <v>кг</v>
      </c>
      <c r="J98" s="565">
        <f>IF($H98="-","-",IF('детали ЭД103-01'!I98=0,"-",'детали ЭД103-01'!I98*$H98))</f>
        <v>5.7000000000000002E-2</v>
      </c>
      <c r="K98" s="565">
        <f>IF(H98="-","-",IF('детали ЭД103-01'!J98=0,"-",'детали ЭД103-01'!J98*$H98))</f>
        <v>0.11</v>
      </c>
      <c r="L98" s="716" t="str">
        <f>IF($H98="-","-",IF('детали ЭД103-01'!K98=0,"-",'детали ЭД103-01'!K98))</f>
        <v>-</v>
      </c>
      <c r="M98" s="214" t="str">
        <f>IF($H98="-","-",IF('детали ЭД103-01'!L98=0,"-",'детали ЭД103-01'!L98))</f>
        <v>корпус</v>
      </c>
      <c r="N98" s="7" t="str">
        <f>IF($H98="-","-",IF('детали ЭД103-01'!M98=0,"-",'детали ЭД103-01'!M98))</f>
        <v>корпус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371"/>
    </row>
    <row r="99" spans="1:135" s="199" customFormat="1" ht="13.8" thickBot="1" x14ac:dyDescent="0.3">
      <c r="A99" s="376">
        <f>'дерево ЭД103-01'!A101</f>
        <v>98</v>
      </c>
      <c r="B99" s="611" t="str">
        <f>IF('дерево ЭД103-01'!B101=0," ",'дерево ЭД103-01'!B101)</f>
        <v>06.01.2.</v>
      </c>
      <c r="C99" s="566" t="str">
        <f>IF($H99="-","-",'детали ЭД103-01'!C99)</f>
        <v>ЭД103-01-050 Втулка ВМФ-006; покупная</v>
      </c>
      <c r="D99" s="567" t="str">
        <f>IF($H99="-","-",IF('детали ЭД103-01'!D99=0,"-",'детали ЭД103-01'!D99))</f>
        <v>Втулка</v>
      </c>
      <c r="E99" s="567" t="str">
        <f>IF($H99="-","-",IF('детали ЭД103-01'!E99=0,"-",'детали ЭД103-01'!E99))</f>
        <v xml:space="preserve">Втулка </v>
      </c>
      <c r="F99" s="567" t="str">
        <f>IF($H99="-","-",IF('детали ЭД103-01'!F99=0,"-",'детали ЭД103-01'!F99))</f>
        <v>-</v>
      </c>
      <c r="G99" s="567" t="str">
        <f>IF($H99="-","-",IF('детали ЭД103-01'!G99=0,"-",'детали ЭД103-01'!G99))</f>
        <v>ВМФ</v>
      </c>
      <c r="H99" s="594">
        <f>IF((HLOOKUP($D$1,'дерево ЭД103-01'!$H$4:$BU$241,A99,FALSE))*$G$1=0,"-",(HLOOKUP($D$1,'дерево ЭД103-01'!$H$4:$BU$241,A99,FALSE))*$G$1)</f>
        <v>1</v>
      </c>
      <c r="I99" s="567" t="str">
        <f>IF(H99="-","-",'детали ЭД103-01'!H99)</f>
        <v>шт</v>
      </c>
      <c r="J99" s="567" t="str">
        <f>IF($H99="-","-",IF('детали ЭД103-01'!I99=0,"-",'детали ЭД103-01'!I99*$H99))</f>
        <v>-</v>
      </c>
      <c r="K99" s="567">
        <f>IF(H99="-","-",IF('детали ЭД103-01'!J99=0,"-",'детали ЭД103-01'!J99*$H99))</f>
        <v>1</v>
      </c>
      <c r="L99" s="742" t="str">
        <f>IF($H99="-","-",IF('детали ЭД103-01'!K99=0,"-",'детали ЭД103-01'!K99))</f>
        <v>покупная</v>
      </c>
      <c r="M99" s="214" t="str">
        <f>IF($H99="-","-",IF('детали ЭД103-01'!L99=0,"-",'детали ЭД103-01'!L99))</f>
        <v>корпус</v>
      </c>
      <c r="N99" s="7" t="str">
        <f>IF($H99="-","-",IF('детали ЭД103-01'!M99=0,"-",'детали ЭД103-01'!M99))</f>
        <v>корпус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367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</row>
    <row r="100" spans="1:135" s="205" customFormat="1" ht="13.8" thickBot="1" x14ac:dyDescent="0.3">
      <c r="A100" s="376">
        <f>'дерево ЭД103-01'!A102</f>
        <v>99</v>
      </c>
      <c r="B100" s="425" t="str">
        <f>IF('дерево ЭД103-01'!B102=0," ",'дерево ЭД103-01'!B102)</f>
        <v xml:space="preserve"> </v>
      </c>
      <c r="C100" s="1171" t="str">
        <f>HLOOKUP($D$1,'дерево ЭД103-01'!$H$4:$BU$241,A100,FALSE)</f>
        <v>ЭД117-01-22-01СБ Клапан</v>
      </c>
      <c r="D100" s="244" t="str">
        <f>IF($H100="-","-",IF('детали ЭД103-01'!D100=0,"-",'детали ЭД103-01'!D100))</f>
        <v xml:space="preserve"> </v>
      </c>
      <c r="E100" s="244" t="str">
        <f>IF($H100="-","-",IF('детали ЭД103-01'!E100=0,"-",'детали ЭД103-01'!E100))</f>
        <v>-</v>
      </c>
      <c r="F100" s="244" t="str">
        <f>IF($H100="-","-",IF('детали ЭД103-01'!F100=0,"-",'детали ЭД103-01'!F100))</f>
        <v>-</v>
      </c>
      <c r="G100" s="244" t="str">
        <f>IF($H100="-","-",IF('детали ЭД103-01'!G100=0,"-",'детали ЭД103-01'!G100))</f>
        <v>-</v>
      </c>
      <c r="H100" s="589"/>
      <c r="I100" s="244"/>
      <c r="J100" s="244"/>
      <c r="K100" s="244"/>
      <c r="L100" s="731" t="str">
        <f>IF($H100="-","-",IF('детали ЭД103-01'!K100=0,"-",'детали ЭД103-01'!K100))</f>
        <v>-</v>
      </c>
      <c r="M100" s="214" t="str">
        <f>IF($H100="-","-",IF('детали ЭД103-01'!L100=0,"-",'детали ЭД103-01'!L100))</f>
        <v>-</v>
      </c>
      <c r="N100" s="7" t="str">
        <f>IF($H100="-","-",IF('детали ЭД103-01'!M100=0,"-",'детали ЭД103-01'!M100))</f>
        <v>-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157"/>
      <c r="DA100" s="157"/>
      <c r="DB100" s="157"/>
      <c r="DC100" s="157"/>
      <c r="DD100" s="372"/>
      <c r="DE100" s="204"/>
      <c r="DF100" s="204"/>
      <c r="DG100" s="204"/>
      <c r="DH100" s="204"/>
      <c r="DI100" s="204"/>
      <c r="DJ100" s="204"/>
      <c r="DK100" s="204"/>
      <c r="DL100" s="204"/>
      <c r="DM100" s="204"/>
      <c r="DN100" s="204"/>
      <c r="DO100" s="204"/>
      <c r="DP100" s="204"/>
      <c r="DQ100" s="204"/>
      <c r="DR100" s="204"/>
      <c r="DS100" s="204"/>
      <c r="DT100" s="204"/>
      <c r="DU100" s="204"/>
      <c r="DV100" s="204"/>
      <c r="DW100" s="204"/>
      <c r="DX100" s="204"/>
      <c r="DY100" s="204"/>
      <c r="DZ100" s="204"/>
      <c r="EA100" s="204"/>
      <c r="EB100" s="204"/>
      <c r="EC100" s="204"/>
      <c r="ED100" s="204"/>
      <c r="EE100" s="204"/>
    </row>
    <row r="101" spans="1:135" s="704" customFormat="1" ht="13.8" thickBot="1" x14ac:dyDescent="0.3">
      <c r="A101" s="529">
        <f>'дерево ЭД103-01'!A103</f>
        <v>100</v>
      </c>
      <c r="B101" s="286" t="str">
        <f>IF('дерево ЭД103-01'!B103=0," ",'дерево ЭД103-01'!B103)</f>
        <v>06.02.</v>
      </c>
      <c r="C101" s="569" t="str">
        <f>C100</f>
        <v>ЭД117-01-22-01СБ Клапан</v>
      </c>
      <c r="D101" s="570" t="str">
        <f>IF($H101="-","-",IF('детали ЭД103-01'!D101=0,"-",'детали ЭД103-01'!D101))</f>
        <v>Клапан</v>
      </c>
      <c r="E101" s="570" t="str">
        <f>IF($H101="-","-",IF('детали ЭД103-01'!E101=0,"-",'детали ЭД103-01'!E101))</f>
        <v>-</v>
      </c>
      <c r="F101" s="570" t="str">
        <f>IF($H101="-","-",IF('детали ЭД103-01'!F101=0,"-",'детали ЭД103-01'!F101))</f>
        <v>-</v>
      </c>
      <c r="G101" s="570" t="str">
        <f>IF($H101="-","-",IF('детали ЭД103-01'!G101=0,"-",'детали ЭД103-01'!G101))</f>
        <v>-</v>
      </c>
      <c r="H101" s="595">
        <f>IF((HLOOKUP($D$1,'дерево ЭД103-01'!$H$4:$BU$241,A101,FALSE))*$G$1=0,"-",(HLOOKUP($D$1,'дерево ЭД103-01'!$H$4:$BU$241,A101,FALSE))*$G$1)</f>
        <v>1</v>
      </c>
      <c r="I101" s="570" t="str">
        <f>IF(H101="-","-",'детали ЭД103-01'!H101)</f>
        <v>шт</v>
      </c>
      <c r="J101" s="570" t="str">
        <f>IF($H101="-","-",IF('детали ЭД103-01'!I101=0,"-",'детали ЭД103-01'!I101*$H101))</f>
        <v>-</v>
      </c>
      <c r="K101" s="570" t="str">
        <f>IF(H101="-","-",IF('детали ЭД103-01'!J101=0,"-",'детали ЭД103-01'!J101*$H101))</f>
        <v>-</v>
      </c>
      <c r="L101" s="635" t="str">
        <f>IF($H101="-","-",IF('детали ЭД103-01'!K101=0,"-",'детали ЭД103-01'!K101))</f>
        <v>-</v>
      </c>
      <c r="M101" s="987" t="str">
        <f>IF($H101="-","-",IF('детали ЭД103-01'!L101=0,"-",'детали ЭД103-01'!L101))</f>
        <v>-</v>
      </c>
      <c r="N101" s="988" t="str">
        <f>IF($H101="-","-",IF('детали ЭД103-01'!M101=0,"-",'детали ЭД103-01'!M101))</f>
        <v>корпус</v>
      </c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1"/>
      <c r="AR101" s="211"/>
      <c r="AS101" s="211"/>
      <c r="AT101" s="211"/>
      <c r="AU101" s="211"/>
      <c r="AV101" s="211"/>
      <c r="AW101" s="211"/>
      <c r="AX101" s="211"/>
      <c r="AY101" s="211"/>
      <c r="AZ101" s="211"/>
      <c r="BA101" s="211"/>
      <c r="BB101" s="211"/>
      <c r="BC101" s="211"/>
      <c r="BD101" s="211"/>
      <c r="BE101" s="211"/>
      <c r="BF101" s="211"/>
      <c r="BG101" s="211"/>
      <c r="BH101" s="211"/>
      <c r="BI101" s="211"/>
      <c r="BJ101" s="211"/>
      <c r="BK101" s="695"/>
      <c r="BL101" s="695"/>
      <c r="BM101" s="695"/>
      <c r="BN101" s="695"/>
      <c r="BO101" s="695"/>
      <c r="BP101" s="695"/>
      <c r="BQ101" s="695"/>
      <c r="BR101" s="695"/>
      <c r="BS101" s="695"/>
      <c r="BT101" s="695"/>
      <c r="BU101" s="695"/>
      <c r="BV101" s="695"/>
      <c r="BW101" s="695"/>
      <c r="BX101" s="695"/>
      <c r="BY101" s="695"/>
      <c r="BZ101" s="695"/>
      <c r="CA101" s="695"/>
      <c r="CB101" s="695"/>
      <c r="CC101" s="695"/>
      <c r="CD101" s="695"/>
      <c r="CE101" s="695"/>
      <c r="CF101" s="695"/>
      <c r="CG101" s="695"/>
      <c r="CH101" s="695"/>
      <c r="CI101" s="695"/>
      <c r="CJ101" s="695"/>
      <c r="CK101" s="695"/>
      <c r="CL101" s="695"/>
      <c r="CM101" s="695"/>
      <c r="CN101" s="695"/>
      <c r="CO101" s="695"/>
      <c r="CP101" s="695"/>
      <c r="CQ101" s="695"/>
      <c r="CR101" s="695"/>
      <c r="CS101" s="695"/>
      <c r="CT101" s="695"/>
      <c r="CU101" s="695"/>
      <c r="CV101" s="695"/>
      <c r="CW101" s="695"/>
      <c r="CX101" s="695"/>
      <c r="CY101" s="695"/>
      <c r="CZ101" s="695"/>
      <c r="DA101" s="695"/>
      <c r="DB101" s="695"/>
      <c r="DC101" s="695"/>
      <c r="DD101" s="696"/>
      <c r="DE101" s="633"/>
      <c r="DF101" s="633"/>
      <c r="DG101" s="633"/>
      <c r="DH101" s="633"/>
      <c r="DI101" s="633"/>
      <c r="DJ101" s="633"/>
      <c r="DK101" s="633"/>
      <c r="DL101" s="633"/>
      <c r="DM101" s="633"/>
      <c r="DN101" s="633"/>
      <c r="DO101" s="633"/>
      <c r="DP101" s="633"/>
      <c r="DQ101" s="633"/>
      <c r="DR101" s="633"/>
      <c r="DS101" s="633"/>
      <c r="DT101" s="633"/>
      <c r="DU101" s="633"/>
      <c r="DV101" s="633"/>
      <c r="DW101" s="633"/>
      <c r="DX101" s="633"/>
      <c r="DY101" s="633"/>
      <c r="DZ101" s="633"/>
      <c r="EA101" s="633"/>
      <c r="EB101" s="633"/>
      <c r="EC101" s="633"/>
      <c r="ED101" s="633"/>
      <c r="EE101" s="633"/>
    </row>
    <row r="102" spans="1:135" s="288" customFormat="1" ht="13.8" thickBot="1" x14ac:dyDescent="0.3">
      <c r="A102" s="376">
        <f>'дерево ЭД103-01'!A104</f>
        <v>101</v>
      </c>
      <c r="B102" s="574" t="str">
        <f>IF('дерево ЭД103-01'!B104=0," ",'дерево ЭД103-01'!B104)</f>
        <v>06.02.1.</v>
      </c>
      <c r="C102" s="277" t="str">
        <f>IF($H102="-","-",'детали ЭД103-01'!C102)</f>
        <v>ЭД117-01-22-002 Дно</v>
      </c>
      <c r="D102" s="277" t="str">
        <f>IF($H102="-","-",IF('детали ЭД103-01'!D102=0,"-",'детали ЭД103-01'!D102))</f>
        <v>Дно</v>
      </c>
      <c r="E102" s="277" t="str">
        <f>IF($H102="-","-",IF('детали ЭД103-01'!E102=0,"-",'детали ЭД103-01'!E102))</f>
        <v>Пруток</v>
      </c>
      <c r="F102" s="277" t="str">
        <f>IF($H102="-","-",IF('детали ЭД103-01'!F102=0,"-",'детали ЭД103-01'!F102))</f>
        <v>-</v>
      </c>
      <c r="G102" s="277" t="str">
        <f>IF($H102="-","-",IF('детали ЭД103-01'!G102=0,"-",'детали ЭД103-01'!G102))</f>
        <v>ДКРПП-11,0 НД ЛС 59-1 АВ ГОСТ 2060-90</v>
      </c>
      <c r="H102" s="596">
        <f>IF((HLOOKUP($D$1,'дерево ЭД103-01'!$H$4:$BU$241,A102,FALSE))*$G$1=0,"-",(HLOOKUP($D$1,'дерево ЭД103-01'!$H$4:$BU$241,A102,FALSE))*$G$1)</f>
        <v>1</v>
      </c>
      <c r="I102" s="277" t="str">
        <f>IF(H102="-","-",'детали ЭД103-01'!H102)</f>
        <v>кг</v>
      </c>
      <c r="J102" s="277">
        <f>IF($H102="-","-",IF('детали ЭД103-01'!I102=0,"-",'детали ЭД103-01'!I102*$H102))</f>
        <v>1.5E-3</v>
      </c>
      <c r="K102" s="277">
        <f>IF(H102="-","-",IF('детали ЭД103-01'!J102=0,"-",'детали ЭД103-01'!J102*$H102))</f>
        <v>8.0000000000000002E-3</v>
      </c>
      <c r="L102" s="497" t="str">
        <f>IF($H102="-","-",IF('детали ЭД103-01'!K102=0,"-",'детали ЭД103-01'!K102))</f>
        <v>-</v>
      </c>
      <c r="M102" s="214" t="str">
        <f>IF($H102="-","-",IF('детали ЭД103-01'!L102=0,"-",'детали ЭД103-01'!L102))</f>
        <v>корпус</v>
      </c>
      <c r="N102" s="7" t="str">
        <f>IF($H102="-","-",IF('детали ЭД103-01'!M102=0,"-",'детали ЭД103-01'!M102))</f>
        <v>корпус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382"/>
      <c r="DE102" s="247"/>
      <c r="DF102" s="247"/>
      <c r="DG102" s="247"/>
      <c r="DH102" s="247"/>
      <c r="DI102" s="247"/>
      <c r="DJ102" s="247"/>
      <c r="DK102" s="247"/>
      <c r="DL102" s="247"/>
      <c r="DM102" s="247"/>
      <c r="DN102" s="247"/>
      <c r="DO102" s="247"/>
      <c r="DP102" s="247"/>
      <c r="DQ102" s="247"/>
      <c r="DR102" s="247"/>
      <c r="DS102" s="247"/>
      <c r="DT102" s="247"/>
      <c r="DU102" s="247"/>
      <c r="DV102" s="247"/>
      <c r="DW102" s="247"/>
      <c r="DX102" s="247"/>
      <c r="DY102" s="247"/>
      <c r="DZ102" s="247"/>
      <c r="EA102" s="247"/>
      <c r="EB102" s="247"/>
      <c r="EC102" s="247"/>
      <c r="ED102" s="247"/>
      <c r="EE102" s="247"/>
    </row>
    <row r="103" spans="1:135" s="215" customFormat="1" x14ac:dyDescent="0.25">
      <c r="A103" s="376">
        <f>'дерево ЭД103-01'!A105</f>
        <v>102</v>
      </c>
      <c r="B103" s="195" t="str">
        <f>IF('дерево ЭД103-01'!B105=0," ",'дерево ЭД103-01'!B105)</f>
        <v>06.02.2.</v>
      </c>
      <c r="C103" s="282" t="str">
        <f>IF($H103="-","-",'детали ЭД103-01'!C103)</f>
        <v>ЭД117-01-22-003 Пружина; из загот. ЭД117-01-22-003Б</v>
      </c>
      <c r="D103" s="282" t="str">
        <f>IF($H103="-","-",IF('детали ЭД103-01'!D103=0,"-",'детали ЭД103-01'!D103))</f>
        <v>Пружина</v>
      </c>
      <c r="E103" s="282" t="str">
        <f>IF($H103="-","-",IF('детали ЭД103-01'!E103=0,"-",'детали ЭД103-01'!E103))</f>
        <v>-</v>
      </c>
      <c r="F103" s="282" t="str">
        <f>IF($H103="-","-",IF('детали ЭД103-01'!F103=0,"-",'детали ЭД103-01'!F103))</f>
        <v>-</v>
      </c>
      <c r="G103" s="282" t="str">
        <f>IF($H103="-","-",IF('детали ЭД103-01'!G103=0,"-",'детали ЭД103-01'!G103))</f>
        <v>заготовка ЭД117-01-22-003Б</v>
      </c>
      <c r="H103" s="597">
        <f>IF((HLOOKUP($D$1,'дерево ЭД103-01'!$H$4:$BU$241,A103,FALSE))*$G$1=0,"-",(HLOOKUP($D$1,'дерево ЭД103-01'!$H$4:$BU$241,A103,FALSE))*$G$1)</f>
        <v>1</v>
      </c>
      <c r="I103" s="282" t="str">
        <f>IF(H103="-","-",'детали ЭД103-01'!H103)</f>
        <v>кг</v>
      </c>
      <c r="J103" s="282">
        <f>IF($H103="-","-",IF('детали ЭД103-01'!I103=0,"-",'детали ЭД103-01'!I103*$H103))</f>
        <v>8.3999999999999995E-5</v>
      </c>
      <c r="K103" s="282" t="str">
        <f>IF(H103="-","-",IF('детали ЭД103-01'!J103=0,"-",'детали ЭД103-01'!J103*$H103))</f>
        <v>-</v>
      </c>
      <c r="L103" s="152" t="str">
        <f>IF($H103="-","-",IF('детали ЭД103-01'!K103=0,"-",'детали ЭД103-01'!K103))</f>
        <v>из загот. ЭД117-01-22-003Б</v>
      </c>
      <c r="M103" s="214" t="str">
        <f>IF($H103="-","-",IF('детали ЭД103-01'!L103=0,"-",'детали ЭД103-01'!L103))</f>
        <v>-</v>
      </c>
      <c r="N103" s="7" t="str">
        <f>IF($H103="-","-",IF('детали ЭД103-01'!M103=0,"-",'детали ЭД103-01'!M103))</f>
        <v>корпус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371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</row>
    <row r="104" spans="1:135" s="3" customFormat="1" ht="13.8" thickBot="1" x14ac:dyDescent="0.3">
      <c r="A104" s="376">
        <f>'дерево ЭД103-01'!A106</f>
        <v>103</v>
      </c>
      <c r="B104" s="197" t="str">
        <f>IF('дерево ЭД103-01'!B106=0," ",'дерево ЭД103-01'!B106)</f>
        <v>06.02.2.</v>
      </c>
      <c r="C104" s="283" t="str">
        <f>IF($H104="-","-",'детали ЭД103-01'!C104)</f>
        <v>ЭД117-01-22-003Б Пружина; загот. для ЭД117-01-22-003</v>
      </c>
      <c r="D104" s="283" t="str">
        <f>IF($H104="-","-",IF('детали ЭД103-01'!D104=0,"-",'детали ЭД103-01'!D104))</f>
        <v>Пружина</v>
      </c>
      <c r="E104" s="283" t="str">
        <f>IF($H104="-","-",IF('детали ЭД103-01'!E104=0,"-",'детали ЭД103-01'!E104))</f>
        <v>Проволока</v>
      </c>
      <c r="F104" s="283" t="str">
        <f>IF($H104="-","-",IF('детали ЭД103-01'!F104=0,"-",'детали ЭД103-01'!F104))</f>
        <v>-</v>
      </c>
      <c r="G104" s="283" t="str">
        <f>IF($H104="-","-",IF('детали ЭД103-01'!G104=0,"-",'детали ЭД103-01'!G104))</f>
        <v>Б-1-0,4 ГОСТ 9389-75</v>
      </c>
      <c r="H104" s="598">
        <f>IF((HLOOKUP($D$1,'дерево ЭД103-01'!$H$4:$BU$241,A104,FALSE))*$G$1=0,"-",(HLOOKUP($D$1,'дерево ЭД103-01'!$H$4:$BU$241,A104,FALSE))*$G$1)</f>
        <v>1</v>
      </c>
      <c r="I104" s="283" t="str">
        <f>IF(H104="-","-",'детали ЭД103-01'!H104)</f>
        <v>кг</v>
      </c>
      <c r="J104" s="283">
        <f>IF($H104="-","-",IF('детали ЭД103-01'!I104=0,"-",'детали ЭД103-01'!I104*$H104))</f>
        <v>8.3999999999999995E-5</v>
      </c>
      <c r="K104" s="283">
        <f>IF(H104="-","-",IF('детали ЭД103-01'!J104=0,"-",'детали ЭД103-01'!J104*$H104))</f>
        <v>1.2E-4</v>
      </c>
      <c r="L104" s="161" t="str">
        <f>IF($H104="-","-",IF('детали ЭД103-01'!K104=0,"-",'детали ЭД103-01'!K104))</f>
        <v>загот. для ЭД117-01-22-003</v>
      </c>
      <c r="M104" s="214" t="str">
        <f>IF($H104="-","-",IF('детали ЭД103-01'!L104=0,"-",'детали ЭД103-01'!L104))</f>
        <v>корпус</v>
      </c>
      <c r="N104" s="7" t="str">
        <f>IF($H104="-","-",IF('детали ЭД103-01'!M104=0,"-",'детали ЭД103-01'!M104))</f>
        <v>корпус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366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</row>
    <row r="105" spans="1:135" s="26" customFormat="1" ht="13.8" thickBot="1" x14ac:dyDescent="0.3">
      <c r="A105" s="376">
        <f>'дерево ЭД103-01'!A107</f>
        <v>104</v>
      </c>
      <c r="B105" s="276" t="str">
        <f>IF('дерево ЭД103-01'!B107=0," ",'дерево ЭД103-01'!B107)</f>
        <v>06.02.3.</v>
      </c>
      <c r="C105" s="277" t="str">
        <f>IF($H105="-","-",'детали ЭД103-01'!C105)</f>
        <v>ЭД117-01-22-005 Шайба</v>
      </c>
      <c r="D105" s="277" t="str">
        <f>IF($H105="-","-",IF('детали ЭД103-01'!D105=0,"-",'детали ЭД103-01'!D105))</f>
        <v>Шайба</v>
      </c>
      <c r="E105" s="277" t="str">
        <f>IF($H105="-","-",IF('детали ЭД103-01'!E105=0,"-",'детали ЭД103-01'!E105))</f>
        <v>Лист</v>
      </c>
      <c r="F105" s="277" t="str">
        <f>IF($H105="-","-",IF('детали ЭД103-01'!F105=0,"-",'детали ЭД103-01'!F105))</f>
        <v>-</v>
      </c>
      <c r="G105" s="277" t="str">
        <f>IF($H105="-","-",IF('детали ЭД103-01'!G105=0,"-",'детали ЭД103-01'!G105))</f>
        <v>ДПРНХ 2 С1 ГОСТ 9559-89</v>
      </c>
      <c r="H105" s="596">
        <f>IF((HLOOKUP($D$1,'дерево ЭД103-01'!$H$4:$BU$241,A105,FALSE))*$G$1=0,"-",(HLOOKUP($D$1,'дерево ЭД103-01'!$H$4:$BU$241,A105,FALSE))*$G$1)</f>
        <v>1.5</v>
      </c>
      <c r="I105" s="277" t="str">
        <f>IF(H105="-","-",'детали ЭД103-01'!H105)</f>
        <v>кг</v>
      </c>
      <c r="J105" s="277">
        <f>IF($H105="-","-",IF('детали ЭД103-01'!I105=0,"-",'детали ЭД103-01'!I105*$H105))</f>
        <v>2.5499999999999997E-3</v>
      </c>
      <c r="K105" s="277">
        <f>IF(H105="-","-",IF('детали ЭД103-01'!J105=0,"-",'детали ЭД103-01'!J105*$H105))</f>
        <v>1.065E-2</v>
      </c>
      <c r="L105" s="497" t="str">
        <f>IF($H105="-","-",IF('детали ЭД103-01'!K105=0,"-",'детали ЭД103-01'!K105))</f>
        <v>-</v>
      </c>
      <c r="M105" s="214" t="str">
        <f>IF($H105="-","-",IF('детали ЭД103-01'!L105=0,"-",'детали ЭД103-01'!L105))</f>
        <v>корпус</v>
      </c>
      <c r="N105" s="7" t="str">
        <f>IF($H105="-","-",IF('детали ЭД103-01'!M105=0,"-",'детали ЭД103-01'!M105))</f>
        <v>корпус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367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</row>
    <row r="106" spans="1:135" s="26" customFormat="1" x14ac:dyDescent="0.25">
      <c r="A106" s="376">
        <f>'дерево ЭД103-01'!A108</f>
        <v>105</v>
      </c>
      <c r="B106" s="195" t="str">
        <f>IF('дерево ЭД103-01'!B108=0," ",'дерево ЭД103-01'!B108)</f>
        <v>06.02.4.</v>
      </c>
      <c r="C106" s="284" t="str">
        <f>IF($H106="-","-",'детали ЭД103-01'!C106)</f>
        <v>-</v>
      </c>
      <c r="D106" s="284" t="str">
        <f>IF($H106="-","-",IF('детали ЭД103-01'!D106=0,"-",'детали ЭД103-01'!D106))</f>
        <v>-</v>
      </c>
      <c r="E106" s="284" t="str">
        <f>IF($H106="-","-",IF('детали ЭД103-01'!E106=0,"-",'детали ЭД103-01'!E106))</f>
        <v>-</v>
      </c>
      <c r="F106" s="284" t="str">
        <f>IF($H106="-","-",IF('детали ЭД103-01'!F106=0,"-",'детали ЭД103-01'!F106))</f>
        <v>-</v>
      </c>
      <c r="G106" s="284" t="str">
        <f>IF($H106="-","-",IF('детали ЭД103-01'!G106=0,"-",'детали ЭД103-01'!G106))</f>
        <v>-</v>
      </c>
      <c r="H106" s="591" t="str">
        <f>IF((HLOOKUP($D$1,'дерево ЭД103-01'!$H$4:$BU$241,A106,FALSE))*$G$1=0,"-",(HLOOKUP($D$1,'дерево ЭД103-01'!$H$4:$BU$241,A106,FALSE))*$G$1)</f>
        <v>-</v>
      </c>
      <c r="I106" s="284" t="str">
        <f>IF(H106="-","-",'детали ЭД103-01'!H106)</f>
        <v>-</v>
      </c>
      <c r="J106" s="284" t="str">
        <f>IF($H106="-","-",IF('детали ЭД103-01'!I106=0,"-",'детали ЭД103-01'!I106*$H106))</f>
        <v>-</v>
      </c>
      <c r="K106" s="284" t="str">
        <f>IF(H106="-","-",IF('детали ЭД103-01'!J106=0,"-",'детали ЭД103-01'!J106*$H106))</f>
        <v>-</v>
      </c>
      <c r="L106" s="152" t="str">
        <f>IF($H106="-","-",IF('детали ЭД103-01'!K106=0,"-",'детали ЭД103-01'!K106))</f>
        <v>-</v>
      </c>
      <c r="M106" s="214" t="str">
        <f>IF($H106="-","-",IF('детали ЭД103-01'!L106=0,"-",'детали ЭД103-01'!L106))</f>
        <v>-</v>
      </c>
      <c r="N106" s="7" t="str">
        <f>IF($H106="-","-",IF('детали ЭД103-01'!M106=0,"-",'детали ЭД103-01'!M106))</f>
        <v>-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367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</row>
    <row r="107" spans="1:135" s="26" customFormat="1" ht="13.8" thickBot="1" x14ac:dyDescent="0.3">
      <c r="A107" s="376">
        <f>'дерево ЭД103-01'!A109</f>
        <v>106</v>
      </c>
      <c r="B107" s="197" t="str">
        <f>IF('дерево ЭД103-01'!B109=0," ",'дерево ЭД103-01'!B109)</f>
        <v>06.02.4.</v>
      </c>
      <c r="C107" s="285" t="str">
        <f>IF($H107="-","-",'детали ЭД103-01'!C107)</f>
        <v>-</v>
      </c>
      <c r="D107" s="285" t="str">
        <f>IF($H107="-","-",IF('детали ЭД103-01'!D107=0,"-",'детали ЭД103-01'!D107))</f>
        <v>-</v>
      </c>
      <c r="E107" s="285" t="str">
        <f>IF($H107="-","-",IF('детали ЭД103-01'!E107=0,"-",'детали ЭД103-01'!E107))</f>
        <v>-</v>
      </c>
      <c r="F107" s="285" t="str">
        <f>IF($H107="-","-",IF('детали ЭД103-01'!F107=0,"-",'детали ЭД103-01'!F107))</f>
        <v>-</v>
      </c>
      <c r="G107" s="285" t="str">
        <f>IF($H107="-","-",IF('детали ЭД103-01'!G107=0,"-",'детали ЭД103-01'!G107))</f>
        <v>-</v>
      </c>
      <c r="H107" s="592" t="str">
        <f>IF((HLOOKUP($D$1,'дерево ЭД103-01'!$H$4:$BU$241,A107,FALSE))*$G$1=0,"-",(HLOOKUP($D$1,'дерево ЭД103-01'!$H$4:$BU$241,A107,FALSE))*$G$1)</f>
        <v>-</v>
      </c>
      <c r="I107" s="285" t="str">
        <f>IF(H107="-","-",'детали ЭД103-01'!H107)</f>
        <v>-</v>
      </c>
      <c r="J107" s="285" t="str">
        <f>IF($H107="-","-",IF('детали ЭД103-01'!I107=0,"-",'детали ЭД103-01'!I107*$H107))</f>
        <v>-</v>
      </c>
      <c r="K107" s="285" t="str">
        <f>IF(H107="-","-",IF('детали ЭД103-01'!J107=0,"-",'детали ЭД103-01'!J107*$H107))</f>
        <v>-</v>
      </c>
      <c r="L107" s="161" t="str">
        <f>IF($H107="-","-",IF('детали ЭД103-01'!K107=0,"-",'детали ЭД103-01'!K107))</f>
        <v>-</v>
      </c>
      <c r="M107" s="214" t="str">
        <f>IF($H107="-","-",IF('детали ЭД103-01'!L107=0,"-",'детали ЭД103-01'!L107))</f>
        <v>-</v>
      </c>
      <c r="N107" s="7" t="str">
        <f>IF($H107="-","-",IF('детали ЭД103-01'!M107=0,"-",'детали ЭД103-01'!M107))</f>
        <v>-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367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</row>
    <row r="108" spans="1:135" s="26" customFormat="1" ht="13.8" thickBot="1" x14ac:dyDescent="0.3">
      <c r="A108" s="376">
        <f>'дерево ЭД103-01'!A110</f>
        <v>107</v>
      </c>
      <c r="B108" s="575" t="str">
        <f>IF('дерево ЭД103-01'!B110=0," ",'дерево ЭД103-01'!B110)</f>
        <v>06.02.4.</v>
      </c>
      <c r="C108" s="572" t="str">
        <f>IF($H108="-","-",'детали ЭД103-01'!C108)</f>
        <v>ЭД117-01-22-001Б-01 Корпус</v>
      </c>
      <c r="D108" s="572" t="str">
        <f>IF($H108="-","-",IF('детали ЭД103-01'!D108=0,"-",'детали ЭД103-01'!D108))</f>
        <v>Корпус</v>
      </c>
      <c r="E108" s="572" t="str">
        <f>IF($H108="-","-",IF('детали ЭД103-01'!E108=0,"-",'детали ЭД103-01'!E108))</f>
        <v>Шестигранник</v>
      </c>
      <c r="F108" s="572" t="str">
        <f>IF($H108="-","-",IF('детали ЭД103-01'!F108=0,"-",'детали ЭД103-01'!F108))</f>
        <v>19-h11 ГОСТ 8560-78</v>
      </c>
      <c r="G108" s="572" t="str">
        <f>IF($H108="-","-",IF('детали ЭД103-01'!G108=0,"-",'детали ЭД103-01'!G108))</f>
        <v>12Х18Н10Т ГОСТ 5949-75</v>
      </c>
      <c r="H108" s="599">
        <f>IF((HLOOKUP($D$1,'дерево ЭД103-01'!$H$4:$BU$241,A108,FALSE))*$G$1=0,"-",(HLOOKUP($D$1,'дерево ЭД103-01'!$H$4:$BU$241,A108,FALSE))*$G$1)</f>
        <v>1</v>
      </c>
      <c r="I108" s="572" t="str">
        <f>IF(H108="-","-",'детали ЭД103-01'!H108)</f>
        <v>кг</v>
      </c>
      <c r="J108" s="572">
        <f>IF($H108="-","-",IF('детали ЭД103-01'!I108=0,"-",'детали ЭД103-01'!I108*$H108))</f>
        <v>0.03</v>
      </c>
      <c r="K108" s="572">
        <f>IF(H108="-","-",IF('детали ЭД103-01'!J108=0,"-",'детали ЭД103-01'!J108*$H108))</f>
        <v>0.112</v>
      </c>
      <c r="L108" s="496" t="str">
        <f>IF($H108="-","-",IF('детали ЭД103-01'!K108=0,"-",'детали ЭД103-01'!K108))</f>
        <v>-</v>
      </c>
      <c r="M108" s="214" t="str">
        <f>IF($H108="-","-",IF('детали ЭД103-01'!L108=0,"-",'детали ЭД103-01'!L108))</f>
        <v>корпус</v>
      </c>
      <c r="N108" s="7" t="str">
        <f>IF($H108="-","-",IF('детали ЭД103-01'!M108=0,"-",'детали ЭД103-01'!M108))</f>
        <v>корпус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367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</row>
    <row r="109" spans="1:135" s="26" customFormat="1" x14ac:dyDescent="0.25">
      <c r="A109" s="376">
        <f>'дерево ЭД103-01'!A111</f>
        <v>108</v>
      </c>
      <c r="B109" s="195" t="str">
        <f>IF('дерево ЭД103-01'!B111=0," ",'дерево ЭД103-01'!B111)</f>
        <v>06.02.5.</v>
      </c>
      <c r="C109" s="284" t="str">
        <f>IF($H109="-","-",'детали ЭД103-01'!C109)</f>
        <v>-</v>
      </c>
      <c r="D109" s="284" t="str">
        <f>IF($H109="-","-",IF('детали ЭД103-01'!D109=0,"-",'детали ЭД103-01'!D109))</f>
        <v>-</v>
      </c>
      <c r="E109" s="284" t="str">
        <f>IF($H109="-","-",IF('детали ЭД103-01'!E109=0,"-",'детали ЭД103-01'!E109))</f>
        <v>-</v>
      </c>
      <c r="F109" s="284" t="str">
        <f>IF($H109="-","-",IF('детали ЭД103-01'!F109=0,"-",'детали ЭД103-01'!F109))</f>
        <v>-</v>
      </c>
      <c r="G109" s="284" t="str">
        <f>IF($H109="-","-",IF('детали ЭД103-01'!G109=0,"-",'детали ЭД103-01'!G109))</f>
        <v>-</v>
      </c>
      <c r="H109" s="591" t="str">
        <f>IF((HLOOKUP($D$1,'дерево ЭД103-01'!$H$4:$BU$241,A109,FALSE))*$G$1=0,"-",(HLOOKUP($D$1,'дерево ЭД103-01'!$H$4:$BU$241,A109,FALSE))*$G$1)</f>
        <v>-</v>
      </c>
      <c r="I109" s="284" t="str">
        <f>IF(H109="-","-",'детали ЭД103-01'!H109)</f>
        <v>-</v>
      </c>
      <c r="J109" s="284" t="str">
        <f>IF($H109="-","-",IF('детали ЭД103-01'!I109=0,"-",'детали ЭД103-01'!I109*$H109))</f>
        <v>-</v>
      </c>
      <c r="K109" s="284" t="str">
        <f>IF(H109="-","-",IF('детали ЭД103-01'!J109=0,"-",'детали ЭД103-01'!J109*$H109))</f>
        <v>-</v>
      </c>
      <c r="L109" s="152" t="str">
        <f>IF($H109="-","-",IF('детали ЭД103-01'!K109=0,"-",'детали ЭД103-01'!K109))</f>
        <v>-</v>
      </c>
      <c r="M109" s="214" t="str">
        <f>IF($H109="-","-",IF('детали ЭД103-01'!L109=0,"-",'детали ЭД103-01'!L109))</f>
        <v>-</v>
      </c>
      <c r="N109" s="7" t="str">
        <f>IF($H109="-","-",IF('детали ЭД103-01'!M109=0,"-",'детали ЭД103-01'!M109))</f>
        <v>-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367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</row>
    <row r="110" spans="1:135" s="26" customFormat="1" ht="13.8" thickBot="1" x14ac:dyDescent="0.3">
      <c r="A110" s="376">
        <f>'дерево ЭД103-01'!A112</f>
        <v>109</v>
      </c>
      <c r="B110" s="197" t="str">
        <f>IF('дерево ЭД103-01'!B112=0," ",'дерево ЭД103-01'!B112)</f>
        <v>06.02.5.</v>
      </c>
      <c r="C110" s="285" t="str">
        <f>IF($H110="-","-",'детали ЭД103-01'!C110)</f>
        <v>-</v>
      </c>
      <c r="D110" s="285" t="str">
        <f>IF($H110="-","-",IF('детали ЭД103-01'!D110=0,"-",'детали ЭД103-01'!D110))</f>
        <v>-</v>
      </c>
      <c r="E110" s="285" t="str">
        <f>IF($H110="-","-",IF('детали ЭД103-01'!E110=0,"-",'детали ЭД103-01'!E110))</f>
        <v>-</v>
      </c>
      <c r="F110" s="198" t="str">
        <f>IF($H110="-","-",IF('детали ЭД103-01'!F110=0,"-",'детали ЭД103-01'!F110))</f>
        <v>-</v>
      </c>
      <c r="G110" s="285" t="str">
        <f>IF($H110="-","-",IF('детали ЭД103-01'!G110=0,"-",'детали ЭД103-01'!G110))</f>
        <v>-</v>
      </c>
      <c r="H110" s="592" t="str">
        <f>IF((HLOOKUP($D$1,'дерево ЭД103-01'!$H$4:$BU$241,A110,FALSE))*$G$1=0,"-",(HLOOKUP($D$1,'дерево ЭД103-01'!$H$4:$BU$241,A110,FALSE))*$G$1)</f>
        <v>-</v>
      </c>
      <c r="I110" s="285" t="str">
        <f>IF(H110="-","-",'детали ЭД103-01'!H110)</f>
        <v>-</v>
      </c>
      <c r="J110" s="285" t="str">
        <f>IF($H110="-","-",IF('детали ЭД103-01'!I110=0,"-",'детали ЭД103-01'!I110*$H110))</f>
        <v>-</v>
      </c>
      <c r="K110" s="285" t="str">
        <f>IF(H110="-","-",IF('детали ЭД103-01'!J110=0,"-",'детали ЭД103-01'!J110*$H110))</f>
        <v>-</v>
      </c>
      <c r="L110" s="161" t="str">
        <f>IF($H110="-","-",IF('детали ЭД103-01'!K110=0,"-",'детали ЭД103-01'!K110))</f>
        <v>-</v>
      </c>
      <c r="M110" s="214" t="str">
        <f>IF($H110="-","-",IF('детали ЭД103-01'!L110=0,"-",'детали ЭД103-01'!L110))</f>
        <v>-</v>
      </c>
      <c r="N110" s="7" t="str">
        <f>IF($H110="-","-",IF('детали ЭД103-01'!M110=0,"-",'детали ЭД103-01'!M110))</f>
        <v>-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367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</row>
    <row r="111" spans="1:135" s="26" customFormat="1" ht="13.8" thickBot="1" x14ac:dyDescent="0.3">
      <c r="A111" s="376">
        <f>'дерево ЭД103-01'!A113</f>
        <v>110</v>
      </c>
      <c r="B111" s="575" t="str">
        <f>IF('дерево ЭД103-01'!B113=0," ",'дерево ЭД103-01'!B113)</f>
        <v>06.02.5.</v>
      </c>
      <c r="C111" s="572" t="str">
        <f>IF($H111="-","-",'детали ЭД103-01'!C111)</f>
        <v>ЭД117-01-22-004Б-01 Пробка</v>
      </c>
      <c r="D111" s="572" t="str">
        <f>IF($H111="-","-",IF('детали ЭД103-01'!D111=0,"-",'детали ЭД103-01'!D111))</f>
        <v>Пробка</v>
      </c>
      <c r="E111" s="572" t="str">
        <f>IF($H111="-","-",IF('детали ЭД103-01'!E111=0,"-",'детали ЭД103-01'!E111))</f>
        <v>Круг</v>
      </c>
      <c r="F111" s="572" t="str">
        <f>IF($H111="-","-",IF('детали ЭД103-01'!F111=0,"-",'детали ЭД103-01'!F111))</f>
        <v>16-В ГОСТ 2590-88</v>
      </c>
      <c r="G111" s="572" t="str">
        <f>IF($H111="-","-",IF('детали ЭД103-01'!G111=0,"-",'детали ЭД103-01'!G111))</f>
        <v>14Х17Н2-Б ГОСТ 5949-75</v>
      </c>
      <c r="H111" s="599">
        <f>IF((HLOOKUP($D$1,'дерево ЭД103-01'!$H$4:$BU$241,A111,FALSE))*$G$1=0,"-",(HLOOKUP($D$1,'дерево ЭД103-01'!$H$4:$BU$241,A111,FALSE))*$G$1)</f>
        <v>1</v>
      </c>
      <c r="I111" s="572" t="str">
        <f>IF(H111="-","-",'детали ЭД103-01'!H111)</f>
        <v>кг</v>
      </c>
      <c r="J111" s="572">
        <f>IF($H111="-","-",IF('детали ЭД103-01'!I111=0,"-",'детали ЭД103-01'!I111*$H111))</f>
        <v>1.4E-2</v>
      </c>
      <c r="K111" s="572">
        <f>IF(H111="-","-",IF('детали ЭД103-01'!J111=0,"-",'детали ЭД103-01'!J111*$H111))</f>
        <v>4.2000000000000003E-2</v>
      </c>
      <c r="L111" s="488" t="str">
        <f>IF($H111="-","-",IF('детали ЭД103-01'!K111=0,"-",'детали ЭД103-01'!K111))</f>
        <v>-</v>
      </c>
      <c r="M111" s="214" t="str">
        <f>IF($H111="-","-",IF('детали ЭД103-01'!L111=0,"-",'детали ЭД103-01'!L111))</f>
        <v>корпус</v>
      </c>
      <c r="N111" s="7" t="str">
        <f>IF($H111="-","-",IF('детали ЭД103-01'!M111=0,"-",'детали ЭД103-01'!M111))</f>
        <v>корпус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367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</row>
    <row r="112" spans="1:135" s="26" customFormat="1" ht="13.8" thickBot="1" x14ac:dyDescent="0.3">
      <c r="A112" s="376">
        <f>'дерево ЭД103-01'!A114</f>
        <v>111</v>
      </c>
      <c r="B112" s="276" t="str">
        <f>IF('дерево ЭД103-01'!B114=0," ",'дерево ЭД103-01'!B114)</f>
        <v>06.02.6.</v>
      </c>
      <c r="C112" s="277" t="str">
        <f>IF($H112="-","-",'детали ЭД103-01'!C112)</f>
        <v>Шарик 5.556-100</v>
      </c>
      <c r="D112" s="277" t="str">
        <f>IF($H112="-","-",IF('детали ЭД103-01'!D112=0,"-",'детали ЭД103-01'!D112))</f>
        <v>Шарик</v>
      </c>
      <c r="E112" s="277" t="str">
        <f>IF($H112="-","-",IF('детали ЭД103-01'!E112=0,"-",'детали ЭД103-01'!E112))</f>
        <v xml:space="preserve">Шарик </v>
      </c>
      <c r="F112" s="277" t="str">
        <f>IF($H112="-","-",IF('детали ЭД103-01'!F112=0,"-",'детали ЭД103-01'!F112))</f>
        <v>-</v>
      </c>
      <c r="G112" s="277" t="str">
        <f>IF($H112="-","-",IF('детали ЭД103-01'!G112=0,"-",'детали ЭД103-01'!G112))</f>
        <v>ГОСТ 3722-81</v>
      </c>
      <c r="H112" s="596">
        <f>IF((HLOOKUP($D$1,'дерево ЭД103-01'!$H$4:$BU$241,A112,FALSE))*$G$1=0,"-",(HLOOKUP($D$1,'дерево ЭД103-01'!$H$4:$BU$241,A112,FALSE))*$G$1)</f>
        <v>1</v>
      </c>
      <c r="I112" s="277" t="str">
        <f>IF(H112="-","-",'детали ЭД103-01'!H112)</f>
        <v>шт</v>
      </c>
      <c r="J112" s="277" t="str">
        <f>IF($H112="-","-",IF('детали ЭД103-01'!I112=0,"-",'детали ЭД103-01'!I112*$H112))</f>
        <v>-</v>
      </c>
      <c r="K112" s="277">
        <f>IF(H112="-","-",IF('детали ЭД103-01'!J112=0,"-",'детали ЭД103-01'!J112*$H112))</f>
        <v>1</v>
      </c>
      <c r="L112" s="727" t="str">
        <f>IF($H112="-","-",IF('детали ЭД103-01'!K112=0,"-",'детали ЭД103-01'!K112))</f>
        <v>-</v>
      </c>
      <c r="M112" s="214" t="str">
        <f>IF($H112="-","-",IF('детали ЭД103-01'!L112=0,"-",'детали ЭД103-01'!L112))</f>
        <v>корпус</v>
      </c>
      <c r="N112" s="7" t="str">
        <f>IF($H112="-","-",IF('детали ЭД103-01'!M112=0,"-",'детали ЭД103-01'!M112))</f>
        <v>корпус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367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</row>
    <row r="113" spans="1:135" s="272" customFormat="1" x14ac:dyDescent="0.25">
      <c r="A113" s="376">
        <f>'дерево ЭД103-01'!A115</f>
        <v>112</v>
      </c>
      <c r="B113" s="425" t="str">
        <f>IF('дерево ЭД103-01'!B115=0," ",'дерево ЭД103-01'!B115)</f>
        <v xml:space="preserve"> </v>
      </c>
      <c r="C113" s="1171" t="str">
        <f>HLOOKUP($D$1,'дерево ЭД103-01'!$H$4:$BU$241,A113,FALSE)</f>
        <v>ЭД103-01-41-01СБ Корпус</v>
      </c>
      <c r="D113" s="244" t="str">
        <f>IF($H113="-","-",IF('детали ЭД103-01'!D113=0,"-",'детали ЭД103-01'!D113))</f>
        <v xml:space="preserve"> </v>
      </c>
      <c r="E113" s="244" t="str">
        <f>IF($H113="-","-",IF('детали ЭД103-01'!E113=0,"-",'детали ЭД103-01'!E113))</f>
        <v>-</v>
      </c>
      <c r="F113" s="244" t="str">
        <f>IF($H113="-","-",IF('детали ЭД103-01'!F113=0,"-",'детали ЭД103-01'!F113))</f>
        <v>-</v>
      </c>
      <c r="G113" s="244" t="str">
        <f>IF($H113="-","-",IF('детали ЭД103-01'!G113=0,"-",'детали ЭД103-01'!G113))</f>
        <v>-</v>
      </c>
      <c r="H113" s="589"/>
      <c r="I113" s="244"/>
      <c r="J113" s="244"/>
      <c r="K113" s="244"/>
      <c r="L113" s="731" t="str">
        <f>IF($H113="-","-",IF('детали ЭД103-01'!K113=0,"-",'детали ЭД103-01'!K113))</f>
        <v>-</v>
      </c>
      <c r="M113" s="214" t="str">
        <f>IF($H113="-","-",IF('детали ЭД103-01'!L113=0,"-",'детали ЭД103-01'!L113))</f>
        <v>-</v>
      </c>
      <c r="N113" s="7" t="str">
        <f>IF($H113="-","-",IF('детали ЭД103-01'!M113=0,"-",'детали ЭД103-01'!M113))</f>
        <v>-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  <c r="CT113" s="157"/>
      <c r="CU113" s="157"/>
      <c r="CV113" s="157"/>
      <c r="CW113" s="157"/>
      <c r="CX113" s="157"/>
      <c r="CY113" s="157"/>
      <c r="CZ113" s="157"/>
      <c r="DA113" s="157"/>
      <c r="DB113" s="157"/>
      <c r="DC113" s="157"/>
      <c r="DD113" s="381"/>
      <c r="DE113" s="273"/>
      <c r="DF113" s="273"/>
      <c r="DG113" s="273"/>
      <c r="DH113" s="273"/>
      <c r="DI113" s="273"/>
      <c r="DJ113" s="273"/>
      <c r="DK113" s="273"/>
      <c r="DL113" s="273"/>
      <c r="DM113" s="273"/>
      <c r="DN113" s="273"/>
      <c r="DO113" s="273"/>
      <c r="DP113" s="273"/>
      <c r="DQ113" s="273"/>
      <c r="DR113" s="273"/>
      <c r="DS113" s="273"/>
      <c r="DT113" s="273"/>
      <c r="DU113" s="273"/>
      <c r="DV113" s="273"/>
      <c r="DW113" s="273"/>
      <c r="DX113" s="273"/>
      <c r="DY113" s="273"/>
      <c r="DZ113" s="273"/>
      <c r="EA113" s="273"/>
      <c r="EB113" s="273"/>
      <c r="EC113" s="273"/>
      <c r="ED113" s="273"/>
      <c r="EE113" s="273"/>
    </row>
    <row r="114" spans="1:135" s="635" customFormat="1" ht="13.8" thickBot="1" x14ac:dyDescent="0.3">
      <c r="A114" s="529">
        <f>'дерево ЭД103-01'!A116</f>
        <v>113</v>
      </c>
      <c r="B114" s="580" t="str">
        <f>IF('дерево ЭД103-01'!B116=0," ",'дерево ЭД103-01'!B116)</f>
        <v>06.03.</v>
      </c>
      <c r="C114" s="569" t="str">
        <f>C113</f>
        <v>ЭД103-01-41-01СБ Корпус</v>
      </c>
      <c r="D114" s="570" t="str">
        <f>IF($H114="-","-",IF('детали ЭД103-01'!D114=0,"-",'детали ЭД103-01'!D114))</f>
        <v>Корпус</v>
      </c>
      <c r="E114" s="570" t="str">
        <f>IF($H114="-","-",IF('детали ЭД103-01'!E114=0,"-",'детали ЭД103-01'!E114))</f>
        <v>-</v>
      </c>
      <c r="F114" s="570" t="str">
        <f>IF($H114="-","-",IF('детали ЭД103-01'!F114=0,"-",'детали ЭД103-01'!F114))</f>
        <v>-</v>
      </c>
      <c r="G114" s="570" t="str">
        <f>IF($H114="-","-",IF('детали ЭД103-01'!G114=0,"-",'детали ЭД103-01'!G114))</f>
        <v>-</v>
      </c>
      <c r="H114" s="595">
        <f>IF((HLOOKUP($D$1,'дерево ЭД103-01'!$H$4:$BU$241,A114,FALSE))*$G$1=0,"-",(HLOOKUP($D$1,'дерево ЭД103-01'!$H$4:$BU$241,A114,FALSE))*$G$1)</f>
        <v>1</v>
      </c>
      <c r="I114" s="570" t="str">
        <f>IF(H114="-","-",'детали ЭД103-01'!H114)</f>
        <v>шт</v>
      </c>
      <c r="J114" s="570" t="str">
        <f>IF($H114="-","-",IF('детали ЭД103-01'!I114=0,"-",'детали ЭД103-01'!I114*$H114))</f>
        <v>-</v>
      </c>
      <c r="K114" s="570" t="str">
        <f>IF(H114="-","-",IF('детали ЭД103-01'!J114=0,"-",'детали ЭД103-01'!J114*$H114))</f>
        <v>-</v>
      </c>
      <c r="L114" s="635" t="str">
        <f>IF($H114="-","-",IF('детали ЭД103-01'!K114=0,"-",'детали ЭД103-01'!K114))</f>
        <v>-</v>
      </c>
      <c r="M114" s="987" t="str">
        <f>IF($H114="-","-",IF('детали ЭД103-01'!L114=0,"-",'детали ЭД103-01'!L114))</f>
        <v>-</v>
      </c>
      <c r="N114" s="988" t="str">
        <f>IF($H114="-","-",IF('детали ЭД103-01'!M114=0,"-",'детали ЭД103-01'!M114))</f>
        <v>корпус</v>
      </c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1"/>
      <c r="BA114" s="211"/>
      <c r="BB114" s="211"/>
      <c r="BC114" s="211"/>
      <c r="BD114" s="211"/>
      <c r="BE114" s="211"/>
      <c r="BF114" s="211"/>
      <c r="BG114" s="211"/>
      <c r="BH114" s="211"/>
      <c r="BI114" s="211"/>
      <c r="BJ114" s="211"/>
      <c r="BK114" s="695"/>
      <c r="BL114" s="695"/>
      <c r="BM114" s="695"/>
      <c r="BN114" s="695"/>
      <c r="BO114" s="695"/>
      <c r="BP114" s="695"/>
      <c r="BQ114" s="695"/>
      <c r="BR114" s="695"/>
      <c r="BS114" s="695"/>
      <c r="BT114" s="695"/>
      <c r="BU114" s="695"/>
      <c r="BV114" s="695"/>
      <c r="BW114" s="695"/>
      <c r="BX114" s="695"/>
      <c r="BY114" s="695"/>
      <c r="BZ114" s="695"/>
      <c r="CA114" s="695"/>
      <c r="CB114" s="695"/>
      <c r="CC114" s="695"/>
      <c r="CD114" s="695"/>
      <c r="CE114" s="695"/>
      <c r="CF114" s="695"/>
      <c r="CG114" s="695"/>
      <c r="CH114" s="695"/>
      <c r="CI114" s="695"/>
      <c r="CJ114" s="695"/>
      <c r="CK114" s="695"/>
      <c r="CL114" s="695"/>
      <c r="CM114" s="695"/>
      <c r="CN114" s="695"/>
      <c r="CO114" s="695"/>
      <c r="CP114" s="695"/>
      <c r="CQ114" s="695"/>
      <c r="CR114" s="695"/>
      <c r="CS114" s="695"/>
      <c r="CT114" s="695"/>
      <c r="CU114" s="695"/>
      <c r="CV114" s="695"/>
      <c r="CW114" s="695"/>
      <c r="CX114" s="695"/>
      <c r="CY114" s="695"/>
      <c r="CZ114" s="695"/>
      <c r="DA114" s="695"/>
      <c r="DB114" s="695"/>
      <c r="DC114" s="695"/>
      <c r="DD114" s="636"/>
      <c r="DE114" s="628"/>
      <c r="DF114" s="628"/>
      <c r="DG114" s="628"/>
      <c r="DH114" s="628"/>
      <c r="DI114" s="628"/>
      <c r="DJ114" s="628"/>
      <c r="DK114" s="628"/>
      <c r="DL114" s="628"/>
      <c r="DM114" s="628"/>
      <c r="DN114" s="628"/>
      <c r="DO114" s="628"/>
      <c r="DP114" s="628"/>
      <c r="DQ114" s="628"/>
      <c r="DR114" s="628"/>
      <c r="DS114" s="628"/>
      <c r="DT114" s="628"/>
      <c r="DU114" s="628"/>
      <c r="DV114" s="628"/>
      <c r="DW114" s="628"/>
      <c r="DX114" s="628"/>
      <c r="DY114" s="628"/>
      <c r="DZ114" s="628"/>
      <c r="EA114" s="628"/>
      <c r="EB114" s="628"/>
      <c r="EC114" s="628"/>
      <c r="ED114" s="628"/>
      <c r="EE114" s="628"/>
    </row>
    <row r="115" spans="1:135" s="191" customFormat="1" ht="13.8" thickBot="1" x14ac:dyDescent="0.3">
      <c r="A115" s="376">
        <f>'дерево ЭД103-01'!A117</f>
        <v>114</v>
      </c>
      <c r="B115" s="276" t="str">
        <f>IF('дерево ЭД103-01'!B117=0," ",'дерево ЭД103-01'!B117)</f>
        <v>06.03.1.</v>
      </c>
      <c r="C115" s="565" t="str">
        <f>IF($H115="-","-",'детали ЭД103-01'!C115)</f>
        <v>ЭД103-01-41-002 Труба</v>
      </c>
      <c r="D115" s="565" t="str">
        <f>IF($H115="-","-",IF('детали ЭД103-01'!D115=0,"-",'детали ЭД103-01'!D115))</f>
        <v>Труба</v>
      </c>
      <c r="E115" s="565" t="str">
        <f>IF($H115="-","-",IF('детали ЭД103-01'!E115=0,"-",'детали ЭД103-01'!E115))</f>
        <v>Труба</v>
      </c>
      <c r="F115" s="565" t="str">
        <f>IF($H115="-","-",IF('детали ЭД103-01'!F115=0,"-",'детали ЭД103-01'!F115))</f>
        <v>45х10 ГОСТ 8734-75</v>
      </c>
      <c r="G115" s="565" t="str">
        <f>IF($H115="-","-",IF('детали ЭД103-01'!G115=0,"-",'детали ЭД103-01'!G115))</f>
        <v>Г20 ГОСТ 8733-87</v>
      </c>
      <c r="H115" s="593">
        <f>IF((HLOOKUP($D$1,'дерево ЭД103-01'!$H$4:$BU$241,A115,FALSE))*$G$1=0,"-",(HLOOKUP($D$1,'дерево ЭД103-01'!$H$4:$BU$241,A115,FALSE))*$G$1)</f>
        <v>1</v>
      </c>
      <c r="I115" s="565" t="str">
        <f>IF(H115="-","-",'детали ЭД103-01'!H115)</f>
        <v>кг</v>
      </c>
      <c r="J115" s="565">
        <f>IF($H115="-","-",IF('детали ЭД103-01'!I115=0,"-",'детали ЭД103-01'!I115*$H115))</f>
        <v>0.51</v>
      </c>
      <c r="K115" s="565">
        <f>IF(H115="-","-",IF('детали ЭД103-01'!J115=0,"-",'детали ЭД103-01'!J115*$H115))</f>
        <v>1.04</v>
      </c>
      <c r="L115" s="497" t="str">
        <f>IF($H115="-","-",IF('детали ЭД103-01'!K115=0,"-",'детали ЭД103-01'!K115))</f>
        <v>-</v>
      </c>
      <c r="M115" s="214" t="str">
        <f>IF($H115="-","-",IF('детали ЭД103-01'!L115=0,"-",'детали ЭД103-01'!L115))</f>
        <v>корпус</v>
      </c>
      <c r="N115" s="7" t="str">
        <f>IF($H115="-","-",IF('детали ЭД103-01'!M115=0,"-",'детали ЭД103-01'!M115))</f>
        <v>корпус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370"/>
      <c r="DE115" s="190"/>
      <c r="DF115" s="190"/>
      <c r="DG115" s="190"/>
      <c r="DH115" s="190"/>
      <c r="DI115" s="190"/>
      <c r="DJ115" s="190"/>
      <c r="DK115" s="190"/>
      <c r="DL115" s="190"/>
      <c r="DM115" s="190"/>
      <c r="DN115" s="190"/>
      <c r="DO115" s="190"/>
      <c r="DP115" s="190"/>
      <c r="DQ115" s="190"/>
      <c r="DR115" s="190"/>
      <c r="DS115" s="190"/>
      <c r="DT115" s="190"/>
      <c r="DU115" s="190"/>
      <c r="DV115" s="190"/>
      <c r="DW115" s="190"/>
      <c r="DX115" s="190"/>
      <c r="DY115" s="190"/>
      <c r="DZ115" s="190"/>
      <c r="EA115" s="190"/>
      <c r="EB115" s="190"/>
      <c r="EC115" s="190"/>
      <c r="ED115" s="190"/>
      <c r="EE115" s="190"/>
    </row>
    <row r="116" spans="1:135" s="26" customFormat="1" x14ac:dyDescent="0.25">
      <c r="A116" s="376">
        <f>'дерево ЭД103-01'!A118</f>
        <v>115</v>
      </c>
      <c r="B116" s="195" t="str">
        <f>IF('дерево ЭД103-01'!B118=0," ",'дерево ЭД103-01'!B118)</f>
        <v>06.03.2.</v>
      </c>
      <c r="C116" s="196" t="str">
        <f>IF($H116="-","-",'детали ЭД103-01'!C116)</f>
        <v>-</v>
      </c>
      <c r="D116" s="284" t="str">
        <f>IF($H116="-","-",IF('детали ЭД103-01'!D116=0,"-",'детали ЭД103-01'!D116))</f>
        <v>-</v>
      </c>
      <c r="E116" s="284" t="str">
        <f>IF($H116="-","-",IF('детали ЭД103-01'!E116=0,"-",'детали ЭД103-01'!E116))</f>
        <v>-</v>
      </c>
      <c r="F116" s="284" t="str">
        <f>IF($H116="-","-",IF('детали ЭД103-01'!F116=0,"-",'детали ЭД103-01'!F116))</f>
        <v>-</v>
      </c>
      <c r="G116" s="196" t="str">
        <f>IF($H116="-","-",IF('детали ЭД103-01'!G116=0,"-",'детали ЭД103-01'!G116))</f>
        <v>-</v>
      </c>
      <c r="H116" s="591" t="str">
        <f>IF((HLOOKUP($D$1,'дерево ЭД103-01'!$H$4:$BU$241,A116,FALSE))*$G$1=0,"-",(HLOOKUP($D$1,'дерево ЭД103-01'!$H$4:$BU$241,A116,FALSE))*$G$1)</f>
        <v>-</v>
      </c>
      <c r="I116" s="284" t="str">
        <f>IF(H116="-","-",'детали ЭД103-01'!H116)</f>
        <v>-</v>
      </c>
      <c r="J116" s="284" t="str">
        <f>IF($H116="-","-",IF('детали ЭД103-01'!I116=0,"-",'детали ЭД103-01'!I116*$H116))</f>
        <v>-</v>
      </c>
      <c r="K116" s="284" t="str">
        <f>IF(H116="-","-",IF('детали ЭД103-01'!J116=0,"-",'детали ЭД103-01'!J116*$H116))</f>
        <v>-</v>
      </c>
      <c r="L116" s="505" t="str">
        <f>IF($H116="-","-",IF('детали ЭД103-01'!K116=0,"-",'детали ЭД103-01'!K116))</f>
        <v>-</v>
      </c>
      <c r="M116" s="214" t="str">
        <f>IF($H116="-","-",IF('детали ЭД103-01'!L116=0,"-",'детали ЭД103-01'!L116))</f>
        <v>-</v>
      </c>
      <c r="N116" s="7" t="str">
        <f>IF($H116="-","-",IF('детали ЭД103-01'!M116=0,"-",'детали ЭД103-01'!M116))</f>
        <v>-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367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</row>
    <row r="117" spans="1:135" s="26" customFormat="1" ht="13.8" thickBot="1" x14ac:dyDescent="0.3">
      <c r="A117" s="376">
        <f>'дерево ЭД103-01'!A119</f>
        <v>116</v>
      </c>
      <c r="B117" s="197" t="str">
        <f>IF('дерево ЭД103-01'!B119=0," ",'дерево ЭД103-01'!B119)</f>
        <v>06.03.2.</v>
      </c>
      <c r="C117" s="285" t="str">
        <f>IF($H117="-","-",'детали ЭД103-01'!C117)</f>
        <v>ЭД103-01-41-001-01 Корпус</v>
      </c>
      <c r="D117" s="285" t="str">
        <f>IF($H117="-","-",IF('детали ЭД103-01'!D117=0,"-",'детали ЭД103-01'!D117))</f>
        <v>Корпус</v>
      </c>
      <c r="E117" s="609" t="str">
        <f>IF($H117="-","-",IF('детали ЭД103-01'!E117=0,"-",'детали ЭД103-01'!E117))</f>
        <v>Круг</v>
      </c>
      <c r="F117" s="609" t="str">
        <f>IF($H117="-","-",IF('детали ЭД103-01'!F117=0,"-",'детали ЭД103-01'!F117))</f>
        <v>110-В ГОСТ 2590-88</v>
      </c>
      <c r="G117" s="610" t="str">
        <f>IF($H117="-","-",IF('детали ЭД103-01'!G117=0,"-",'детали ЭД103-01'!G117))</f>
        <v>30Х13 ГОСТ 5949-75</v>
      </c>
      <c r="H117" s="592">
        <f>IF((HLOOKUP($D$1,'дерево ЭД103-01'!$H$4:$BU$241,A117,FALSE))*$G$1=0,"-",(HLOOKUP($D$1,'дерево ЭД103-01'!$H$4:$BU$241,A117,FALSE))*$G$1)</f>
        <v>1</v>
      </c>
      <c r="I117" s="285" t="str">
        <f>IF(H117="-","-",'детали ЭД103-01'!H117)</f>
        <v>кг</v>
      </c>
      <c r="J117" s="285">
        <f>IF($H117="-","-",IF('детали ЭД103-01'!I117=0,"-",'детали ЭД103-01'!I117*$H117))</f>
        <v>8.5</v>
      </c>
      <c r="K117" s="285">
        <f>IF(H117="-","-",IF('детали ЭД103-01'!J117=0,"-",'детали ЭД103-01'!J117*$H117))</f>
        <v>14</v>
      </c>
      <c r="L117" s="770" t="str">
        <f>IF($H117="-","-",IF('детали ЭД103-01'!K117=0,"-",'детали ЭД103-01'!K117))</f>
        <v>-</v>
      </c>
      <c r="M117" s="214" t="str">
        <f>IF($H117="-","-",IF('детали ЭД103-01'!L117=0,"-",'детали ЭД103-01'!L117))</f>
        <v>корпус</v>
      </c>
      <c r="N117" s="7" t="str">
        <f>IF($H117="-","-",IF('детали ЭД103-01'!M117=0,"-",'детали ЭД103-01'!M117))</f>
        <v>корпус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367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</row>
    <row r="118" spans="1:135" s="789" customFormat="1" ht="13.8" thickBot="1" x14ac:dyDescent="0.3">
      <c r="A118" s="376">
        <f>'дерево ЭД103-01'!A120</f>
        <v>117</v>
      </c>
      <c r="B118" s="796"/>
      <c r="C118" s="797"/>
      <c r="D118" s="797"/>
      <c r="E118" s="797"/>
      <c r="F118" s="797"/>
      <c r="G118" s="797"/>
      <c r="H118" s="798"/>
      <c r="I118" s="797"/>
      <c r="J118" s="797"/>
      <c r="K118" s="797"/>
      <c r="L118" s="931"/>
      <c r="M118" s="986"/>
      <c r="N118" s="95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222"/>
      <c r="DA118" s="222"/>
      <c r="DB118" s="222"/>
      <c r="DC118" s="222"/>
      <c r="DD118" s="788"/>
    </row>
    <row r="119" spans="1:135" s="289" customFormat="1" x14ac:dyDescent="0.25">
      <c r="A119" s="376">
        <f>'дерево ЭД103-01'!A121</f>
        <v>118</v>
      </c>
      <c r="B119" s="425" t="str">
        <f>IF('дерево ЭД103-01'!B121=0," ",'дерево ЭД103-01'!B121)</f>
        <v xml:space="preserve"> </v>
      </c>
      <c r="C119" s="1171" t="str">
        <f>HLOOKUP($D$1,'дерево ЭД103-01'!$H$4:$BU$241,A119,FALSE)</f>
        <v>ЭД103-01-50-22СБ Статор</v>
      </c>
      <c r="D119" s="244" t="str">
        <f>IF($H119="-","-",IF('детали ЭД103-01'!D119=0,"-",'детали ЭД103-01'!D119))</f>
        <v xml:space="preserve"> </v>
      </c>
      <c r="E119" s="341" t="str">
        <f>IF($H119="-","-",IF('детали ЭД103-01'!E119=0,"-",'детали ЭД103-01'!E119))</f>
        <v>-</v>
      </c>
      <c r="F119" s="341" t="str">
        <f>IF($H119="-","-",IF('детали ЭД103-01'!F119=0,"-",'детали ЭД103-01'!F119))</f>
        <v>-</v>
      </c>
      <c r="G119" s="341" t="str">
        <f>IF($H119="-","-",IF('детали ЭД103-01'!G119=0,"-",'детали ЭД103-01'!G119))</f>
        <v>-</v>
      </c>
      <c r="H119" s="341"/>
      <c r="I119" s="245"/>
      <c r="J119" s="336"/>
      <c r="K119" s="336"/>
      <c r="L119" s="971" t="str">
        <f>IF($H119="-","-",IF('детали ЭД103-01'!K119=0,"-",'детали ЭД103-01'!K119))</f>
        <v>-</v>
      </c>
      <c r="M119" s="214" t="str">
        <f>IF($H119="-","-",IF('детали ЭД103-01'!L119=0,"-",'детали ЭД103-01'!L119))</f>
        <v>-</v>
      </c>
      <c r="N119" s="7" t="str">
        <f>IF($H119="-","-",IF('детали ЭД103-01'!M119=0,"-",'детали ЭД103-01'!M119))</f>
        <v>-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368"/>
      <c r="DE119" s="158"/>
      <c r="DF119" s="158"/>
      <c r="DG119" s="158"/>
      <c r="DH119" s="158"/>
      <c r="DI119" s="158"/>
      <c r="DJ119" s="158"/>
      <c r="DK119" s="158"/>
      <c r="DL119" s="158"/>
      <c r="DM119" s="158"/>
      <c r="DN119" s="158"/>
      <c r="DO119" s="158"/>
      <c r="DP119" s="158"/>
      <c r="DQ119" s="158"/>
      <c r="DR119" s="158"/>
      <c r="DS119" s="158"/>
      <c r="DT119" s="158"/>
      <c r="DU119" s="158"/>
      <c r="DV119" s="158"/>
      <c r="DW119" s="158"/>
      <c r="DX119" s="158"/>
      <c r="DY119" s="158"/>
      <c r="DZ119" s="158"/>
      <c r="EA119" s="158"/>
      <c r="EB119" s="158"/>
      <c r="EC119" s="158"/>
      <c r="ED119" s="158"/>
      <c r="EE119" s="158"/>
    </row>
    <row r="120" spans="1:135" s="635" customFormat="1" ht="13.8" thickBot="1" x14ac:dyDescent="0.3">
      <c r="A120" s="376">
        <f>'дерево ЭД103-01'!A122</f>
        <v>119</v>
      </c>
      <c r="B120" s="580" t="str">
        <f>IF('дерево ЭД103-01'!B122=0," ",'дерево ЭД103-01'!B122)</f>
        <v>07.</v>
      </c>
      <c r="C120" s="581" t="str">
        <f>C119</f>
        <v>ЭД103-01-50-22СБ Статор</v>
      </c>
      <c r="D120" s="581" t="str">
        <f>IF($H120="-","-",IF('детали ЭД103-01'!D120=0,"-",'детали ЭД103-01'!D120))</f>
        <v>Статор</v>
      </c>
      <c r="E120" s="637" t="str">
        <f>IF($H120="-","-",IF('детали ЭД103-01'!E120=0,"-",'детали ЭД103-01'!E120))</f>
        <v>-</v>
      </c>
      <c r="F120" s="637" t="str">
        <f>IF($H120="-","-",IF('детали ЭД103-01'!F120=0,"-",'детали ЭД103-01'!F120))</f>
        <v>-</v>
      </c>
      <c r="G120" s="637" t="str">
        <f>IF($H120="-","-",IF('детали ЭД103-01'!G120=0,"-",'детали ЭД103-01'!G120))</f>
        <v>-</v>
      </c>
      <c r="H120" s="357">
        <f>IF((HLOOKUP($D$1,'дерево ЭД103-01'!$H$4:$BU$241,A120,FALSE))*$G$1=0,"-",(HLOOKUP($D$1,'дерево ЭД103-01'!$H$4:$BU$241,A120,FALSE))*$G$1)</f>
        <v>1</v>
      </c>
      <c r="I120" s="357" t="str">
        <f>IF(H120="-","-",'детали ЭД103-01'!H120)</f>
        <v>шт</v>
      </c>
      <c r="J120" s="638" t="str">
        <f>IF($H120="-","-",IF('детали ЭД103-01'!I120=0,"-",'детали ЭД103-01'!I120*$H120))</f>
        <v>-</v>
      </c>
      <c r="K120" s="638" t="str">
        <f>IF(H120="-","-",IF('детали ЭД103-01'!J120=0,"-",'детали ЭД103-01'!J120*$H120))</f>
        <v>-</v>
      </c>
      <c r="L120" s="976" t="str">
        <f>IF($H120="-","-",IF('детали ЭД103-01'!K120=0,"-",'детали ЭД103-01'!K120))</f>
        <v>-</v>
      </c>
      <c r="M120" s="987" t="str">
        <f>IF($H120="-","-",IF('детали ЭД103-01'!L120=0,"-",'детали ЭД103-01'!L120))</f>
        <v>-</v>
      </c>
      <c r="N120" s="988" t="str">
        <f>IF($H120="-","-",IF('детали ЭД103-01'!M120=0,"-",'детали ЭД103-01'!M120))</f>
        <v>статор</v>
      </c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1"/>
      <c r="BA120" s="211"/>
      <c r="BB120" s="211"/>
      <c r="BC120" s="211"/>
      <c r="BD120" s="211"/>
      <c r="BE120" s="211"/>
      <c r="BF120" s="211"/>
      <c r="BG120" s="211"/>
      <c r="BH120" s="211"/>
      <c r="BI120" s="211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  <c r="CT120" s="211"/>
      <c r="CU120" s="211"/>
      <c r="CV120" s="211"/>
      <c r="CW120" s="211"/>
      <c r="CX120" s="211"/>
      <c r="CY120" s="211"/>
      <c r="CZ120" s="211"/>
      <c r="DA120" s="211"/>
      <c r="DB120" s="211"/>
      <c r="DC120" s="211"/>
      <c r="DD120" s="636"/>
      <c r="DE120" s="628"/>
      <c r="DF120" s="628"/>
      <c r="DG120" s="628"/>
      <c r="DH120" s="628"/>
      <c r="DI120" s="628"/>
      <c r="DJ120" s="628"/>
      <c r="DK120" s="628"/>
      <c r="DL120" s="628"/>
      <c r="DM120" s="628"/>
      <c r="DN120" s="628"/>
      <c r="DO120" s="628"/>
      <c r="DP120" s="628"/>
      <c r="DQ120" s="628"/>
      <c r="DR120" s="628"/>
      <c r="DS120" s="628"/>
      <c r="DT120" s="628"/>
      <c r="DU120" s="628"/>
      <c r="DV120" s="628"/>
      <c r="DW120" s="628"/>
      <c r="DX120" s="628"/>
      <c r="DY120" s="628"/>
      <c r="DZ120" s="628"/>
      <c r="EA120" s="628"/>
      <c r="EB120" s="628"/>
      <c r="EC120" s="628"/>
      <c r="ED120" s="628"/>
      <c r="EE120" s="628"/>
    </row>
    <row r="121" spans="1:135" s="215" customFormat="1" x14ac:dyDescent="0.25">
      <c r="A121" s="376">
        <f>'дерево ЭД103-01'!A123</f>
        <v>120</v>
      </c>
      <c r="B121" s="525" t="str">
        <f>IF('дерево ЭД103-01'!B123=0," ",'дерево ЭД103-01'!B123)</f>
        <v>07.1.</v>
      </c>
      <c r="C121" s="181" t="str">
        <f>IF($H121="-","-",'детали ЭД103-01'!C121)</f>
        <v>ЭД103-01-50-001 Прокладка</v>
      </c>
      <c r="D121" s="181" t="str">
        <f>IF($H121="-","-",IF('детали ЭД103-01'!D121=0,"-",'детали ЭД103-01'!D121))</f>
        <v>Прокладка</v>
      </c>
      <c r="E121" s="314" t="str">
        <f>IF($H121="-","-",IF('детали ЭД103-01'!E121=0,"-",'детали ЭД103-01'!E121))</f>
        <v>Стеклотекстолит</v>
      </c>
      <c r="F121" s="314" t="str">
        <f>IF($H121="-","-",IF('детали ЭД103-01'!F121=0,"-",'детали ЭД103-01'!F121))</f>
        <v>100±1х295±2</v>
      </c>
      <c r="G121" s="314" t="str">
        <f>IF($H121="-","-",IF('детали ЭД103-01'!G121=0,"-",'детали ЭД103-01'!G121))</f>
        <v>СТЭФ-I-0,5 ГОСТ 12652-74</v>
      </c>
      <c r="H121" s="315">
        <f>IF((HLOOKUP($D$1,'дерево ЭД103-01'!$H$4:$BU$241,A121,FALSE))*$G$1=0,"-",(HLOOKUP($D$1,'дерево ЭД103-01'!$H$4:$BU$241,A121,FALSE))*$G$1)</f>
        <v>1</v>
      </c>
      <c r="I121" s="315" t="str">
        <f>IF(H121="-","-",'детали ЭД103-01'!H121)</f>
        <v>кг</v>
      </c>
      <c r="J121" s="316">
        <f>IF($H121="-","-",IF('детали ЭД103-01'!I121=0,"-",'детали ЭД103-01'!I121*$H121))</f>
        <v>2.5999999999999999E-2</v>
      </c>
      <c r="K121" s="316">
        <f>IF(H121="-","-",IF('детали ЭД103-01'!J121=0,"-",'детали ЭД103-01'!J121*$H121))</f>
        <v>3.1E-2</v>
      </c>
      <c r="L121" s="972" t="str">
        <f>IF($H121="-","-",IF('детали ЭД103-01'!K121=0,"-",'детали ЭД103-01'!K121))</f>
        <v>-</v>
      </c>
      <c r="M121" s="214" t="str">
        <f>IF($H121="-","-",IF('детали ЭД103-01'!L121=0,"-",'детали ЭД103-01'!L121))</f>
        <v>статор</v>
      </c>
      <c r="N121" s="7" t="str">
        <f>IF($H121="-","-",IF('детали ЭД103-01'!M121=0,"-",'детали ЭД103-01'!M121))</f>
        <v>статор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371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</row>
    <row r="122" spans="1:135" s="3" customFormat="1" x14ac:dyDescent="0.25">
      <c r="A122" s="376">
        <f>'дерево ЭД103-01'!A124</f>
        <v>121</v>
      </c>
      <c r="B122" s="437" t="str">
        <f>IF('дерево ЭД103-01'!B124=0," ",'дерево ЭД103-01'!B124)</f>
        <v>07.2.</v>
      </c>
      <c r="C122" s="11" t="str">
        <f>IF($H122="-","-",'детали ЭД103-01'!C122)</f>
        <v>ЭД103-01-50-002 Прокладка</v>
      </c>
      <c r="D122" s="11" t="str">
        <f>IF($H122="-","-",IF('детали ЭД103-01'!D122=0,"-",'детали ЭД103-01'!D122))</f>
        <v>Прокладка</v>
      </c>
      <c r="E122" s="115" t="str">
        <f>IF($H122="-","-",IF('детали ЭД103-01'!E122=0,"-",'детали ЭД103-01'!E122))</f>
        <v>Стеклотекстолит</v>
      </c>
      <c r="F122" s="115" t="str">
        <f>IF($H122="-","-",IF('детали ЭД103-01'!F122=0,"-",'детали ЭД103-01'!F122))</f>
        <v>80±1х295±2</v>
      </c>
      <c r="G122" s="115" t="str">
        <f>IF($H122="-","-",IF('детали ЭД103-01'!G122=0,"-",'детали ЭД103-01'!G122))</f>
        <v>СТЭФ-I-0,5 ГОСТ 12652-74</v>
      </c>
      <c r="H122" s="112">
        <f>IF((HLOOKUP($D$1,'дерево ЭД103-01'!$H$4:$BU$241,A122,FALSE))*$G$1=0,"-",(HLOOKUP($D$1,'дерево ЭД103-01'!$H$4:$BU$241,A122,FALSE))*$G$1)</f>
        <v>1</v>
      </c>
      <c r="I122" s="112" t="str">
        <f>IF(H122="-","-",'детали ЭД103-01'!H122)</f>
        <v>кг</v>
      </c>
      <c r="J122" s="119">
        <f>IF($H122="-","-",IF('детали ЭД103-01'!I122=0,"-",'детали ЭД103-01'!I122*$H122))</f>
        <v>2.1000000000000001E-2</v>
      </c>
      <c r="K122" s="119">
        <f>IF(H122="-","-",IF('детали ЭД103-01'!J122=0,"-",'детали ЭД103-01'!J122*$H122))</f>
        <v>2.5999999999999999E-2</v>
      </c>
      <c r="L122" s="973" t="str">
        <f>IF($H122="-","-",IF('детали ЭД103-01'!K122=0,"-",'детали ЭД103-01'!K122))</f>
        <v>-</v>
      </c>
      <c r="M122" s="214" t="str">
        <f>IF($H122="-","-",IF('детали ЭД103-01'!L122=0,"-",'детали ЭД103-01'!L122))</f>
        <v>статор</v>
      </c>
      <c r="N122" s="7" t="str">
        <f>IF($H122="-","-",IF('детали ЭД103-01'!M122=0,"-",'детали ЭД103-01'!M122))</f>
        <v>статор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366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</row>
    <row r="123" spans="1:135" s="3" customFormat="1" x14ac:dyDescent="0.25">
      <c r="A123" s="376">
        <f>'дерево ЭД103-01'!A125</f>
        <v>122</v>
      </c>
      <c r="B123" s="437" t="str">
        <f>IF('дерево ЭД103-01'!B125=0," ",'дерево ЭД103-01'!B125)</f>
        <v>07.3.</v>
      </c>
      <c r="C123" s="11" t="str">
        <f>IF($H123="-","-",'детали ЭД103-01'!C123)</f>
        <v>ЭД103-01-50-003 Прокладка</v>
      </c>
      <c r="D123" s="11" t="str">
        <f>IF($H123="-","-",IF('детали ЭД103-01'!D123=0,"-",'детали ЭД103-01'!D123))</f>
        <v>Прокладка</v>
      </c>
      <c r="E123" s="115" t="str">
        <f>IF($H123="-","-",IF('детали ЭД103-01'!E123=0,"-",'детали ЭД103-01'!E123))</f>
        <v>Лакоткань</v>
      </c>
      <c r="F123" s="115" t="str">
        <f>IF($H123="-","-",IF('детали ЭД103-01'!F123=0,"-",'детали ЭД103-01'!F123))</f>
        <v>130±1х300±2</v>
      </c>
      <c r="G123" s="115" t="str">
        <f>IF($H123="-","-",IF('детали ЭД103-01'!G123=0,"-",'детали ЭД103-01'!G123))</f>
        <v>Ф-4Д-Э007-А СТО 05807999-011-2007</v>
      </c>
      <c r="H123" s="112">
        <f>IF((HLOOKUP($D$1,'дерево ЭД103-01'!$H$4:$BU$241,A123,FALSE))*$G$1=0,"-",(HLOOKUP($D$1,'дерево ЭД103-01'!$H$4:$BU$241,A123,FALSE))*$G$1)</f>
        <v>1</v>
      </c>
      <c r="I123" s="112" t="str">
        <f>IF(H123="-","-",'детали ЭД103-01'!H123)</f>
        <v>кг</v>
      </c>
      <c r="J123" s="119">
        <f>IF($H123="-","-",IF('детали ЭД103-01'!I123=0,"-",'детали ЭД103-01'!I123*$H123))</f>
        <v>7.7999999999999996E-3</v>
      </c>
      <c r="K123" s="119">
        <f>IF(H123="-","-",IF('детали ЭД103-01'!J123=0,"-",'детали ЭД103-01'!J123*$H123))</f>
        <v>8.9999999999999993E-3</v>
      </c>
      <c r="L123" s="973" t="str">
        <f>IF($H123="-","-",IF('детали ЭД103-01'!K123=0,"-",'детали ЭД103-01'!K123))</f>
        <v>-</v>
      </c>
      <c r="M123" s="214" t="str">
        <f>IF($H123="-","-",IF('детали ЭД103-01'!L123=0,"-",'детали ЭД103-01'!L123))</f>
        <v>статор</v>
      </c>
      <c r="N123" s="7" t="str">
        <f>IF($H123="-","-",IF('детали ЭД103-01'!M123=0,"-",'детали ЭД103-01'!M123))</f>
        <v>статор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366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</row>
    <row r="124" spans="1:135" s="3" customFormat="1" x14ac:dyDescent="0.25">
      <c r="A124" s="376">
        <f>'дерево ЭД103-01'!A126</f>
        <v>123</v>
      </c>
      <c r="B124" s="437" t="str">
        <f>IF('дерево ЭД103-01'!B126=0," ",'дерево ЭД103-01'!B126)</f>
        <v>07.4.</v>
      </c>
      <c r="C124" s="11" t="str">
        <f>IF($H124="-","-",'детали ЭД103-01'!C124)</f>
        <v>ЭД103-01-50-004 Прокладка</v>
      </c>
      <c r="D124" s="11" t="str">
        <f>IF($H124="-","-",IF('детали ЭД103-01'!D124=0,"-",'детали ЭД103-01'!D124))</f>
        <v>Прокладка</v>
      </c>
      <c r="E124" s="115" t="str">
        <f>IF($H124="-","-",IF('детали ЭД103-01'!E124=0,"-",'детали ЭД103-01'!E124))</f>
        <v>Лакоткань</v>
      </c>
      <c r="F124" s="115" t="str">
        <f>IF($H124="-","-",IF('детали ЭД103-01'!F124=0,"-",'детали ЭД103-01'!F124))</f>
        <v>110±1х300±2</v>
      </c>
      <c r="G124" s="115" t="str">
        <f>IF($H124="-","-",IF('детали ЭД103-01'!G124=0,"-",'детали ЭД103-01'!G124))</f>
        <v>Ф-4Д-Э007-А СТО 05807999-011-2007</v>
      </c>
      <c r="H124" s="112">
        <f>IF((HLOOKUP($D$1,'дерево ЭД103-01'!$H$4:$BU$241,A124,FALSE))*$G$1=0,"-",(HLOOKUP($D$1,'дерево ЭД103-01'!$H$4:$BU$241,A124,FALSE))*$G$1)</f>
        <v>1</v>
      </c>
      <c r="I124" s="112" t="str">
        <f>IF(H124="-","-",'детали ЭД103-01'!H124)</f>
        <v>кг</v>
      </c>
      <c r="J124" s="119">
        <f>IF($H124="-","-",IF('детали ЭД103-01'!I124=0,"-",'детали ЭД103-01'!I124*$H124))</f>
        <v>6.6E-3</v>
      </c>
      <c r="K124" s="119">
        <f>IF(H124="-","-",IF('детали ЭД103-01'!J124=0,"-",'детали ЭД103-01'!J124*$H124))</f>
        <v>7.0000000000000001E-3</v>
      </c>
      <c r="L124" s="973" t="str">
        <f>IF($H124="-","-",IF('детали ЭД103-01'!K124=0,"-",'детали ЭД103-01'!K124))</f>
        <v>-</v>
      </c>
      <c r="M124" s="214" t="str">
        <f>IF($H124="-","-",IF('детали ЭД103-01'!L124=0,"-",'детали ЭД103-01'!L124))</f>
        <v>статор</v>
      </c>
      <c r="N124" s="7" t="str">
        <f>IF($H124="-","-",IF('детали ЭД103-01'!M124=0,"-",'детали ЭД103-01'!M124))</f>
        <v>статор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366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</row>
    <row r="125" spans="1:135" s="26" customFormat="1" ht="13.8" thickBot="1" x14ac:dyDescent="0.3">
      <c r="A125" s="376">
        <f>'дерево ЭД103-01'!A127</f>
        <v>124</v>
      </c>
      <c r="B125" s="611" t="str">
        <f>IF('дерево ЭД103-01'!B127=0," ",'дерево ЭД103-01'!B127)</f>
        <v>07.5.</v>
      </c>
      <c r="C125" s="11" t="str">
        <f>IF($H125="-","-",'детали ЭД103-01'!C125)</f>
        <v>ЭД103-01-50-005 Кольцо изолирующее; взамен ЭД103-01-54СБ</v>
      </c>
      <c r="D125" s="11" t="str">
        <f>IF($H125="-","-",IF('детали ЭД103-01'!D125=0,"-",'детали ЭД103-01'!D125))</f>
        <v>Кольцо изолирующее</v>
      </c>
      <c r="E125" s="305" t="str">
        <f>IF($H125="-","-",IF('детали ЭД103-01'!E125=0,"-",'детали ЭД103-01'!E125))</f>
        <v>Пресс-материал</v>
      </c>
      <c r="F125" s="305" t="str">
        <f>IF($H125="-","-",IF('детали ЭД103-01'!F125=0,"-",'детали ЭД103-01'!F125))</f>
        <v>-</v>
      </c>
      <c r="G125" s="305" t="str">
        <f>IF($H125="-","-",IF('детали ЭД103-01'!G125=0,"-",'детали ЭД103-01'!G125))</f>
        <v>ДСВ-2-0, неокраш. ГОСТ 17478-95</v>
      </c>
      <c r="H125" s="306">
        <f>IF((HLOOKUP($D$1,'дерево ЭД103-01'!$H$4:$BU$241,A125,FALSE))*$G$1=0,"-",(HLOOKUP($D$1,'дерево ЭД103-01'!$H$4:$BU$241,A125,FALSE))*$G$1)</f>
        <v>2</v>
      </c>
      <c r="I125" s="306" t="str">
        <f>IF(H125="-","-",'детали ЭД103-01'!H125)</f>
        <v>кг</v>
      </c>
      <c r="J125" s="307">
        <f>IF($H125="-","-",IF('детали ЭД103-01'!I125=0,"-",'детали ЭД103-01'!I125*$H125))</f>
        <v>0.12</v>
      </c>
      <c r="K125" s="307">
        <f>IF(H125="-","-",IF('детали ЭД103-01'!J125=0,"-",'детали ЭД103-01'!J125*$H125))</f>
        <v>0.14199999999999999</v>
      </c>
      <c r="L125" s="977" t="str">
        <f>IF($H125="-","-",IF('детали ЭД103-01'!K125=0,"-",'детали ЭД103-01'!K125))</f>
        <v>взамен ЭД103-01-54СБ</v>
      </c>
      <c r="M125" s="214" t="str">
        <f>IF($H125="-","-",IF('детали ЭД103-01'!L125=0,"-",'детали ЭД103-01'!L125))</f>
        <v>статор</v>
      </c>
      <c r="N125" s="7" t="str">
        <f>IF($H125="-","-",IF('детали ЭД103-01'!M125=0,"-",'детали ЭД103-01'!M125))</f>
        <v>статор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367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</row>
    <row r="126" spans="1:135" s="155" customFormat="1" x14ac:dyDescent="0.25">
      <c r="A126" s="376">
        <f>'дерево ЭД103-01'!A128</f>
        <v>125</v>
      </c>
      <c r="B126" s="527" t="str">
        <f>IF('дерево ЭД103-01'!B128=0," ",'дерево ЭД103-01'!B128)</f>
        <v>07.6.</v>
      </c>
      <c r="C126" s="279" t="str">
        <f>IF($H126="-","-",'детали ЭД103-01'!C126)</f>
        <v xml:space="preserve">ЭД117-07-50-005 Гильза </v>
      </c>
      <c r="D126" s="279" t="str">
        <f>IF($H126="-","-",IF('детали ЭД103-01'!D126=0,"-",'детали ЭД103-01'!D126))</f>
        <v xml:space="preserve">Гильза </v>
      </c>
      <c r="E126" s="350" t="str">
        <f>IF($H126="-","-",IF('детали ЭД103-01'!E126=0,"-",'детали ЭД103-01'!E126))</f>
        <v>-</v>
      </c>
      <c r="F126" s="350" t="str">
        <f>IF($H126="-","-",IF('детали ЭД103-01'!F126=0,"-",'детали ЭД103-01'!F126))</f>
        <v>-</v>
      </c>
      <c r="G126" s="350" t="str">
        <f>IF($H126="-","-",IF('детали ЭД103-01'!G126=0,"-",'детали ЭД103-01'!G126))</f>
        <v>заготовка ЭД117-07-50-005Б</v>
      </c>
      <c r="H126" s="351">
        <f>IF((HLOOKUP($D$1,'дерево ЭД103-01'!$H$4:$BU$241,A126,FALSE))*$G$1=0,"-",(HLOOKUP($D$1,'дерево ЭД103-01'!$H$4:$BU$241,A126,FALSE))*$G$1)</f>
        <v>2</v>
      </c>
      <c r="I126" s="351" t="str">
        <f>IF(H126="-","-",'детали ЭД103-01'!H126)</f>
        <v>кг</v>
      </c>
      <c r="J126" s="352">
        <f>IF($H126="-","-",IF('детали ЭД103-01'!I126=0,"-",'детали ЭД103-01'!I126*$H126))</f>
        <v>2.7000000000000001E-3</v>
      </c>
      <c r="K126" s="352" t="str">
        <f>IF(H126="-","-",IF('детали ЭД103-01'!J126=0,"-",'детали ЭД103-01'!J126*$H126))</f>
        <v>-</v>
      </c>
      <c r="L126" s="978" t="str">
        <f>IF($H126="-","-",IF('детали ЭД103-01'!K126=0,"-",'детали ЭД103-01'!K126))</f>
        <v>-</v>
      </c>
      <c r="M126" s="214" t="str">
        <f>IF($H126="-","-",IF('детали ЭД103-01'!L126=0,"-",'детали ЭД103-01'!L126))</f>
        <v>-</v>
      </c>
      <c r="N126" s="7" t="str">
        <f>IF($H126="-","-",IF('детали ЭД103-01'!M126=0,"-",'детали ЭД103-01'!M126))</f>
        <v>статор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368"/>
      <c r="DE126" s="158"/>
      <c r="DF126" s="158"/>
      <c r="DG126" s="158"/>
      <c r="DH126" s="158"/>
      <c r="DI126" s="158"/>
      <c r="DJ126" s="158"/>
      <c r="DK126" s="158"/>
      <c r="DL126" s="158"/>
      <c r="DM126" s="158"/>
      <c r="DN126" s="158"/>
      <c r="DO126" s="158"/>
      <c r="DP126" s="158"/>
      <c r="DQ126" s="158"/>
      <c r="DR126" s="158"/>
      <c r="DS126" s="158"/>
      <c r="DT126" s="158"/>
      <c r="DU126" s="158"/>
      <c r="DV126" s="158"/>
      <c r="DW126" s="158"/>
      <c r="DX126" s="158"/>
      <c r="DY126" s="158"/>
      <c r="DZ126" s="158"/>
      <c r="EA126" s="158"/>
      <c r="EB126" s="158"/>
      <c r="EC126" s="158"/>
      <c r="ED126" s="158"/>
      <c r="EE126" s="158"/>
    </row>
    <row r="127" spans="1:135" s="164" customFormat="1" ht="13.8" thickBot="1" x14ac:dyDescent="0.3">
      <c r="A127" s="376">
        <f>'дерево ЭД103-01'!A129</f>
        <v>126</v>
      </c>
      <c r="B127" s="528" t="str">
        <f>IF('дерево ЭД103-01'!B129=0," ",'дерево ЭД103-01'!B129)</f>
        <v>07.6.</v>
      </c>
      <c r="C127" s="281" t="str">
        <f>IF($H127="-","-",'детали ЭД103-01'!C127)</f>
        <v xml:space="preserve">ЭД117-07-50-005Б Гильза; загот. для ЭД117-07-50-005 </v>
      </c>
      <c r="D127" s="281" t="str">
        <f>IF($H127="-","-",IF('детали ЭД103-01'!D127=0,"-",'детали ЭД103-01'!D127))</f>
        <v xml:space="preserve">Гильза </v>
      </c>
      <c r="E127" s="353" t="str">
        <f>IF($H127="-","-",IF('детали ЭД103-01'!E127=0,"-",'детали ЭД103-01'!E127))</f>
        <v>Пруток</v>
      </c>
      <c r="F127" s="353" t="str">
        <f>IF($H127="-","-",IF('детали ЭД103-01'!F127=0,"-",'детали ЭД103-01'!F127))</f>
        <v>-</v>
      </c>
      <c r="G127" s="353" t="str">
        <f>IF($H127="-","-",IF('детали ЭД103-01'!G127=0,"-",'детали ЭД103-01'!G127))</f>
        <v>ДКРНТ 4,5 НД М1 ГОСТ 1535-91</v>
      </c>
      <c r="H127" s="354">
        <f>IF((HLOOKUP($D$1,'дерево ЭД103-01'!$H$4:$BU$241,A127,FALSE))*$G$1=0,"-",(HLOOKUP($D$1,'дерево ЭД103-01'!$H$4:$BU$241,A127,FALSE))*$G$1)</f>
        <v>2</v>
      </c>
      <c r="I127" s="354" t="str">
        <f>IF(H127="-","-",'детали ЭД103-01'!H127)</f>
        <v>кг</v>
      </c>
      <c r="J127" s="355">
        <f>IF($H127="-","-",IF('детали ЭД103-01'!I127=0,"-",'детали ЭД103-01'!I127*$H127))</f>
        <v>2.7000000000000001E-3</v>
      </c>
      <c r="K127" s="355">
        <f>IF(H127="-","-",IF('детали ЭД103-01'!J127=0,"-",'детали ЭД103-01'!J127*$H127))</f>
        <v>6.0000000000000001E-3</v>
      </c>
      <c r="L127" s="970" t="str">
        <f>IF($H127="-","-",IF('детали ЭД103-01'!K127=0,"-",'детали ЭД103-01'!K127))</f>
        <v>загот. для ЭД117-07-50-005</v>
      </c>
      <c r="M127" s="214" t="str">
        <f>IF($H127="-","-",IF('детали ЭД103-01'!L127=0,"-",'детали ЭД103-01'!L127))</f>
        <v>статор</v>
      </c>
      <c r="N127" s="7" t="str">
        <f>IF($H127="-","-",IF('детали ЭД103-01'!M127=0,"-",'детали ЭД103-01'!M127))</f>
        <v>статор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369"/>
      <c r="DE127" s="167"/>
      <c r="DF127" s="167"/>
      <c r="DG127" s="167"/>
      <c r="DH127" s="167"/>
      <c r="DI127" s="167"/>
      <c r="DJ127" s="167"/>
      <c r="DK127" s="167"/>
      <c r="DL127" s="167"/>
      <c r="DM127" s="167"/>
      <c r="DN127" s="167"/>
      <c r="DO127" s="167"/>
      <c r="DP127" s="167"/>
      <c r="DQ127" s="167"/>
      <c r="DR127" s="167"/>
      <c r="DS127" s="167"/>
      <c r="DT127" s="167"/>
      <c r="DU127" s="167"/>
      <c r="DV127" s="167"/>
      <c r="DW127" s="167"/>
      <c r="DX127" s="167"/>
      <c r="DY127" s="167"/>
      <c r="DZ127" s="167"/>
      <c r="EA127" s="167"/>
      <c r="EB127" s="167"/>
      <c r="EC127" s="167"/>
      <c r="ED127" s="167"/>
      <c r="EE127" s="167"/>
    </row>
    <row r="128" spans="1:135" s="155" customFormat="1" x14ac:dyDescent="0.25">
      <c r="A128" s="376">
        <f>'дерево ЭД103-01'!A130</f>
        <v>127</v>
      </c>
      <c r="B128" s="527" t="str">
        <f>IF('дерево ЭД103-01'!B130=0," ",'дерево ЭД103-01'!B130)</f>
        <v>07.7.</v>
      </c>
      <c r="C128" s="279" t="str">
        <f>IF($H128="-","-",'детали ЭД103-01'!C128)</f>
        <v xml:space="preserve">ЭД117-07-50-005-02 Гильза </v>
      </c>
      <c r="D128" s="279" t="str">
        <f>IF($H128="-","-",IF('детали ЭД103-01'!D128=0,"-",'детали ЭД103-01'!D128))</f>
        <v xml:space="preserve">Гильза </v>
      </c>
      <c r="E128" s="350" t="str">
        <f>IF($H128="-","-",IF('детали ЭД103-01'!E128=0,"-",'детали ЭД103-01'!E128))</f>
        <v>-</v>
      </c>
      <c r="F128" s="350" t="str">
        <f>IF($H128="-","-",IF('детали ЭД103-01'!F128=0,"-",'детали ЭД103-01'!F128))</f>
        <v>-</v>
      </c>
      <c r="G128" s="350" t="str">
        <f>IF($H128="-","-",IF('детали ЭД103-01'!G128=0,"-",'детали ЭД103-01'!G128))</f>
        <v>заготовка ЭД117-07-50-005Б-02</v>
      </c>
      <c r="H128" s="351">
        <f>IF((HLOOKUP($D$1,'дерево ЭД103-01'!$H$4:$BU$241,A128,FALSE))*$G$1=0,"-",(HLOOKUP($D$1,'дерево ЭД103-01'!$H$4:$BU$241,A128,FALSE))*$G$1)</f>
        <v>3</v>
      </c>
      <c r="I128" s="351" t="str">
        <f>IF(H128="-","-",'детали ЭД103-01'!H128)</f>
        <v>кг</v>
      </c>
      <c r="J128" s="352">
        <f>IF($H128="-","-",IF('детали ЭД103-01'!I128=0,"-",'детали ЭД103-01'!I128*$H128))</f>
        <v>6.0000000000000001E-3</v>
      </c>
      <c r="K128" s="352" t="str">
        <f>IF(H128="-","-",IF('детали ЭД103-01'!J128=0,"-",'детали ЭД103-01'!J128*$H128))</f>
        <v>-</v>
      </c>
      <c r="L128" s="365" t="str">
        <f>IF($H128="-","-",IF('детали ЭД103-01'!K128=0,"-",'детали ЭД103-01'!K128))</f>
        <v>-</v>
      </c>
      <c r="M128" s="214" t="str">
        <f>IF($H128="-","-",IF('детали ЭД103-01'!L128=0,"-",'детали ЭД103-01'!L128))</f>
        <v>-</v>
      </c>
      <c r="N128" s="7" t="str">
        <f>IF($H128="-","-",IF('детали ЭД103-01'!M128=0,"-",'детали ЭД103-01'!M128))</f>
        <v>статор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368"/>
      <c r="DE128" s="158"/>
      <c r="DF128" s="158"/>
      <c r="DG128" s="158"/>
      <c r="DH128" s="158"/>
      <c r="DI128" s="158"/>
      <c r="DJ128" s="158"/>
      <c r="DK128" s="158"/>
      <c r="DL128" s="158"/>
      <c r="DM128" s="158"/>
      <c r="DN128" s="158"/>
      <c r="DO128" s="158"/>
      <c r="DP128" s="158"/>
      <c r="DQ128" s="158"/>
      <c r="DR128" s="158"/>
      <c r="DS128" s="158"/>
      <c r="DT128" s="158"/>
      <c r="DU128" s="158"/>
      <c r="DV128" s="158"/>
      <c r="DW128" s="158"/>
      <c r="DX128" s="158"/>
      <c r="DY128" s="158"/>
      <c r="DZ128" s="158"/>
      <c r="EA128" s="158"/>
      <c r="EB128" s="158"/>
      <c r="EC128" s="158"/>
      <c r="ED128" s="158"/>
      <c r="EE128" s="158"/>
    </row>
    <row r="129" spans="1:135" s="164" customFormat="1" ht="13.8" thickBot="1" x14ac:dyDescent="0.3">
      <c r="A129" s="376">
        <f>'дерево ЭД103-01'!A131</f>
        <v>128</v>
      </c>
      <c r="B129" s="528" t="str">
        <f>IF('дерево ЭД103-01'!B131=0," ",'дерево ЭД103-01'!B131)</f>
        <v>07.7.</v>
      </c>
      <c r="C129" s="281" t="str">
        <f>IF($H129="-","-",'детали ЭД103-01'!C129)</f>
        <v xml:space="preserve">ЭД117-07-50-005Б-02 Гильза; загот. для ЭД117-07-50-005-02 </v>
      </c>
      <c r="D129" s="281" t="str">
        <f>IF($H129="-","-",IF('детали ЭД103-01'!D129=0,"-",'детали ЭД103-01'!D129))</f>
        <v xml:space="preserve">Гильза </v>
      </c>
      <c r="E129" s="353" t="str">
        <f>IF($H129="-","-",IF('детали ЭД103-01'!E129=0,"-",'детали ЭД103-01'!E129))</f>
        <v>Пруток</v>
      </c>
      <c r="F129" s="353" t="str">
        <f>IF($H129="-","-",IF('детали ЭД103-01'!F129=0,"-",'детали ЭД103-01'!F129))</f>
        <v>-</v>
      </c>
      <c r="G129" s="353" t="str">
        <f>IF($H129="-","-",IF('детали ЭД103-01'!G129=0,"-",'детали ЭД103-01'!G129))</f>
        <v>ДКРНТ 7,0 НД М1 ГОСТ 1535-91</v>
      </c>
      <c r="H129" s="354">
        <f>IF((HLOOKUP($D$1,'дерево ЭД103-01'!$H$4:$BU$241,A129,FALSE))*$G$1=0,"-",(HLOOKUP($D$1,'дерево ЭД103-01'!$H$4:$BU$241,A129,FALSE))*$G$1)</f>
        <v>3</v>
      </c>
      <c r="I129" s="354" t="str">
        <f>IF(H129="-","-",'детали ЭД103-01'!H129)</f>
        <v>кг</v>
      </c>
      <c r="J129" s="355">
        <f>IF($H129="-","-",IF('детали ЭД103-01'!I129=0,"-",'детали ЭД103-01'!I129*$H129))</f>
        <v>6.0000000000000001E-3</v>
      </c>
      <c r="K129" s="355">
        <f>IF(H129="-","-",IF('детали ЭД103-01'!J129=0,"-",'детали ЭД103-01'!J129*$H129))</f>
        <v>1.47E-2</v>
      </c>
      <c r="L129" s="970" t="str">
        <f>IF($H129="-","-",IF('детали ЭД103-01'!K129=0,"-",'детали ЭД103-01'!K129))</f>
        <v>загот. для ЭД117-07-50-005-02</v>
      </c>
      <c r="M129" s="214" t="str">
        <f>IF($H129="-","-",IF('детали ЭД103-01'!L129=0,"-",'детали ЭД103-01'!L129))</f>
        <v>статор</v>
      </c>
      <c r="N129" s="7" t="str">
        <f>IF($H129="-","-",IF('детали ЭД103-01'!M129=0,"-",'детали ЭД103-01'!M129))</f>
        <v>статор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369"/>
      <c r="DE129" s="167"/>
      <c r="DF129" s="167"/>
      <c r="DG129" s="167"/>
      <c r="DH129" s="167"/>
      <c r="DI129" s="167"/>
      <c r="DJ129" s="167"/>
      <c r="DK129" s="167"/>
      <c r="DL129" s="167"/>
      <c r="DM129" s="167"/>
      <c r="DN129" s="167"/>
      <c r="DO129" s="167"/>
      <c r="DP129" s="167"/>
      <c r="DQ129" s="167"/>
      <c r="DR129" s="167"/>
      <c r="DS129" s="167"/>
      <c r="DT129" s="167"/>
      <c r="DU129" s="167"/>
      <c r="DV129" s="167"/>
      <c r="DW129" s="167"/>
      <c r="DX129" s="167"/>
      <c r="DY129" s="167"/>
      <c r="DZ129" s="167"/>
      <c r="EA129" s="167"/>
      <c r="EB129" s="167"/>
      <c r="EC129" s="167"/>
      <c r="ED129" s="167"/>
      <c r="EE129" s="167"/>
    </row>
    <row r="130" spans="1:135" s="155" customFormat="1" x14ac:dyDescent="0.25">
      <c r="A130" s="376">
        <f>'дерево ЭД103-01'!A132</f>
        <v>129</v>
      </c>
      <c r="B130" s="527" t="str">
        <f>IF('дерево ЭД103-01'!B132=0," ",'дерево ЭД103-01'!B132)</f>
        <v>07.8.</v>
      </c>
      <c r="C130" s="810" t="str">
        <f>IF($H130="-","-",'детали ЭД103-01'!C130)</f>
        <v>-</v>
      </c>
      <c r="D130" s="810" t="str">
        <f>IF($H130="-","-",IF('детали ЭД103-01'!D130=0,"-",'детали ЭД103-01'!D130))</f>
        <v>-</v>
      </c>
      <c r="E130" s="339" t="str">
        <f>IF($H130="-","-",IF('детали ЭД103-01'!E130=0,"-",'детали ЭД103-01'!E130))</f>
        <v>-</v>
      </c>
      <c r="F130" s="339" t="str">
        <f>IF($H130="-","-",IF('детали ЭД103-01'!F130=0,"-",'детали ЭД103-01'!F130))</f>
        <v>-</v>
      </c>
      <c r="G130" s="339" t="str">
        <f>IF($H130="-","-",IF('детали ЭД103-01'!G130=0,"-",'детали ЭД103-01'!G130))</f>
        <v>-</v>
      </c>
      <c r="H130" s="340" t="str">
        <f>IF((HLOOKUP($D$1,'дерево ЭД103-01'!$H$4:$BU$241,A130,FALSE))*$G$1=0,"-",(HLOOKUP($D$1,'дерево ЭД103-01'!$H$4:$BU$241,A130,FALSE))*$G$1)</f>
        <v>-</v>
      </c>
      <c r="I130" s="340" t="str">
        <f>IF(H130="-","-",'детали ЭД103-01'!H130)</f>
        <v>-</v>
      </c>
      <c r="J130" s="330" t="str">
        <f>IF($H130="-","-",IF('детали ЭД103-01'!I130=0,"-",'детали ЭД103-01'!I130*$H130))</f>
        <v>-</v>
      </c>
      <c r="K130" s="330" t="str">
        <f>IF(H130="-","-",IF('детали ЭД103-01'!J130=0,"-",'детали ЭД103-01'!J130*$H130))</f>
        <v>-</v>
      </c>
      <c r="L130" s="365" t="str">
        <f>IF($H130="-","-",IF('детали ЭД103-01'!K130=0,"-",'детали ЭД103-01'!K130))</f>
        <v>-</v>
      </c>
      <c r="M130" s="214" t="str">
        <f>IF($H130="-","-",IF('детали ЭД103-01'!L130=0,"-",'детали ЭД103-01'!L130))</f>
        <v>-</v>
      </c>
      <c r="N130" s="7" t="str">
        <f>IF($H130="-","-",IF('детали ЭД103-01'!M130=0,"-",'детали ЭД103-01'!M130))</f>
        <v>-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368"/>
      <c r="DE130" s="158"/>
      <c r="DF130" s="158"/>
      <c r="DG130" s="158"/>
      <c r="DH130" s="158"/>
      <c r="DI130" s="158"/>
      <c r="DJ130" s="158"/>
      <c r="DK130" s="158"/>
      <c r="DL130" s="158"/>
      <c r="DM130" s="158"/>
      <c r="DN130" s="158"/>
      <c r="DO130" s="158"/>
      <c r="DP130" s="158"/>
      <c r="DQ130" s="158"/>
      <c r="DR130" s="158"/>
      <c r="DS130" s="158"/>
      <c r="DT130" s="158"/>
      <c r="DU130" s="158"/>
      <c r="DV130" s="158"/>
      <c r="DW130" s="158"/>
      <c r="DX130" s="158"/>
      <c r="DY130" s="158"/>
      <c r="DZ130" s="158"/>
      <c r="EA130" s="158"/>
      <c r="EB130" s="158"/>
      <c r="EC130" s="158"/>
      <c r="ED130" s="158"/>
      <c r="EE130" s="158"/>
    </row>
    <row r="131" spans="1:135" s="164" customFormat="1" ht="13.8" thickBot="1" x14ac:dyDescent="0.3">
      <c r="A131" s="376">
        <f>'дерево ЭД103-01'!A133</f>
        <v>130</v>
      </c>
      <c r="B131" s="528" t="str">
        <f>IF('дерево ЭД103-01'!B133=0," ",'дерево ЭД103-01'!B133)</f>
        <v>07.8.</v>
      </c>
      <c r="C131" s="811" t="str">
        <f>IF($H131="-","-",'детали ЭД103-01'!C131)</f>
        <v>-</v>
      </c>
      <c r="D131" s="811" t="str">
        <f>IF($H131="-","-",IF('детали ЭД103-01'!D131=0,"-",'детали ЭД103-01'!D131))</f>
        <v>-</v>
      </c>
      <c r="E131" s="337" t="str">
        <f>IF($H131="-","-",IF('детали ЭД103-01'!E131=0,"-",'детали ЭД103-01'!E131))</f>
        <v>-</v>
      </c>
      <c r="F131" s="337" t="str">
        <f>IF($H131="-","-",IF('детали ЭД103-01'!F131=0,"-",'детали ЭД103-01'!F131))</f>
        <v>-</v>
      </c>
      <c r="G131" s="337" t="str">
        <f>IF($H131="-","-",IF('детали ЭД103-01'!G131=0,"-",'детали ЭД103-01'!G131))</f>
        <v>-</v>
      </c>
      <c r="H131" s="338" t="str">
        <f>IF((HLOOKUP($D$1,'дерево ЭД103-01'!$H$4:$BU$241,A131,FALSE))*$G$1=0,"-",(HLOOKUP($D$1,'дерево ЭД103-01'!$H$4:$BU$241,A131,FALSE))*$G$1)</f>
        <v>-</v>
      </c>
      <c r="I131" s="338" t="str">
        <f>IF(H131="-","-",'детали ЭД103-01'!H131)</f>
        <v>-</v>
      </c>
      <c r="J131" s="334" t="str">
        <f>IF($H131="-","-",IF('детали ЭД103-01'!I131=0,"-",'детали ЭД103-01'!I131*$H131))</f>
        <v>-</v>
      </c>
      <c r="K131" s="334" t="str">
        <f>IF(H131="-","-",IF('детали ЭД103-01'!J131=0,"-",'детали ЭД103-01'!J131*$H131))</f>
        <v>-</v>
      </c>
      <c r="L131" s="970" t="str">
        <f>IF($H131="-","-",IF('детали ЭД103-01'!K131=0,"-",'детали ЭД103-01'!K131))</f>
        <v>-</v>
      </c>
      <c r="M131" s="214" t="str">
        <f>IF($H131="-","-",IF('детали ЭД103-01'!L131=0,"-",'детали ЭД103-01'!L131))</f>
        <v>-</v>
      </c>
      <c r="N131" s="7" t="str">
        <f>IF($H131="-","-",IF('детали ЭД103-01'!M131=0,"-",'детали ЭД103-01'!M131))</f>
        <v>-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369"/>
      <c r="DE131" s="167"/>
      <c r="DF131" s="167"/>
      <c r="DG131" s="167"/>
      <c r="DH131" s="167"/>
      <c r="DI131" s="167"/>
      <c r="DJ131" s="167"/>
      <c r="DK131" s="167"/>
      <c r="DL131" s="167"/>
      <c r="DM131" s="167"/>
      <c r="DN131" s="167"/>
      <c r="DO131" s="167"/>
      <c r="DP131" s="167"/>
      <c r="DQ131" s="167"/>
      <c r="DR131" s="167"/>
      <c r="DS131" s="167"/>
      <c r="DT131" s="167"/>
      <c r="DU131" s="167"/>
      <c r="DV131" s="167"/>
      <c r="DW131" s="167"/>
      <c r="DX131" s="167"/>
      <c r="DY131" s="167"/>
      <c r="DZ131" s="167"/>
      <c r="EA131" s="167"/>
      <c r="EB131" s="167"/>
      <c r="EC131" s="167"/>
      <c r="ED131" s="167"/>
      <c r="EE131" s="167"/>
    </row>
    <row r="132" spans="1:135" s="155" customFormat="1" x14ac:dyDescent="0.25">
      <c r="A132" s="376">
        <f>'дерево ЭД103-01'!A134</f>
        <v>131</v>
      </c>
      <c r="B132" s="527" t="str">
        <f>IF('дерево ЭД103-01'!B134=0," ",'дерево ЭД103-01'!B134)</f>
        <v>07.8.</v>
      </c>
      <c r="C132" s="812" t="str">
        <f>IF($H132="-","-",'детали ЭД103-01'!C132)</f>
        <v>ЭД117-07-50-005-04</v>
      </c>
      <c r="D132" s="812" t="str">
        <f>IF($H132="-","-",IF('детали ЭД103-01'!D132=0,"-",'детали ЭД103-01'!D132))</f>
        <v xml:space="preserve">Гильза </v>
      </c>
      <c r="E132" s="339" t="str">
        <f>IF($H132="-","-",IF('детали ЭД103-01'!E132=0,"-",'детали ЭД103-01'!E132))</f>
        <v>-</v>
      </c>
      <c r="F132" s="339" t="str">
        <f>IF($H132="-","-",IF('детали ЭД103-01'!F132=0,"-",'детали ЭД103-01'!F132))</f>
        <v>-</v>
      </c>
      <c r="G132" s="339" t="str">
        <f>IF($H132="-","-",IF('детали ЭД103-01'!G132=0,"-",'детали ЭД103-01'!G132))</f>
        <v>заготовка ЭД117-07-50-005Б-04</v>
      </c>
      <c r="H132" s="340">
        <f>IF((HLOOKUP($D$1,'дерево ЭД103-01'!$H$4:$BU$241,A132,FALSE))*$G$1=0,"-",(HLOOKUP($D$1,'дерево ЭД103-01'!$H$4:$BU$241,A132,FALSE))*$G$1)</f>
        <v>1</v>
      </c>
      <c r="I132" s="340" t="str">
        <f>IF(H132="-","-",'детали ЭД103-01'!H132)</f>
        <v>кг</v>
      </c>
      <c r="J132" s="330">
        <f>IF($H132="-","-",IF('детали ЭД103-01'!I132=0,"-",'детали ЭД103-01'!I132*$H132))</f>
        <v>3.14E-3</v>
      </c>
      <c r="K132" s="330" t="str">
        <f>IF(H132="-","-",IF('детали ЭД103-01'!J132=0,"-",'детали ЭД103-01'!J132*$H132))</f>
        <v>-</v>
      </c>
      <c r="L132" s="365" t="str">
        <f>IF($H132="-","-",IF('детали ЭД103-01'!K132=0,"-",'детали ЭД103-01'!K132))</f>
        <v>-</v>
      </c>
      <c r="M132" s="214" t="str">
        <f>IF($H132="-","-",IF('детали ЭД103-01'!L132=0,"-",'детали ЭД103-01'!L132))</f>
        <v>-</v>
      </c>
      <c r="N132" s="7" t="str">
        <f>IF($H132="-","-",IF('детали ЭД103-01'!M132=0,"-",'детали ЭД103-01'!M132))</f>
        <v>статор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368"/>
      <c r="DE132" s="158"/>
      <c r="DF132" s="158"/>
      <c r="DG132" s="158"/>
      <c r="DH132" s="158"/>
      <c r="DI132" s="158"/>
      <c r="DJ132" s="158"/>
      <c r="DK132" s="158"/>
      <c r="DL132" s="158"/>
      <c r="DM132" s="158"/>
      <c r="DN132" s="158"/>
      <c r="DO132" s="158"/>
      <c r="DP132" s="158"/>
      <c r="DQ132" s="158"/>
      <c r="DR132" s="158"/>
      <c r="DS132" s="158"/>
      <c r="DT132" s="158"/>
      <c r="DU132" s="158"/>
      <c r="DV132" s="158"/>
      <c r="DW132" s="158"/>
      <c r="DX132" s="158"/>
      <c r="DY132" s="158"/>
      <c r="DZ132" s="158"/>
      <c r="EA132" s="158"/>
      <c r="EB132" s="158"/>
      <c r="EC132" s="158"/>
      <c r="ED132" s="158"/>
      <c r="EE132" s="158"/>
    </row>
    <row r="133" spans="1:135" s="164" customFormat="1" ht="13.8" thickBot="1" x14ac:dyDescent="0.3">
      <c r="A133" s="376">
        <f>'дерево ЭД103-01'!A135</f>
        <v>132</v>
      </c>
      <c r="B133" s="611" t="str">
        <f>IF('дерево ЭД103-01'!B135=0," ",'дерево ЭД103-01'!B135)</f>
        <v>07.8.</v>
      </c>
      <c r="C133" s="854" t="str">
        <f>IF($H133="-","-",'детали ЭД103-01'!C133)</f>
        <v>ЭД117-07-50-005Б-04; загот. для ЭД117-07-50-005-04</v>
      </c>
      <c r="D133" s="854" t="str">
        <f>IF($H133="-","-",IF('детали ЭД103-01'!D133=0,"-",'детали ЭД103-01'!D133))</f>
        <v xml:space="preserve">Гильза </v>
      </c>
      <c r="E133" s="337" t="str">
        <f>IF($H133="-","-",IF('детали ЭД103-01'!E133=0,"-",'детали ЭД103-01'!E133))</f>
        <v>Пруток</v>
      </c>
      <c r="F133" s="337" t="str">
        <f>IF($H133="-","-",IF('детали ЭД103-01'!F133=0,"-",'детали ЭД103-01'!F133))</f>
        <v>-</v>
      </c>
      <c r="G133" s="337" t="str">
        <f>IF($H133="-","-",IF('детали ЭД103-01'!G133=0,"-",'детали ЭД103-01'!G133))</f>
        <v>ДКРНТ 9,0 НД М1 ГОСТ 1535-91</v>
      </c>
      <c r="H133" s="338">
        <f>IF((HLOOKUP($D$1,'дерево ЭД103-01'!$H$4:$BU$241,A133,FALSE))*$G$1=0,"-",(HLOOKUP($D$1,'дерево ЭД103-01'!$H$4:$BU$241,A133,FALSE))*$G$1)</f>
        <v>1</v>
      </c>
      <c r="I133" s="338" t="str">
        <f>IF(H133="-","-",'детали ЭД103-01'!H133)</f>
        <v>кг</v>
      </c>
      <c r="J133" s="334">
        <f>IF($H133="-","-",IF('детали ЭД103-01'!I133=0,"-",'детали ЭД103-01'!I133*$H133))</f>
        <v>3.14E-3</v>
      </c>
      <c r="K133" s="334">
        <f>IF(H133="-","-",IF('детали ЭД103-01'!J133=0,"-",'детали ЭД103-01'!J133*$H133))</f>
        <v>8.2000000000000007E-3</v>
      </c>
      <c r="L133" s="970" t="str">
        <f>IF($H133="-","-",IF('детали ЭД103-01'!K133=0,"-",'детали ЭД103-01'!K133))</f>
        <v>загот. для ЭД117-07-50-005-04</v>
      </c>
      <c r="M133" s="214" t="str">
        <f>IF($H133="-","-",IF('детали ЭД103-01'!L133=0,"-",'детали ЭД103-01'!L133))</f>
        <v>статор</v>
      </c>
      <c r="N133" s="7" t="str">
        <f>IF($H133="-","-",IF('детали ЭД103-01'!M133=0,"-",'детали ЭД103-01'!M133))</f>
        <v>статор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369"/>
      <c r="DE133" s="167"/>
      <c r="DF133" s="167"/>
      <c r="DG133" s="167"/>
      <c r="DH133" s="167"/>
      <c r="DI133" s="167"/>
      <c r="DJ133" s="167"/>
      <c r="DK133" s="167"/>
      <c r="DL133" s="167"/>
      <c r="DM133" s="167"/>
      <c r="DN133" s="167"/>
      <c r="DO133" s="167"/>
      <c r="DP133" s="167"/>
      <c r="DQ133" s="167"/>
      <c r="DR133" s="167"/>
      <c r="DS133" s="167"/>
      <c r="DT133" s="167"/>
      <c r="DU133" s="167"/>
      <c r="DV133" s="167"/>
      <c r="DW133" s="167"/>
      <c r="DX133" s="167"/>
      <c r="DY133" s="167"/>
      <c r="DZ133" s="167"/>
      <c r="EA133" s="167"/>
      <c r="EB133" s="167"/>
      <c r="EC133" s="167"/>
      <c r="ED133" s="167"/>
      <c r="EE133" s="167"/>
    </row>
    <row r="134" spans="1:135" s="155" customFormat="1" x14ac:dyDescent="0.25">
      <c r="A134" s="376">
        <f>'дерево ЭД103-01'!A136</f>
        <v>133</v>
      </c>
      <c r="B134" s="836" t="str">
        <f>IF('дерево ЭД103-01'!B136=0," ",'дерево ЭД103-01'!B136)</f>
        <v xml:space="preserve"> </v>
      </c>
      <c r="C134" s="1171" t="str">
        <f>HLOOKUP($D$1,'дерево ЭД103-01'!$H$4:$BU$241,A134,FALSE)</f>
        <v>ЭД103-01-50-067 Гильза; зам. на ЭД103-01-50-068</v>
      </c>
      <c r="D134" s="359" t="str">
        <f>IF($H134="-","-",IF('детали ЭД103-01'!D134=0,"-",'детали ЭД103-01'!D134))</f>
        <v xml:space="preserve"> </v>
      </c>
      <c r="E134" s="359" t="str">
        <f>IF($H134="-","-",IF('детали ЭД103-01'!E134=0,"-",'детали ЭД103-01'!E134))</f>
        <v>-</v>
      </c>
      <c r="F134" s="341" t="str">
        <f>IF($H134="-","-",IF('детали ЭД103-01'!F134=0,"-",'детали ЭД103-01'!F134))</f>
        <v>-</v>
      </c>
      <c r="G134" s="341" t="str">
        <f>IF($H134="-","-",IF('детали ЭД103-01'!G134=0,"-",'детали ЭД103-01'!G134))</f>
        <v>-</v>
      </c>
      <c r="H134" s="341"/>
      <c r="I134" s="245"/>
      <c r="J134" s="336"/>
      <c r="K134" s="336"/>
      <c r="L134" s="971" t="str">
        <f>IF($H134="-","-",IF('детали ЭД103-01'!K134=0,"-",'детали ЭД103-01'!K134))</f>
        <v>-</v>
      </c>
      <c r="M134" s="214" t="str">
        <f>IF($H134="-","-",IF('детали ЭД103-01'!L134=0,"-",'детали ЭД103-01'!L134))</f>
        <v>-</v>
      </c>
      <c r="N134" s="7" t="str">
        <f>IF($H134="-","-",IF('детали ЭД103-01'!M134=0,"-",'детали ЭД103-01'!M134))</f>
        <v>-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368"/>
      <c r="DE134" s="158"/>
      <c r="DF134" s="158"/>
      <c r="DG134" s="158"/>
      <c r="DH134" s="158"/>
      <c r="DI134" s="158"/>
      <c r="DJ134" s="158"/>
      <c r="DK134" s="158"/>
      <c r="DL134" s="158"/>
      <c r="DM134" s="158"/>
      <c r="DN134" s="158"/>
      <c r="DO134" s="158"/>
      <c r="DP134" s="158"/>
      <c r="DQ134" s="158"/>
      <c r="DR134" s="158"/>
      <c r="DS134" s="158"/>
      <c r="DT134" s="158"/>
      <c r="DU134" s="158"/>
      <c r="DV134" s="158"/>
      <c r="DW134" s="158"/>
      <c r="DX134" s="158"/>
      <c r="DY134" s="158"/>
      <c r="DZ134" s="158"/>
      <c r="EA134" s="158"/>
      <c r="EB134" s="158"/>
      <c r="EC134" s="158"/>
      <c r="ED134" s="158"/>
      <c r="EE134" s="158"/>
    </row>
    <row r="135" spans="1:135" s="164" customFormat="1" ht="13.8" thickBot="1" x14ac:dyDescent="0.3">
      <c r="A135" s="529">
        <f>'дерево ЭД103-01'!A137</f>
        <v>134</v>
      </c>
      <c r="B135" s="528" t="str">
        <f>IF('дерево ЭД103-01'!B137=0," ",'дерево ЭД103-01'!B137)</f>
        <v>07.9.</v>
      </c>
      <c r="C135" s="811" t="str">
        <f>C134</f>
        <v>ЭД103-01-50-067 Гильза; зам. на ЭД103-01-50-068</v>
      </c>
      <c r="D135" s="811" t="str">
        <f>IF($H135="-","-",IF('детали ЭД103-01'!D135=0,"-",'детали ЭД103-01'!D135))</f>
        <v xml:space="preserve">Гильза </v>
      </c>
      <c r="E135" s="337" t="str">
        <f>IF($H135="-","-",IF('детали ЭД103-01'!E135=0,"-",'детали ЭД103-01'!E135))</f>
        <v xml:space="preserve">Пленка </v>
      </c>
      <c r="F135" s="337" t="str">
        <f>IF($H135="-","-",IF('детали ЭД103-01'!F135=0,"-",'детали ЭД103-01'!F135))</f>
        <v>40±0,5</v>
      </c>
      <c r="G135" s="337" t="str">
        <f>IF($H135="-","-",IF('детали ЭД103-01'!G135=0,"-",'детали ЭД103-01'!G135))</f>
        <v>KAPTON 200FN919 50/25мкм</v>
      </c>
      <c r="H135" s="338">
        <f>IF((HLOOKUP($D$1,'дерево ЭД103-01'!$H$4:$BU$241,A135,FALSE))*$G$1=0,"-",(HLOOKUP($D$1,'дерево ЭД103-01'!$H$4:$BU$241,A135,FALSE))*$G$1)</f>
        <v>12</v>
      </c>
      <c r="I135" s="338" t="str">
        <f>IF(H135="-","-",'детали ЭД103-01'!H135)</f>
        <v>кг</v>
      </c>
      <c r="J135" s="334">
        <f>IF($H135="-","-",(HLOOKUP($D$1,'исп. ЭД103-01 таб'!$H$4:$AZ$109,'исп. ЭД103-01 таб'!A8,FALSE)*H135))</f>
        <v>0.25679999999999997</v>
      </c>
      <c r="K135" s="334">
        <f>IF($H135="-","-",(HLOOKUP($D$1,'исп. ЭД103-01 таб'!$H$4:$AZ$109,'исп. ЭД103-01 таб'!A9,FALSE)*H135))</f>
        <v>0.2616</v>
      </c>
      <c r="L135" s="970" t="str">
        <f>IF($H135="-","-",IF('детали ЭД103-01'!K135=0,"-",'детали ЭД103-01'!K135))</f>
        <v>зам. на Гильза Б</v>
      </c>
      <c r="M135" s="214" t="str">
        <f>IF($H135="-","-",IF('детали ЭД103-01'!L135=0,"-",'детали ЭД103-01'!L135))</f>
        <v>статор</v>
      </c>
      <c r="N135" s="7" t="str">
        <f>IF($H135="-","-",IF('детали ЭД103-01'!M135=0,"-",'детали ЭД103-01'!M135))</f>
        <v>статор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369"/>
      <c r="DE135" s="167"/>
      <c r="DF135" s="167"/>
      <c r="DG135" s="167"/>
      <c r="DH135" s="167"/>
      <c r="DI135" s="167"/>
      <c r="DJ135" s="167"/>
      <c r="DK135" s="167"/>
      <c r="DL135" s="167"/>
      <c r="DM135" s="167"/>
      <c r="DN135" s="167"/>
      <c r="DO135" s="167"/>
      <c r="DP135" s="167"/>
      <c r="DQ135" s="167"/>
      <c r="DR135" s="167"/>
      <c r="DS135" s="167"/>
      <c r="DT135" s="167"/>
      <c r="DU135" s="167"/>
      <c r="DV135" s="167"/>
      <c r="DW135" s="167"/>
      <c r="DX135" s="167"/>
      <c r="DY135" s="167"/>
      <c r="DZ135" s="167"/>
      <c r="EA135" s="167"/>
      <c r="EB135" s="167"/>
      <c r="EC135" s="167"/>
      <c r="ED135" s="167"/>
      <c r="EE135" s="167"/>
    </row>
    <row r="136" spans="1:135" s="155" customFormat="1" x14ac:dyDescent="0.25">
      <c r="A136" s="376">
        <f>'дерево ЭД103-01'!A138</f>
        <v>135</v>
      </c>
      <c r="B136" s="836" t="str">
        <f>IF('дерево ЭД103-01'!B138=0," ",'дерево ЭД103-01'!B138)</f>
        <v xml:space="preserve"> </v>
      </c>
      <c r="C136" s="1171" t="str">
        <f>HLOOKUP($D$1,'дерево ЭД103-01'!$H$4:$BU$241,A136,FALSE)</f>
        <v>ЭД103-01-50-068 Гильза; взам. ЭД103-01-50-067</v>
      </c>
      <c r="D136" s="359" t="str">
        <f>IF($H136="-","-",IF('детали ЭД103-01'!D136=0,"-",'детали ЭД103-01'!D136))</f>
        <v xml:space="preserve"> </v>
      </c>
      <c r="E136" s="359" t="str">
        <f>IF($H136="-","-",IF('детали ЭД103-01'!E136=0,"-",'детали ЭД103-01'!E136))</f>
        <v>-</v>
      </c>
      <c r="F136" s="341" t="str">
        <f>IF($H136="-","-",IF('детали ЭД103-01'!F136=0,"-",'детали ЭД103-01'!F136))</f>
        <v>-</v>
      </c>
      <c r="G136" s="341" t="str">
        <f>IF($H136="-","-",IF('детали ЭД103-01'!G136=0,"-",'детали ЭД103-01'!G136))</f>
        <v>-</v>
      </c>
      <c r="H136" s="341"/>
      <c r="I136" s="245"/>
      <c r="J136" s="336"/>
      <c r="K136" s="336"/>
      <c r="L136" s="971" t="str">
        <f>IF($H136="-","-",IF('детали ЭД103-01'!K136=0,"-",'детали ЭД103-01'!K136))</f>
        <v>-</v>
      </c>
      <c r="M136" s="214" t="str">
        <f>IF($H136="-","-",IF('детали ЭД103-01'!L136=0,"-",'детали ЭД103-01'!L136))</f>
        <v>-</v>
      </c>
      <c r="N136" s="7" t="str">
        <f>IF($H136="-","-",IF('детали ЭД103-01'!M136=0,"-",'детали ЭД103-01'!M136))</f>
        <v>-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368"/>
      <c r="DE136" s="158"/>
      <c r="DF136" s="158"/>
      <c r="DG136" s="158"/>
      <c r="DH136" s="158"/>
      <c r="DI136" s="158"/>
      <c r="DJ136" s="158"/>
      <c r="DK136" s="158"/>
      <c r="DL136" s="158"/>
      <c r="DM136" s="158"/>
      <c r="DN136" s="158"/>
      <c r="DO136" s="158"/>
      <c r="DP136" s="158"/>
      <c r="DQ136" s="158"/>
      <c r="DR136" s="158"/>
      <c r="DS136" s="158"/>
      <c r="DT136" s="158"/>
      <c r="DU136" s="158"/>
      <c r="DV136" s="158"/>
      <c r="DW136" s="158"/>
      <c r="DX136" s="158"/>
      <c r="DY136" s="158"/>
      <c r="DZ136" s="158"/>
      <c r="EA136" s="158"/>
      <c r="EB136" s="158"/>
      <c r="EC136" s="158"/>
      <c r="ED136" s="158"/>
      <c r="EE136" s="158"/>
    </row>
    <row r="137" spans="1:135" s="164" customFormat="1" ht="13.8" thickBot="1" x14ac:dyDescent="0.3">
      <c r="A137" s="376">
        <f>'дерево ЭД103-01'!A139</f>
        <v>136</v>
      </c>
      <c r="B137" s="159" t="str">
        <f>IF('дерево ЭД103-01'!B139=0," ",'дерево ЭД103-01'!B139)</f>
        <v>07.9.</v>
      </c>
      <c r="C137" s="811" t="str">
        <f>C136</f>
        <v>ЭД103-01-50-068 Гильза; взам. ЭД103-01-50-067</v>
      </c>
      <c r="D137" s="811" t="str">
        <f>IF($H137="-","-",IF('детали ЭД103-01'!D137=0,"-",'детали ЭД103-01'!D137))</f>
        <v xml:space="preserve">Гильза </v>
      </c>
      <c r="E137" s="337" t="str">
        <f>IF($H137="-","-",IF('детали ЭД103-01'!E137=0,"-",'детали ЭД103-01'!E137))</f>
        <v xml:space="preserve">Пленка </v>
      </c>
      <c r="F137" s="337" t="str">
        <f>IF($H137="-","-",IF('детали ЭД103-01'!F137=0,"-",'детали ЭД103-01'!F137))</f>
        <v>40±0,5</v>
      </c>
      <c r="G137" s="337" t="str">
        <f>IF($H137="-","-",IF('детали ЭД103-01'!G137=0,"-",'детали ЭД103-01'!G137))</f>
        <v>ПМФ-С-352 60/40мкм ТУ 6-19-226-89</v>
      </c>
      <c r="H137" s="338">
        <f>IF((HLOOKUP($D$1,'дерево ЭД103-01'!$H$4:$BU$241,A137,FALSE))*$G$1=0,"-",(HLOOKUP($D$1,'дерево ЭД103-01'!$H$4:$BU$241,A137,FALSE))*$G$1)</f>
        <v>12</v>
      </c>
      <c r="I137" s="338" t="str">
        <f>IF(H137="-","-",'детали ЭД103-01'!H137)</f>
        <v>кг</v>
      </c>
      <c r="J137" s="334">
        <f>IF($H137="-","-",(HLOOKUP($D$1,'исп. ЭД103-01 таб'!$H$4:$AZ$109,'исп. ЭД103-01 таб'!A11,FALSE)*H137))</f>
        <v>0.27360000000000001</v>
      </c>
      <c r="K137" s="334">
        <f>IF($H137="-","-",(HLOOKUP($D$1,'исп. ЭД103-01 таб'!$H$4:$AZ$109,'исп. ЭД103-01 таб'!A12,FALSE)*H137))</f>
        <v>0.27960000000000002</v>
      </c>
      <c r="L137" s="970" t="str">
        <f>IF($H137="-","-",IF('детали ЭД103-01'!K137=0,"-",'детали ЭД103-01'!K137))</f>
        <v>взамен Гильзы А</v>
      </c>
      <c r="M137" s="214" t="str">
        <f>IF($H137="-","-",IF('детали ЭД103-01'!L137=0,"-",'детали ЭД103-01'!L137))</f>
        <v>статор</v>
      </c>
      <c r="N137" s="7" t="str">
        <f>IF($H137="-","-",IF('детали ЭД103-01'!M137=0,"-",'детали ЭД103-01'!M137))</f>
        <v>статор</v>
      </c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369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  <c r="EE137" s="167"/>
    </row>
    <row r="138" spans="1:135" s="215" customFormat="1" x14ac:dyDescent="0.25">
      <c r="A138" s="376">
        <f>'дерево ЭД103-01'!A140</f>
        <v>137</v>
      </c>
      <c r="B138" s="836" t="str">
        <f>IF('дерево ЭД103-01'!B140=0," ",'дерево ЭД103-01'!B140)</f>
        <v xml:space="preserve"> </v>
      </c>
      <c r="C138" s="1171" t="str">
        <f>HLOOKUP($D$1,'дерево ЭД103-01'!$H$4:$BU$241,A138,FALSE)</f>
        <v>ЭД103-01-50-069 Гильза; зам. на ЭД103-01-50-070</v>
      </c>
      <c r="D138" s="359" t="str">
        <f>IF($H138="-","-",IF('детали ЭД103-01'!D138=0,"-",'детали ЭД103-01'!D138))</f>
        <v xml:space="preserve"> </v>
      </c>
      <c r="E138" s="359" t="str">
        <f>IF($H138="-","-",IF('детали ЭД103-01'!E138=0,"-",'детали ЭД103-01'!E138))</f>
        <v>-</v>
      </c>
      <c r="F138" s="341" t="str">
        <f>IF($H138="-","-",IF('детали ЭД103-01'!F138=0,"-",'детали ЭД103-01'!F138))</f>
        <v>-</v>
      </c>
      <c r="G138" s="341" t="str">
        <f>IF($H138="-","-",IF('детали ЭД103-01'!G138=0,"-",'детали ЭД103-01'!G138))</f>
        <v>-</v>
      </c>
      <c r="H138" s="341"/>
      <c r="I138" s="245"/>
      <c r="J138" s="336"/>
      <c r="K138" s="336"/>
      <c r="L138" s="971" t="str">
        <f>IF($H138="-","-",IF('детали ЭД103-01'!K138=0,"-",'детали ЭД103-01'!K138))</f>
        <v>-</v>
      </c>
      <c r="M138" s="214" t="str">
        <f>IF($H138="-","-",IF('детали ЭД103-01'!L138=0,"-",'детали ЭД103-01'!L138))</f>
        <v>-</v>
      </c>
      <c r="N138" s="7" t="str">
        <f>IF($H138="-","-",IF('детали ЭД103-01'!M138=0,"-",'детали ЭД103-01'!M138))</f>
        <v>-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371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</row>
    <row r="139" spans="1:135" s="3" customFormat="1" ht="13.8" thickBot="1" x14ac:dyDescent="0.3">
      <c r="A139" s="376">
        <f>'дерево ЭД103-01'!A141</f>
        <v>138</v>
      </c>
      <c r="B139" s="858" t="str">
        <f>IF('дерево ЭД103-01'!B141=0," ",'дерево ЭД103-01'!B141)</f>
        <v>07.10.</v>
      </c>
      <c r="C139" s="811" t="str">
        <f>C138</f>
        <v>ЭД103-01-50-069 Гильза; зам. на ЭД103-01-50-070</v>
      </c>
      <c r="D139" s="811" t="str">
        <f>IF($H139="-","-",IF('детали ЭД103-01'!D139=0,"-",'детали ЭД103-01'!D139))</f>
        <v xml:space="preserve">Гильза </v>
      </c>
      <c r="E139" s="114" t="str">
        <f>IF($H139="-","-",IF('детали ЭД103-01'!E139=0,"-",'детали ЭД103-01'!E139))</f>
        <v xml:space="preserve">Пленка </v>
      </c>
      <c r="F139" s="114" t="str">
        <f>IF($H139="-","-",IF('детали ЭД103-01'!F139=0,"-",'детали ЭД103-01'!F139))</f>
        <v>40±0,5</v>
      </c>
      <c r="G139" s="114" t="str">
        <f>IF($H139="-","-",IF('детали ЭД103-01'!G139=0,"-",'детали ЭД103-01'!G139))</f>
        <v>KAPTON 200FN919 50/25мкм</v>
      </c>
      <c r="H139" s="869">
        <f>IF((HLOOKUP($D$1,'дерево ЭД103-01'!$H$4:$BU$241,A139,FALSE))*$G$1=0,"-",(HLOOKUP($D$1,'дерево ЭД103-01'!$H$4:$BU$241,A139,FALSE))*$G$1)</f>
        <v>12</v>
      </c>
      <c r="I139" s="869" t="str">
        <f>IF(H139="-","-",'детали ЭД103-01'!H139)</f>
        <v>кг</v>
      </c>
      <c r="J139" s="334">
        <f>IF($H139="-","-",(HLOOKUP($D$1,'исп. ЭД103-01 таб'!$H$4:$AZ$109,'исп. ЭД103-01 таб'!A14,FALSE)*H139))</f>
        <v>0.25800000000000001</v>
      </c>
      <c r="K139" s="334">
        <f>IF($H139="-","-",(HLOOKUP($D$1,'исп. ЭД103-01 таб'!$H$4:$AZ$109,'исп. ЭД103-01 таб'!A15,FALSE)*H139))</f>
        <v>0.26279999999999998</v>
      </c>
      <c r="L139" s="979" t="str">
        <f>IF($H139="-","-",IF('детали ЭД103-01'!K139=0,"-",'детали ЭД103-01'!K139))</f>
        <v>зам. на Гильза Г</v>
      </c>
      <c r="M139" s="214" t="str">
        <f>IF($H139="-","-",IF('детали ЭД103-01'!L139=0,"-",'детали ЭД103-01'!L139))</f>
        <v>статор</v>
      </c>
      <c r="N139" s="7" t="str">
        <f>IF($H139="-","-",IF('детали ЭД103-01'!M139=0,"-",'детали ЭД103-01'!M139))</f>
        <v>статор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366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</row>
    <row r="140" spans="1:135" s="3" customFormat="1" x14ac:dyDescent="0.25">
      <c r="A140" s="376">
        <f>'дерево ЭД103-01'!A142</f>
        <v>139</v>
      </c>
      <c r="B140" s="836" t="str">
        <f>IF('дерево ЭД103-01'!B142=0," ",'дерево ЭД103-01'!B142)</f>
        <v xml:space="preserve"> </v>
      </c>
      <c r="C140" s="1171" t="str">
        <f>HLOOKUP($D$1,'дерево ЭД103-01'!$H$4:$BU$241,A140,FALSE)</f>
        <v>ЭД103-01-50-070 Гильза; взам. ЭД103-01-50-069</v>
      </c>
      <c r="D140" s="359" t="str">
        <f>IF($H140="-","-",IF('детали ЭД103-01'!D140=0,"-",'детали ЭД103-01'!D140))</f>
        <v xml:space="preserve"> </v>
      </c>
      <c r="E140" s="359" t="str">
        <f>IF($H140="-","-",IF('детали ЭД103-01'!E140=0,"-",'детали ЭД103-01'!E140))</f>
        <v>-</v>
      </c>
      <c r="F140" s="341" t="str">
        <f>IF($H140="-","-",IF('детали ЭД103-01'!F140=0,"-",'детали ЭД103-01'!F140))</f>
        <v>-</v>
      </c>
      <c r="G140" s="341" t="str">
        <f>IF($H140="-","-",IF('детали ЭД103-01'!G140=0,"-",'детали ЭД103-01'!G140))</f>
        <v>-</v>
      </c>
      <c r="H140" s="341"/>
      <c r="I140" s="245"/>
      <c r="J140" s="336"/>
      <c r="K140" s="336"/>
      <c r="L140" s="971" t="str">
        <f>IF($H140="-","-",IF('детали ЭД103-01'!K140=0,"-",'детали ЭД103-01'!K140))</f>
        <v>-</v>
      </c>
      <c r="M140" s="214" t="str">
        <f>IF($H140="-","-",IF('детали ЭД103-01'!L140=0,"-",'детали ЭД103-01'!L140))</f>
        <v>-</v>
      </c>
      <c r="N140" s="7" t="str">
        <f>IF($H140="-","-",IF('детали ЭД103-01'!M140=0,"-",'детали ЭД103-01'!M140))</f>
        <v>-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366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</row>
    <row r="141" spans="1:135" s="26" customFormat="1" ht="13.8" thickBot="1" x14ac:dyDescent="0.3">
      <c r="A141" s="376">
        <f>'дерево ЭД103-01'!A143</f>
        <v>140</v>
      </c>
      <c r="B141" s="528" t="str">
        <f>IF('дерево ЭД103-01'!B143=0," ",'дерево ЭД103-01'!B143)</f>
        <v>07.10.</v>
      </c>
      <c r="C141" s="811" t="str">
        <f>C140</f>
        <v>ЭД103-01-50-070 Гильза; взам. ЭД103-01-50-069</v>
      </c>
      <c r="D141" s="811" t="str">
        <f>IF($H141="-","-",IF('детали ЭД103-01'!D141=0,"-",'детали ЭД103-01'!D141))</f>
        <v xml:space="preserve">Гильза </v>
      </c>
      <c r="E141" s="116" t="str">
        <f>IF($H141="-","-",IF('детали ЭД103-01'!E141=0,"-",'детали ЭД103-01'!E141))</f>
        <v xml:space="preserve">Пленка </v>
      </c>
      <c r="F141" s="116" t="str">
        <f>IF($H141="-","-",IF('детали ЭД103-01'!F141=0,"-",'детали ЭД103-01'!F141))</f>
        <v>40±0,5</v>
      </c>
      <c r="G141" s="116" t="str">
        <f>IF($H141="-","-",IF('детали ЭД103-01'!G141=0,"-",'детали ЭД103-01'!G141))</f>
        <v>ПМФ-С-352 60/40мкм ТУ 6-19-226-89</v>
      </c>
      <c r="H141" s="870">
        <f>IF((HLOOKUP($D$1,'дерево ЭД103-01'!$H$4:$BU$241,A141,FALSE))*$G$1=0,"-",(HLOOKUP($D$1,'дерево ЭД103-01'!$H$4:$BU$241,A141,FALSE))*$G$1)</f>
        <v>12</v>
      </c>
      <c r="I141" s="870" t="str">
        <f>IF(H141="-","-",'детали ЭД103-01'!H141)</f>
        <v>кг</v>
      </c>
      <c r="J141" s="334">
        <f>IF($H141="-","-",(HLOOKUP($D$1,'исп. ЭД103-01 таб'!$H$4:$AZ$109,'исп. ЭД103-01 таб'!A17,FALSE)*H141))</f>
        <v>0.27479999999999999</v>
      </c>
      <c r="K141" s="334">
        <f>IF($H141="-","-",(HLOOKUP($D$1,'исп. ЭД103-01 таб'!$H$4:$AZ$109,'исп. ЭД103-01 таб'!A18,FALSE)*H141))</f>
        <v>0.28079999999999999</v>
      </c>
      <c r="L141" s="980" t="str">
        <f>IF($H141="-","-",IF('детали ЭД103-01'!K141=0,"-",'детали ЭД103-01'!K141))</f>
        <v>взамен Гильзы В</v>
      </c>
      <c r="M141" s="214" t="str">
        <f>IF($H141="-","-",IF('детали ЭД103-01'!L141=0,"-",'детали ЭД103-01'!L141))</f>
        <v>статор</v>
      </c>
      <c r="N141" s="7" t="str">
        <f>IF($H141="-","-",IF('детали ЭД103-01'!M141=0,"-",'детали ЭД103-01'!M141))</f>
        <v>статор</v>
      </c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367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</row>
    <row r="142" spans="1:135" s="155" customFormat="1" x14ac:dyDescent="0.25">
      <c r="A142" s="376">
        <f>'дерево ЭД103-01'!A144</f>
        <v>141</v>
      </c>
      <c r="B142" s="836" t="str">
        <f>IF('дерево ЭД103-01'!B144=0," ",'дерево ЭД103-01'!B144)</f>
        <v xml:space="preserve"> </v>
      </c>
      <c r="C142" s="1171" t="str">
        <f>HLOOKUP($D$1,'дерево ЭД103-01'!$H$4:$BU$241,A142,FALSE)</f>
        <v>ЭД103-01-50-071 Гильза; зам. на ЭД103-01-50-072</v>
      </c>
      <c r="D142" s="359" t="str">
        <f>IF($H142="-","-",IF('детали ЭД103-01'!D142=0,"-",'детали ЭД103-01'!D142))</f>
        <v xml:space="preserve"> </v>
      </c>
      <c r="E142" s="359" t="str">
        <f>IF($H142="-","-",IF('детали ЭД103-01'!E142=0,"-",'детали ЭД103-01'!E142))</f>
        <v>-</v>
      </c>
      <c r="F142" s="341" t="str">
        <f>IF($H142="-","-",IF('детали ЭД103-01'!F142=0,"-",'детали ЭД103-01'!F142))</f>
        <v>-</v>
      </c>
      <c r="G142" s="341" t="str">
        <f>IF($H142="-","-",IF('детали ЭД103-01'!G142=0,"-",'детали ЭД103-01'!G142))</f>
        <v>-</v>
      </c>
      <c r="H142" s="341"/>
      <c r="I142" s="245"/>
      <c r="J142" s="336"/>
      <c r="K142" s="336"/>
      <c r="L142" s="971" t="str">
        <f>IF($H142="-","-",IF('детали ЭД103-01'!K142=0,"-",'детали ЭД103-01'!K142))</f>
        <v>-</v>
      </c>
      <c r="M142" s="214" t="str">
        <f>IF($H142="-","-",IF('детали ЭД103-01'!L142=0,"-",'детали ЭД103-01'!L142))</f>
        <v>-</v>
      </c>
      <c r="N142" s="7" t="str">
        <f>IF($H142="-","-",IF('детали ЭД103-01'!M142=0,"-",'детали ЭД103-01'!M142))</f>
        <v>-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368"/>
      <c r="DE142" s="158"/>
      <c r="DF142" s="158"/>
      <c r="DG142" s="158"/>
      <c r="DH142" s="158"/>
      <c r="DI142" s="158"/>
      <c r="DJ142" s="158"/>
      <c r="DK142" s="158"/>
      <c r="DL142" s="158"/>
      <c r="DM142" s="158"/>
      <c r="DN142" s="158"/>
      <c r="DO142" s="158"/>
      <c r="DP142" s="158"/>
      <c r="DQ142" s="158"/>
      <c r="DR142" s="158"/>
      <c r="DS142" s="158"/>
      <c r="DT142" s="158"/>
      <c r="DU142" s="158"/>
      <c r="DV142" s="158"/>
      <c r="DW142" s="158"/>
      <c r="DX142" s="158"/>
      <c r="DY142" s="158"/>
      <c r="DZ142" s="158"/>
      <c r="EA142" s="158"/>
      <c r="EB142" s="158"/>
      <c r="EC142" s="158"/>
      <c r="ED142" s="158"/>
      <c r="EE142" s="158"/>
    </row>
    <row r="143" spans="1:135" s="164" customFormat="1" ht="13.8" thickBot="1" x14ac:dyDescent="0.3">
      <c r="A143" s="376">
        <f>'дерево ЭД103-01'!A145</f>
        <v>142</v>
      </c>
      <c r="B143" s="159" t="str">
        <f>IF('дерево ЭД103-01'!B145=0," ",'дерево ЭД103-01'!B145)</f>
        <v>07.11.</v>
      </c>
      <c r="C143" s="811" t="str">
        <f>C142</f>
        <v>ЭД103-01-50-071 Гильза; зам. на ЭД103-01-50-072</v>
      </c>
      <c r="D143" s="811" t="str">
        <f>IF($H143="-","-",IF('детали ЭД103-01'!D143=0,"-",'детали ЭД103-01'!D143))</f>
        <v xml:space="preserve">Гильза </v>
      </c>
      <c r="E143" s="337" t="str">
        <f>IF($H143="-","-",IF('детали ЭД103-01'!E143=0,"-",'детали ЭД103-01'!E143))</f>
        <v xml:space="preserve">Пленка </v>
      </c>
      <c r="F143" s="337" t="str">
        <f>IF($H143="-","-",IF('детали ЭД103-01'!F143=0,"-",'детали ЭД103-01'!F143))</f>
        <v>40±0,5</v>
      </c>
      <c r="G143" s="337" t="str">
        <f>IF($H143="-","-",IF('детали ЭД103-01'!G143=0,"-",'детали ЭД103-01'!G143))</f>
        <v>KAPTON 200FN919 50/25мкм</v>
      </c>
      <c r="H143" s="338">
        <f>IF((HLOOKUP($D$1,'дерево ЭД103-01'!$H$4:$BU$241,A143,FALSE))*$G$1=0,"-",(HLOOKUP($D$1,'дерево ЭД103-01'!$H$4:$BU$241,A143,FALSE))*$G$1)</f>
        <v>12</v>
      </c>
      <c r="I143" s="338" t="str">
        <f>IF(H143="-","-",'детали ЭД103-01'!H143)</f>
        <v>кг</v>
      </c>
      <c r="J143" s="334">
        <f>IF($H143="-","-",(HLOOKUP($D$1,'исп. ЭД103-01 таб'!$H$4:$AZ$109,'исп. ЭД103-01 таб'!A20,FALSE)*H143))</f>
        <v>0.25919999999999999</v>
      </c>
      <c r="K143" s="334">
        <f>IF($H143="-","-",(HLOOKUP($D$1,'исп. ЭД103-01 таб'!$H$4:$AZ$109,'исп. ЭД103-01 таб'!A21,FALSE)*H143))</f>
        <v>0.26400000000000001</v>
      </c>
      <c r="L143" s="970" t="str">
        <f>IF($H143="-","-",IF('детали ЭД103-01'!K143=0,"-",'детали ЭД103-01'!K143))</f>
        <v>зам. на Гильза Е</v>
      </c>
      <c r="M143" s="214" t="str">
        <f>IF($H143="-","-",IF('детали ЭД103-01'!L143=0,"-",'детали ЭД103-01'!L143))</f>
        <v>статор</v>
      </c>
      <c r="N143" s="7" t="str">
        <f>IF($H143="-","-",IF('детали ЭД103-01'!M143=0,"-",'детали ЭД103-01'!M143))</f>
        <v>статор</v>
      </c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369"/>
      <c r="DE143" s="167"/>
      <c r="DF143" s="167"/>
      <c r="DG143" s="167"/>
      <c r="DH143" s="167"/>
      <c r="DI143" s="167"/>
      <c r="DJ143" s="167"/>
      <c r="DK143" s="167"/>
      <c r="DL143" s="167"/>
      <c r="DM143" s="167"/>
      <c r="DN143" s="167"/>
      <c r="DO143" s="167"/>
      <c r="DP143" s="167"/>
      <c r="DQ143" s="167"/>
      <c r="DR143" s="167"/>
      <c r="DS143" s="167"/>
      <c r="DT143" s="167"/>
      <c r="DU143" s="167"/>
      <c r="DV143" s="167"/>
      <c r="DW143" s="167"/>
      <c r="DX143" s="167"/>
      <c r="DY143" s="167"/>
      <c r="DZ143" s="167"/>
      <c r="EA143" s="167"/>
      <c r="EB143" s="167"/>
      <c r="EC143" s="167"/>
      <c r="ED143" s="167"/>
      <c r="EE143" s="167"/>
    </row>
    <row r="144" spans="1:135" s="155" customFormat="1" x14ac:dyDescent="0.25">
      <c r="A144" s="376">
        <f>'дерево ЭД103-01'!A146</f>
        <v>143</v>
      </c>
      <c r="B144" s="836" t="str">
        <f>IF('дерево ЭД103-01'!B146=0," ",'дерево ЭД103-01'!B146)</f>
        <v xml:space="preserve"> </v>
      </c>
      <c r="C144" s="1171" t="str">
        <f>HLOOKUP($D$1,'дерево ЭД103-01'!$H$4:$BU$241,A144,FALSE)</f>
        <v>ЭД103-01-50-072 Гильза; взам. ЭД103-01-50-071</v>
      </c>
      <c r="D144" s="359" t="str">
        <f>IF($H144="-","-",IF('детали ЭД103-01'!D144=0,"-",'детали ЭД103-01'!D144))</f>
        <v xml:space="preserve"> </v>
      </c>
      <c r="E144" s="359" t="str">
        <f>IF($H144="-","-",IF('детали ЭД103-01'!E144=0,"-",'детали ЭД103-01'!E144))</f>
        <v>-</v>
      </c>
      <c r="F144" s="341" t="str">
        <f>IF($H144="-","-",IF('детали ЭД103-01'!F144=0,"-",'детали ЭД103-01'!F144))</f>
        <v>-</v>
      </c>
      <c r="G144" s="341" t="str">
        <f>IF($H144="-","-",IF('детали ЭД103-01'!G144=0,"-",'детали ЭД103-01'!G144))</f>
        <v>-</v>
      </c>
      <c r="H144" s="341"/>
      <c r="I144" s="245"/>
      <c r="J144" s="336"/>
      <c r="K144" s="336"/>
      <c r="L144" s="971" t="str">
        <f>IF($H144="-","-",IF('детали ЭД103-01'!K144=0,"-",'детали ЭД103-01'!K144))</f>
        <v>-</v>
      </c>
      <c r="M144" s="214" t="str">
        <f>IF($H144="-","-",IF('детали ЭД103-01'!L144=0,"-",'детали ЭД103-01'!L144))</f>
        <v>-</v>
      </c>
      <c r="N144" s="7" t="str">
        <f>IF($H144="-","-",IF('детали ЭД103-01'!M144=0,"-",'детали ЭД103-01'!M144))</f>
        <v>-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368"/>
      <c r="DE144" s="158"/>
      <c r="DF144" s="158"/>
      <c r="DG144" s="158"/>
      <c r="DH144" s="158"/>
      <c r="DI144" s="158"/>
      <c r="DJ144" s="158"/>
      <c r="DK144" s="158"/>
      <c r="DL144" s="158"/>
      <c r="DM144" s="158"/>
      <c r="DN144" s="158"/>
      <c r="DO144" s="158"/>
      <c r="DP144" s="158"/>
      <c r="DQ144" s="158"/>
      <c r="DR144" s="158"/>
      <c r="DS144" s="158"/>
      <c r="DT144" s="158"/>
      <c r="DU144" s="158"/>
      <c r="DV144" s="158"/>
      <c r="DW144" s="158"/>
      <c r="DX144" s="158"/>
      <c r="DY144" s="158"/>
      <c r="DZ144" s="158"/>
      <c r="EA144" s="158"/>
      <c r="EB144" s="158"/>
      <c r="EC144" s="158"/>
      <c r="ED144" s="158"/>
      <c r="EE144" s="158"/>
    </row>
    <row r="145" spans="1:135" s="164" customFormat="1" ht="13.8" thickBot="1" x14ac:dyDescent="0.3">
      <c r="A145" s="376">
        <f>'дерево ЭД103-01'!A147</f>
        <v>144</v>
      </c>
      <c r="B145" s="159" t="str">
        <f>IF('дерево ЭД103-01'!B147=0," ",'дерево ЭД103-01'!B147)</f>
        <v>07.11.</v>
      </c>
      <c r="C145" s="811" t="str">
        <f>C144</f>
        <v>ЭД103-01-50-072 Гильза; взам. ЭД103-01-50-071</v>
      </c>
      <c r="D145" s="811" t="str">
        <f>IF($H145="-","-",IF('детали ЭД103-01'!D145=0,"-",'детали ЭД103-01'!D145))</f>
        <v xml:space="preserve">Гильза </v>
      </c>
      <c r="E145" s="337" t="str">
        <f>IF($H145="-","-",IF('детали ЭД103-01'!E145=0,"-",'детали ЭД103-01'!E145))</f>
        <v xml:space="preserve">Пленка </v>
      </c>
      <c r="F145" s="337" t="str">
        <f>IF($H145="-","-",IF('детали ЭД103-01'!F145=0,"-",'детали ЭД103-01'!F145))</f>
        <v>40±0,5</v>
      </c>
      <c r="G145" s="337" t="str">
        <f>IF($H145="-","-",IF('детали ЭД103-01'!G145=0,"-",'детали ЭД103-01'!G145))</f>
        <v>ПМФ-С-352 60/40мкм ТУ 6-19-226-89</v>
      </c>
      <c r="H145" s="338">
        <f>IF((HLOOKUP($D$1,'дерево ЭД103-01'!$H$4:$BU$241,A145,FALSE))*$G$1=0,"-",(HLOOKUP($D$1,'дерево ЭД103-01'!$H$4:$BU$241,A145,FALSE))*$G$1)</f>
        <v>12</v>
      </c>
      <c r="I145" s="338" t="str">
        <f>IF(H145="-","-",'детали ЭД103-01'!H145)</f>
        <v>кг</v>
      </c>
      <c r="J145" s="334">
        <f>IF($H145="-","-",(HLOOKUP($D$1,'исп. ЭД103-01 таб'!$H$4:$AZ$109,'исп. ЭД103-01 таб'!A23,FALSE)*H145))</f>
        <v>0.27600000000000002</v>
      </c>
      <c r="K145" s="334">
        <f>IF($H145="-","-",(HLOOKUP($D$1,'исп. ЭД103-01 таб'!$H$4:$AZ$109,'исп. ЭД103-01 таб'!A24,FALSE)*H145))</f>
        <v>0.28200000000000003</v>
      </c>
      <c r="L145" s="970" t="str">
        <f>IF($H145="-","-",IF('детали ЭД103-01'!K145=0,"-",'детали ЭД103-01'!K145))</f>
        <v>взамен Гильзы Д</v>
      </c>
      <c r="M145" s="214" t="str">
        <f>IF($H145="-","-",IF('детали ЭД103-01'!L145=0,"-",'детали ЭД103-01'!L145))</f>
        <v>статор</v>
      </c>
      <c r="N145" s="7" t="str">
        <f>IF($H145="-","-",IF('детали ЭД103-01'!M145=0,"-",'детали ЭД103-01'!M145))</f>
        <v>статор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369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  <c r="DS145" s="167"/>
      <c r="DT145" s="167"/>
      <c r="DU145" s="167"/>
      <c r="DV145" s="167"/>
      <c r="DW145" s="167"/>
      <c r="DX145" s="167"/>
      <c r="DY145" s="167"/>
      <c r="DZ145" s="167"/>
      <c r="EA145" s="167"/>
      <c r="EB145" s="167"/>
      <c r="EC145" s="167"/>
      <c r="ED145" s="167"/>
      <c r="EE145" s="167"/>
    </row>
    <row r="146" spans="1:135" s="191" customFormat="1" ht="13.8" thickBot="1" x14ac:dyDescent="0.3">
      <c r="A146" s="376">
        <f>'дерево ЭД103-01'!A148</f>
        <v>145</v>
      </c>
      <c r="B146" s="836" t="str">
        <f>IF('дерево ЭД103-01'!B148=0," ",'дерево ЭД103-01'!B148)</f>
        <v xml:space="preserve"> </v>
      </c>
      <c r="C146" s="1171" t="str">
        <f>HLOOKUP($D$1,'дерево ЭД103-01'!$H$4:$BU$241,A146,FALSE)</f>
        <v>ЭД103-01-50-073 Гильза</v>
      </c>
      <c r="D146" s="359" t="str">
        <f>IF($H146="-","-",IF('детали ЭД103-01'!D146=0,"-",'детали ЭД103-01'!D146))</f>
        <v xml:space="preserve"> </v>
      </c>
      <c r="E146" s="244" t="str">
        <f>IF($H146="-","-",IF('детали ЭД103-01'!E146=0,"-",'детали ЭД103-01'!E146))</f>
        <v>-</v>
      </c>
      <c r="F146" s="341" t="str">
        <f>IF($H146="-","-",IF('детали ЭД103-01'!F146=0,"-",'детали ЭД103-01'!F146))</f>
        <v>-</v>
      </c>
      <c r="G146" s="341" t="str">
        <f>IF($H146="-","-",IF('детали ЭД103-01'!G146=0,"-",'детали ЭД103-01'!G146))</f>
        <v>-</v>
      </c>
      <c r="H146" s="341"/>
      <c r="I146" s="245"/>
      <c r="J146" s="336"/>
      <c r="K146" s="336"/>
      <c r="L146" s="342" t="str">
        <f>IF($H146="-","-",IF('детали ЭД103-01'!K146=0,"-",'детали ЭД103-01'!K146))</f>
        <v>-</v>
      </c>
      <c r="M146" s="214" t="str">
        <f>IF($H146="-","-",IF('детали ЭД103-01'!L146=0,"-",'детали ЭД103-01'!L146))</f>
        <v>-</v>
      </c>
      <c r="N146" s="7" t="str">
        <f>IF($H146="-","-",IF('детали ЭД103-01'!M146=0,"-",'детали ЭД103-01'!M146))</f>
        <v>-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370"/>
      <c r="DE146" s="190"/>
      <c r="DF146" s="190"/>
      <c r="DG146" s="190"/>
      <c r="DH146" s="190"/>
      <c r="DI146" s="190"/>
      <c r="DJ146" s="190"/>
      <c r="DK146" s="190"/>
      <c r="DL146" s="190"/>
      <c r="DM146" s="190"/>
      <c r="DN146" s="190"/>
      <c r="DO146" s="190"/>
      <c r="DP146" s="190"/>
      <c r="DQ146" s="190"/>
      <c r="DR146" s="190"/>
      <c r="DS146" s="190"/>
      <c r="DT146" s="190"/>
      <c r="DU146" s="190"/>
      <c r="DV146" s="190"/>
      <c r="DW146" s="190"/>
      <c r="DX146" s="190"/>
      <c r="DY146" s="190"/>
      <c r="DZ146" s="190"/>
      <c r="EA146" s="190"/>
      <c r="EB146" s="190"/>
      <c r="EC146" s="190"/>
      <c r="ED146" s="190"/>
      <c r="EE146" s="190"/>
    </row>
    <row r="147" spans="1:135" s="155" customFormat="1" ht="13.8" thickBot="1" x14ac:dyDescent="0.3">
      <c r="A147" s="376">
        <f>'дерево ЭД103-01'!A149</f>
        <v>146</v>
      </c>
      <c r="B147" s="159" t="str">
        <f>IF('дерево ЭД103-01'!B149=0," ",'дерево ЭД103-01'!B149)</f>
        <v>07.12.</v>
      </c>
      <c r="C147" s="811" t="str">
        <f>C146</f>
        <v>ЭД103-01-50-073 Гильза</v>
      </c>
      <c r="D147" s="811" t="str">
        <f>IF($H147="-","-",IF('детали ЭД103-01'!D147=0,"-",'детали ЭД103-01'!D147))</f>
        <v xml:space="preserve">Гильза </v>
      </c>
      <c r="E147" s="117" t="str">
        <f>IF($H147="-","-",IF('детали ЭД103-01'!E147=0,"-",'детали ЭД103-01'!E147))</f>
        <v>Лакоткань</v>
      </c>
      <c r="F147" s="117" t="str">
        <f>IF($H147="-","-",IF('детали ЭД103-01'!F147=0,"-",'детали ЭД103-01'!F147))</f>
        <v>40±1</v>
      </c>
      <c r="G147" s="117" t="str">
        <f>IF($H147="-","-",IF('детали ЭД103-01'!G147=0,"-",'детали ЭД103-01'!G147))</f>
        <v>Ф-4Д-Э007-А СТО 05807999-011-2007</v>
      </c>
      <c r="H147" s="110">
        <f>IF((HLOOKUP($D$1,'дерево ЭД103-01'!$H$4:$BU$241,A147,FALSE))*$G$1=0,"-",(HLOOKUP($D$1,'дерево ЭД103-01'!$H$4:$BU$241,A147,FALSE))*$G$1)</f>
        <v>6</v>
      </c>
      <c r="I147" s="110" t="str">
        <f>IF(H147="-","-",'детали ЭД103-01'!H147)</f>
        <v>кг</v>
      </c>
      <c r="J147" s="334">
        <f>IF($H147="-","-",(HLOOKUP($D$1,'исп. ЭД103-01 таб'!$H$4:$AZ$109,'исп. ЭД103-01 таб'!A26,FALSE)*H147))</f>
        <v>0.27600000000000002</v>
      </c>
      <c r="K147" s="334">
        <f>IF($H147="-","-",(HLOOKUP($D$1,'исп. ЭД103-01 таб'!$H$4:$AZ$109,'исп. ЭД103-01 таб'!A27,FALSE)*H147))</f>
        <v>0.29520000000000002</v>
      </c>
      <c r="L147" s="989" t="str">
        <f>IF($H147="-","-",IF('детали ЭД103-01'!K147=0,"-",'детали ЭД103-01'!K147))</f>
        <v>-</v>
      </c>
      <c r="M147" s="214" t="str">
        <f>IF($H147="-","-",IF('детали ЭД103-01'!L147=0,"-",'детали ЭД103-01'!L147))</f>
        <v>статор</v>
      </c>
      <c r="N147" s="7" t="str">
        <f>IF($H147="-","-",IF('детали ЭД103-01'!M147=0,"-",'детали ЭД103-01'!M147))</f>
        <v>статор</v>
      </c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368"/>
      <c r="DE147" s="158"/>
      <c r="DF147" s="158"/>
      <c r="DG147" s="158"/>
      <c r="DH147" s="158"/>
      <c r="DI147" s="158"/>
      <c r="DJ147" s="158"/>
      <c r="DK147" s="158"/>
      <c r="DL147" s="158"/>
      <c r="DM147" s="158"/>
      <c r="DN147" s="158"/>
      <c r="DO147" s="158"/>
      <c r="DP147" s="158"/>
      <c r="DQ147" s="158"/>
      <c r="DR147" s="158"/>
      <c r="DS147" s="158"/>
      <c r="DT147" s="158"/>
      <c r="DU147" s="158"/>
      <c r="DV147" s="158"/>
      <c r="DW147" s="158"/>
      <c r="DX147" s="158"/>
      <c r="DY147" s="158"/>
      <c r="DZ147" s="158"/>
      <c r="EA147" s="158"/>
      <c r="EB147" s="158"/>
      <c r="EC147" s="158"/>
      <c r="ED147" s="158"/>
      <c r="EE147" s="158"/>
    </row>
    <row r="148" spans="1:135" s="164" customFormat="1" ht="13.8" thickBot="1" x14ac:dyDescent="0.3">
      <c r="A148" s="376">
        <f>'дерево ЭД103-01'!A150</f>
        <v>147</v>
      </c>
      <c r="B148" s="836" t="str">
        <f>IF('дерево ЭД103-01'!B150=0," ",'дерево ЭД103-01'!B150)</f>
        <v xml:space="preserve"> </v>
      </c>
      <c r="C148" s="1171" t="str">
        <f>HLOOKUP($D$1,'дерево ЭД103-01'!$H$4:$BU$241,A148,FALSE)</f>
        <v>ЭД103-01-50-074 Гильза</v>
      </c>
      <c r="D148" s="244" t="str">
        <f>IF($H148="-","-",IF('детали ЭД103-01'!D148=0,"-",'детали ЭД103-01'!D148))</f>
        <v xml:space="preserve"> </v>
      </c>
      <c r="E148" s="244" t="str">
        <f>IF($H148="-","-",IF('детали ЭД103-01'!E148=0,"-",'детали ЭД103-01'!E148))</f>
        <v>-</v>
      </c>
      <c r="F148" s="341" t="str">
        <f>IF($H148="-","-",IF('детали ЭД103-01'!F148=0,"-",'детали ЭД103-01'!F148))</f>
        <v>-</v>
      </c>
      <c r="G148" s="341" t="str">
        <f>IF($H148="-","-",IF('детали ЭД103-01'!G148=0,"-",'детали ЭД103-01'!G148))</f>
        <v>-</v>
      </c>
      <c r="H148" s="341"/>
      <c r="I148" s="245"/>
      <c r="J148" s="336"/>
      <c r="K148" s="336"/>
      <c r="L148" s="342" t="str">
        <f>IF($H148="-","-",IF('детали ЭД103-01'!K148=0,"-",'детали ЭД103-01'!K148))</f>
        <v>-</v>
      </c>
      <c r="M148" s="214" t="str">
        <f>IF($H148="-","-",IF('детали ЭД103-01'!L148=0,"-",'детали ЭД103-01'!L148))</f>
        <v>-</v>
      </c>
      <c r="N148" s="7" t="str">
        <f>IF($H148="-","-",IF('детали ЭД103-01'!M148=0,"-",'детали ЭД103-01'!M148))</f>
        <v>-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369"/>
      <c r="DE148" s="167"/>
      <c r="DF148" s="167"/>
      <c r="DG148" s="167"/>
      <c r="DH148" s="167"/>
      <c r="DI148" s="167"/>
      <c r="DJ148" s="167"/>
      <c r="DK148" s="167"/>
      <c r="DL148" s="167"/>
      <c r="DM148" s="167"/>
      <c r="DN148" s="167"/>
      <c r="DO148" s="167"/>
      <c r="DP148" s="167"/>
      <c r="DQ148" s="167"/>
      <c r="DR148" s="167"/>
      <c r="DS148" s="167"/>
      <c r="DT148" s="167"/>
      <c r="DU148" s="167"/>
      <c r="DV148" s="167"/>
      <c r="DW148" s="167"/>
      <c r="DX148" s="167"/>
      <c r="DY148" s="167"/>
      <c r="DZ148" s="167"/>
      <c r="EA148" s="167"/>
      <c r="EB148" s="167"/>
      <c r="EC148" s="167"/>
      <c r="ED148" s="167"/>
      <c r="EE148" s="167"/>
    </row>
    <row r="149" spans="1:135" s="155" customFormat="1" ht="13.8" thickBot="1" x14ac:dyDescent="0.3">
      <c r="A149" s="376">
        <f>'дерево ЭД103-01'!A151</f>
        <v>148</v>
      </c>
      <c r="B149" s="139" t="str">
        <f>IF('дерево ЭД103-01'!B151=0," ",'дерево ЭД103-01'!B151)</f>
        <v>07.13.</v>
      </c>
      <c r="C149" s="855" t="str">
        <f>C148</f>
        <v>ЭД103-01-50-074 Гильза</v>
      </c>
      <c r="D149" s="811" t="str">
        <f>IF($H149="-","-",IF('детали ЭД103-01'!D149=0,"-",'детали ЭД103-01'!D149))</f>
        <v xml:space="preserve">Гильза </v>
      </c>
      <c r="E149" s="117" t="str">
        <f>IF($H149="-","-",IF('детали ЭД103-01'!E149=0,"-",'детали ЭД103-01'!E149))</f>
        <v>Лакоткань</v>
      </c>
      <c r="F149" s="117" t="str">
        <f>IF($H149="-","-",IF('детали ЭД103-01'!F149=0,"-",'детали ЭД103-01'!F149))</f>
        <v>40±1</v>
      </c>
      <c r="G149" s="117" t="str">
        <f>IF($H149="-","-",IF('детали ЭД103-01'!G149=0,"-",'детали ЭД103-01'!G149))</f>
        <v>Ф-4Д-Э007-А СТО 05807999-011-2007</v>
      </c>
      <c r="H149" s="110">
        <f>IF((HLOOKUP($D$1,'дерево ЭД103-01'!$H$4:$BU$241,A149,FALSE))*$G$1=0,"-",(HLOOKUP($D$1,'дерево ЭД103-01'!$H$4:$BU$241,A149,FALSE))*$G$1)</f>
        <v>6</v>
      </c>
      <c r="I149" s="110" t="str">
        <f>IF(H149="-","-",'детали ЭД103-01'!H149)</f>
        <v>кг</v>
      </c>
      <c r="J149" s="334">
        <f>IF($H149="-","-",(HLOOKUP($D$1,'исп. ЭД103-01 таб'!$H$4:$AZ$109,'исп. ЭД103-01 таб'!A29,FALSE)*H149))</f>
        <v>0.28079999999999999</v>
      </c>
      <c r="K149" s="334">
        <f>IF($H149="-","-",(HLOOKUP($D$1,'исп. ЭД103-01 таб'!$H$4:$AZ$109,'исп. ЭД103-01 таб'!A30,FALSE)*H149))</f>
        <v>0.30059999999999998</v>
      </c>
      <c r="L149" s="989" t="str">
        <f>IF($H149="-","-",IF('детали ЭД103-01'!K149=0,"-",'детали ЭД103-01'!K149))</f>
        <v>-</v>
      </c>
      <c r="M149" s="214" t="str">
        <f>IF($H149="-","-",IF('детали ЭД103-01'!L149=0,"-",'детали ЭД103-01'!L149))</f>
        <v>статор</v>
      </c>
      <c r="N149" s="7" t="str">
        <f>IF($H149="-","-",IF('детали ЭД103-01'!M149=0,"-",'детали ЭД103-01'!M149))</f>
        <v>статор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368"/>
      <c r="DE149" s="158"/>
      <c r="DF149" s="158"/>
      <c r="DG149" s="158"/>
      <c r="DH149" s="158"/>
      <c r="DI149" s="158"/>
      <c r="DJ149" s="158"/>
      <c r="DK149" s="158"/>
      <c r="DL149" s="158"/>
      <c r="DM149" s="158"/>
      <c r="DN149" s="158"/>
      <c r="DO149" s="158"/>
      <c r="DP149" s="158"/>
      <c r="DQ149" s="158"/>
      <c r="DR149" s="158"/>
      <c r="DS149" s="158"/>
      <c r="DT149" s="158"/>
      <c r="DU149" s="158"/>
      <c r="DV149" s="158"/>
      <c r="DW149" s="158"/>
      <c r="DX149" s="158"/>
      <c r="DY149" s="158"/>
      <c r="DZ149" s="158"/>
      <c r="EA149" s="158"/>
      <c r="EB149" s="158"/>
      <c r="EC149" s="158"/>
      <c r="ED149" s="158"/>
      <c r="EE149" s="158"/>
    </row>
    <row r="150" spans="1:135" s="164" customFormat="1" ht="13.8" thickBot="1" x14ac:dyDescent="0.3">
      <c r="A150" s="376">
        <f>'дерево ЭД103-01'!A152</f>
        <v>149</v>
      </c>
      <c r="B150" s="859" t="str">
        <f>IF('дерево ЭД103-01'!B152=0," ",'дерево ЭД103-01'!B152)</f>
        <v xml:space="preserve"> </v>
      </c>
      <c r="C150" s="1171" t="str">
        <f>HLOOKUP($D$1,'дерево ЭД103-01'!$H$4:$BU$241,A150,FALSE)</f>
        <v>ЭД103-01-50-075 Гильза</v>
      </c>
      <c r="D150" s="991" t="str">
        <f>IF($H150="-","-",IF('детали ЭД103-01'!D150=0,"-",'детали ЭД103-01'!D150))</f>
        <v xml:space="preserve"> </v>
      </c>
      <c r="E150" s="244" t="str">
        <f>IF($H150="-","-",IF('детали ЭД103-01'!E150=0,"-",'детали ЭД103-01'!E150))</f>
        <v>-</v>
      </c>
      <c r="F150" s="341" t="str">
        <f>IF($H150="-","-",IF('детали ЭД103-01'!F150=0,"-",'детали ЭД103-01'!F150))</f>
        <v>-</v>
      </c>
      <c r="G150" s="341" t="str">
        <f>IF($H150="-","-",IF('детали ЭД103-01'!G150=0,"-",'детали ЭД103-01'!G150))</f>
        <v>-</v>
      </c>
      <c r="H150" s="341"/>
      <c r="I150" s="245"/>
      <c r="J150" s="336"/>
      <c r="K150" s="336"/>
      <c r="L150" s="342" t="str">
        <f>IF($H150="-","-",IF('детали ЭД103-01'!K150=0,"-",'детали ЭД103-01'!K150))</f>
        <v>-</v>
      </c>
      <c r="M150" s="214" t="str">
        <f>IF($H150="-","-",IF('детали ЭД103-01'!L150=0,"-",'детали ЭД103-01'!L150))</f>
        <v>-</v>
      </c>
      <c r="N150" s="7" t="str">
        <f>IF($H150="-","-",IF('детали ЭД103-01'!M150=0,"-",'детали ЭД103-01'!M150))</f>
        <v>-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369"/>
      <c r="DE150" s="167"/>
      <c r="DF150" s="167"/>
      <c r="DG150" s="167"/>
      <c r="DH150" s="167"/>
      <c r="DI150" s="167"/>
      <c r="DJ150" s="167"/>
      <c r="DK150" s="167"/>
      <c r="DL150" s="167"/>
      <c r="DM150" s="167"/>
      <c r="DN150" s="167"/>
      <c r="DO150" s="167"/>
      <c r="DP150" s="167"/>
      <c r="DQ150" s="167"/>
      <c r="DR150" s="167"/>
      <c r="DS150" s="167"/>
      <c r="DT150" s="167"/>
      <c r="DU150" s="167"/>
      <c r="DV150" s="167"/>
      <c r="DW150" s="167"/>
      <c r="DX150" s="167"/>
      <c r="DY150" s="167"/>
      <c r="DZ150" s="167"/>
      <c r="EA150" s="167"/>
      <c r="EB150" s="167"/>
      <c r="EC150" s="167"/>
      <c r="ED150" s="167"/>
      <c r="EE150" s="167"/>
    </row>
    <row r="151" spans="1:135" s="155" customFormat="1" ht="13.8" thickBot="1" x14ac:dyDescent="0.3">
      <c r="A151" s="376">
        <f>'дерево ЭД103-01'!A153</f>
        <v>150</v>
      </c>
      <c r="B151" s="159" t="str">
        <f>IF('дерево ЭД103-01'!B153=0," ",'дерево ЭД103-01'!B153)</f>
        <v>07.14.</v>
      </c>
      <c r="C151" s="811" t="str">
        <f>C150</f>
        <v>ЭД103-01-50-075 Гильза</v>
      </c>
      <c r="D151" s="811" t="str">
        <f>IF($H151="-","-",IF('детали ЭД103-01'!D151=0,"-",'детали ЭД103-01'!D151))</f>
        <v xml:space="preserve">Гильза </v>
      </c>
      <c r="E151" s="117" t="str">
        <f>IF($H151="-","-",IF('детали ЭД103-01'!E151=0,"-",'детали ЭД103-01'!E151))</f>
        <v>Лакоткань</v>
      </c>
      <c r="F151" s="117" t="str">
        <f>IF($H151="-","-",IF('детали ЭД103-01'!F151=0,"-",'детали ЭД103-01'!F151))</f>
        <v>40±1</v>
      </c>
      <c r="G151" s="117" t="str">
        <f>IF($H151="-","-",IF('детали ЭД103-01'!G151=0,"-",'детали ЭД103-01'!G151))</f>
        <v>Ф-4Д-Э007-А СТО 05807999-011-2007</v>
      </c>
      <c r="H151" s="110">
        <f>IF((HLOOKUP($D$1,'дерево ЭД103-01'!$H$4:$BU$241,A151,FALSE))*$G$1=0,"-",(HLOOKUP($D$1,'дерево ЭД103-01'!$H$4:$BU$241,A151,FALSE))*$G$1)</f>
        <v>6</v>
      </c>
      <c r="I151" s="110" t="str">
        <f>IF(H151="-","-",'детали ЭД103-01'!H151)</f>
        <v>кг</v>
      </c>
      <c r="J151" s="334">
        <f>IF($H151="-","-",(HLOOKUP($D$1,'исп. ЭД103-01 таб'!$H$4:$AZ$109,'исп. ЭД103-01 таб'!A32,FALSE)*H151))</f>
        <v>0.28200000000000003</v>
      </c>
      <c r="K151" s="334">
        <f>IF($H151="-","-",(HLOOKUP($D$1,'исп. ЭД103-01 таб'!$H$4:$AZ$109,'исп. ЭД103-01 таб'!A33,FALSE)*H151))</f>
        <v>0.30179999999999996</v>
      </c>
      <c r="L151" s="989" t="str">
        <f>IF($H151="-","-",IF('детали ЭД103-01'!K151=0,"-",'детали ЭД103-01'!K151))</f>
        <v>-</v>
      </c>
      <c r="M151" s="214" t="str">
        <f>IF($H151="-","-",IF('детали ЭД103-01'!L151=0,"-",'детали ЭД103-01'!L151))</f>
        <v>статор</v>
      </c>
      <c r="N151" s="7" t="str">
        <f>IF($H151="-","-",IF('детали ЭД103-01'!M151=0,"-",'детали ЭД103-01'!M151))</f>
        <v>статор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368"/>
      <c r="DE151" s="158"/>
      <c r="DF151" s="158"/>
      <c r="DG151" s="158"/>
      <c r="DH151" s="158"/>
      <c r="DI151" s="158"/>
      <c r="DJ151" s="158"/>
      <c r="DK151" s="158"/>
      <c r="DL151" s="158"/>
      <c r="DM151" s="158"/>
      <c r="DN151" s="158"/>
      <c r="DO151" s="158"/>
      <c r="DP151" s="158"/>
      <c r="DQ151" s="158"/>
      <c r="DR151" s="158"/>
      <c r="DS151" s="158"/>
      <c r="DT151" s="158"/>
      <c r="DU151" s="158"/>
      <c r="DV151" s="158"/>
      <c r="DW151" s="158"/>
      <c r="DX151" s="158"/>
      <c r="DY151" s="158"/>
      <c r="DZ151" s="158"/>
      <c r="EA151" s="158"/>
      <c r="EB151" s="158"/>
      <c r="EC151" s="158"/>
      <c r="ED151" s="158"/>
      <c r="EE151" s="158"/>
    </row>
    <row r="152" spans="1:135" s="155" customFormat="1" x14ac:dyDescent="0.25">
      <c r="A152" s="376">
        <f>'дерево ЭД103-01'!A154</f>
        <v>151</v>
      </c>
      <c r="B152" s="145" t="str">
        <f>IF('дерево ЭД103-01'!B154=0," ",'дерево ЭД103-01'!B154)</f>
        <v>07.15.</v>
      </c>
      <c r="C152" s="181" t="str">
        <f>IF($H152="-","-",'детали ЭД103-01'!C152)</f>
        <v>Лента ЛЭС 0,1х20 обраб.</v>
      </c>
      <c r="D152" s="181" t="str">
        <f>IF($H152="-","-",IF('детали ЭД103-01'!D152=0,"-",'детали ЭД103-01'!D152))</f>
        <v>Лента</v>
      </c>
      <c r="E152" s="350" t="str">
        <f>IF($H152="-","-",IF('детали ЭД103-01'!E152=0,"-",'детали ЭД103-01'!E152))</f>
        <v>Лента</v>
      </c>
      <c r="F152" s="350" t="str">
        <f>IF($H152="-","-",IF('детали ЭД103-01'!F152=0,"-",'детали ЭД103-01'!F152))</f>
        <v>-</v>
      </c>
      <c r="G152" s="350" t="str">
        <f>IF($H152="-","-",IF('детали ЭД103-01'!G152=0,"-",'детали ЭД103-01'!G152))</f>
        <v>ЛЭС 0,1х20 обработанная ГОСТ 5937-81</v>
      </c>
      <c r="H152" s="351">
        <f>IF((HLOOKUP($D$1,'дерево ЭД103-01'!$H$4:$BU$241,A152,FALSE))*$G$1=0,"-",(HLOOKUP($D$1,'дерево ЭД103-01'!$H$4:$BU$241,A152,FALSE))*$G$1)</f>
        <v>10.5</v>
      </c>
      <c r="I152" s="351" t="str">
        <f>IF(H152="-","-",'детали ЭД103-01'!H152)</f>
        <v>м</v>
      </c>
      <c r="J152" s="352">
        <f>IF($H152="-","-",IF('детали ЭД103-01'!I152=0,"-",'детали ЭД103-01'!I152*$G$1))</f>
        <v>10</v>
      </c>
      <c r="K152" s="352">
        <f>IF(H152="-","-",IF('детали ЭД103-01'!J152=0,"-",'детали ЭД103-01'!J152*$H152))</f>
        <v>10.5</v>
      </c>
      <c r="L152" s="981" t="str">
        <f>IF($H152="-","-",IF('детали ЭД103-01'!K152=0,"-",'детали ЭД103-01'!K152))</f>
        <v>-</v>
      </c>
      <c r="M152" s="214" t="str">
        <f>IF($H152="-","-",IF('детали ЭД103-01'!L152=0,"-",'детали ЭД103-01'!L152))</f>
        <v>статор</v>
      </c>
      <c r="N152" s="7" t="str">
        <f>IF($H152="-","-",IF('детали ЭД103-01'!M152=0,"-",'детали ЭД103-01'!M152))</f>
        <v>-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368"/>
      <c r="DE152" s="158"/>
      <c r="DF152" s="158"/>
      <c r="DG152" s="158"/>
      <c r="DH152" s="158"/>
      <c r="DI152" s="158"/>
      <c r="DJ152" s="158"/>
      <c r="DK152" s="158"/>
      <c r="DL152" s="158"/>
      <c r="DM152" s="158"/>
      <c r="DN152" s="158"/>
      <c r="DO152" s="158"/>
      <c r="DP152" s="158"/>
      <c r="DQ152" s="158"/>
      <c r="DR152" s="158"/>
      <c r="DS152" s="158"/>
      <c r="DT152" s="158"/>
      <c r="DU152" s="158"/>
      <c r="DV152" s="158"/>
      <c r="DW152" s="158"/>
      <c r="DX152" s="158"/>
      <c r="DY152" s="158"/>
      <c r="DZ152" s="158"/>
      <c r="EA152" s="158"/>
      <c r="EB152" s="158"/>
      <c r="EC152" s="158"/>
      <c r="ED152" s="158"/>
      <c r="EE152" s="158"/>
    </row>
    <row r="153" spans="1:135" s="164" customFormat="1" ht="13.8" thickBot="1" x14ac:dyDescent="0.3">
      <c r="A153" s="376">
        <f>'дерево ЭД103-01'!A155</f>
        <v>152</v>
      </c>
      <c r="B153" s="88" t="str">
        <f>IF('дерево ЭД103-01'!B155=0," ",'дерево ЭД103-01'!B155)</f>
        <v>07.16.</v>
      </c>
      <c r="C153" s="11" t="str">
        <f>IF($H153="-","-",'детали ЭД103-01'!C153)</f>
        <v>Пленка Ф-4 ЭО 0,04х20</v>
      </c>
      <c r="D153" s="11" t="str">
        <f>IF($H153="-","-",IF('детали ЭД103-01'!D153=0,"-",'детали ЭД103-01'!D153))</f>
        <v>Пленка</v>
      </c>
      <c r="E153" s="115" t="str">
        <f>IF($H153="-","-",IF('детали ЭД103-01'!E153=0,"-",'детали ЭД103-01'!E153))</f>
        <v xml:space="preserve">Пленка </v>
      </c>
      <c r="F153" s="115" t="str">
        <f>IF($H153="-","-",IF('детали ЭД103-01'!F153=0,"-",'детали ЭД103-01'!F153))</f>
        <v>-</v>
      </c>
      <c r="G153" s="115" t="str">
        <f>IF($H153="-","-",IF('детали ЭД103-01'!G153=0,"-",'детали ЭД103-01'!G153))</f>
        <v>Ф-4 ЭО первый сорт 0,04х20 ГОСТ 24222-80</v>
      </c>
      <c r="H153" s="112">
        <f>IF((HLOOKUP($D$1,'дерево ЭД103-01'!$H$4:$BU$241,A153,FALSE))*$G$1=0,"-",(HLOOKUP($D$1,'дерево ЭД103-01'!$H$4:$BU$241,A153,FALSE))*$G$1)</f>
        <v>6.0999999999999999E-2</v>
      </c>
      <c r="I153" s="112" t="str">
        <f>IF(H153="-","-",'детали ЭД103-01'!H153)</f>
        <v>кг</v>
      </c>
      <c r="J153" s="316">
        <f>IF($H153="-","-",IF('детали ЭД103-01'!I153=0,"-",'детали ЭД103-01'!I153*$G$1))</f>
        <v>6.0199999999999997E-2</v>
      </c>
      <c r="K153" s="119">
        <f>IF(H153="-","-",IF('детали ЭД103-01'!J153=0,"-",'детали ЭД103-01'!J153*$H153))</f>
        <v>6.0999999999999999E-2</v>
      </c>
      <c r="L153" s="982" t="str">
        <f>IF($H153="-","-",IF('детали ЭД103-01'!K153=0,"-",'детали ЭД103-01'!K153))</f>
        <v>-</v>
      </c>
      <c r="M153" s="214" t="str">
        <f>IF($H153="-","-",IF('детали ЭД103-01'!L153=0,"-",'детали ЭД103-01'!L153))</f>
        <v>статор</v>
      </c>
      <c r="N153" s="7" t="str">
        <f>IF($H153="-","-",IF('детали ЭД103-01'!M153=0,"-",'детали ЭД103-01'!M153))</f>
        <v>-</v>
      </c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369"/>
      <c r="DE153" s="167"/>
      <c r="DF153" s="167"/>
      <c r="DG153" s="167"/>
      <c r="DH153" s="167"/>
      <c r="DI153" s="167"/>
      <c r="DJ153" s="167"/>
      <c r="DK153" s="167"/>
      <c r="DL153" s="167"/>
      <c r="DM153" s="167"/>
      <c r="DN153" s="167"/>
      <c r="DO153" s="167"/>
      <c r="DP153" s="167"/>
      <c r="DQ153" s="167"/>
      <c r="DR153" s="167"/>
      <c r="DS153" s="167"/>
      <c r="DT153" s="167"/>
      <c r="DU153" s="167"/>
      <c r="DV153" s="167"/>
      <c r="DW153" s="167"/>
      <c r="DX153" s="167"/>
      <c r="DY153" s="167"/>
      <c r="DZ153" s="167"/>
      <c r="EA153" s="167"/>
      <c r="EB153" s="167"/>
      <c r="EC153" s="167"/>
      <c r="ED153" s="167"/>
      <c r="EE153" s="167"/>
    </row>
    <row r="154" spans="1:135" s="272" customFormat="1" ht="13.8" thickBot="1" x14ac:dyDescent="0.3">
      <c r="A154" s="376">
        <f>'дерево ЭД103-01'!A156</f>
        <v>153</v>
      </c>
      <c r="B154" s="139" t="str">
        <f>IF('дерево ЭД103-01'!B156=0," ",'дерево ЭД103-01'!B156)</f>
        <v>07.17.</v>
      </c>
      <c r="C154" s="171" t="str">
        <f>IF($H154="-","-",'детали ЭД103-01'!C154)</f>
        <v>Трубка Ф-4 ДЭ 3,0х0,4</v>
      </c>
      <c r="D154" s="171" t="str">
        <f>IF($H154="-","-",IF('детали ЭД103-01'!D154=0,"-",'детали ЭД103-01'!D154))</f>
        <v>Трубка</v>
      </c>
      <c r="E154" s="321" t="str">
        <f>IF($H154="-","-",IF('детали ЭД103-01'!E154=0,"-",'детали ЭД103-01'!E154))</f>
        <v>Трубка</v>
      </c>
      <c r="F154" s="321" t="str">
        <f>IF($H154="-","-",IF('детали ЭД103-01'!F154=0,"-",'детали ЭД103-01'!F154))</f>
        <v>3,0х0,4</v>
      </c>
      <c r="G154" s="321" t="str">
        <f>IF($H154="-","-",IF('детали ЭД103-01'!G154=0,"-",'детали ЭД103-01'!G154))</f>
        <v>Ф-4ДЭ ГОСТ 22056-76</v>
      </c>
      <c r="H154" s="322">
        <f>IF((HLOOKUP($D$1,'дерево ЭД103-01'!$H$4:$BU$241,A154,FALSE))*$G$1=0,"-",(HLOOKUP($D$1,'дерево ЭД103-01'!$H$4:$BU$241,A154,FALSE))*$G$1)</f>
        <v>1.01</v>
      </c>
      <c r="I154" s="322" t="str">
        <f>IF(H154="-","-",'детали ЭД103-01'!H154)</f>
        <v>м</v>
      </c>
      <c r="J154" s="307">
        <f>IF($H154="-","-",IF('детали ЭД103-01'!I154=0,"-",'детали ЭД103-01'!I154*$G$1))</f>
        <v>1</v>
      </c>
      <c r="K154" s="323">
        <f>IF(H154="-","-",IF('детали ЭД103-01'!J154=0,"-",'детали ЭД103-01'!J154*$H154))</f>
        <v>1.01</v>
      </c>
      <c r="L154" s="983" t="str">
        <f>IF($H154="-","-",IF('детали ЭД103-01'!K154=0,"-",'детали ЭД103-01'!K154))</f>
        <v>-</v>
      </c>
      <c r="M154" s="214" t="str">
        <f>IF($H154="-","-",IF('детали ЭД103-01'!L154=0,"-",'детали ЭД103-01'!L154))</f>
        <v>статор</v>
      </c>
      <c r="N154" s="7" t="str">
        <f>IF($H154="-","-",IF('детали ЭД103-01'!M154=0,"-",'детали ЭД103-01'!M154))</f>
        <v>-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381"/>
      <c r="DE154" s="273"/>
      <c r="DF154" s="273"/>
      <c r="DG154" s="273"/>
      <c r="DH154" s="273"/>
      <c r="DI154" s="273"/>
      <c r="DJ154" s="273"/>
      <c r="DK154" s="273"/>
      <c r="DL154" s="273"/>
      <c r="DM154" s="273"/>
      <c r="DN154" s="273"/>
      <c r="DO154" s="273"/>
      <c r="DP154" s="273"/>
      <c r="DQ154" s="273"/>
      <c r="DR154" s="273"/>
      <c r="DS154" s="273"/>
      <c r="DT154" s="273"/>
      <c r="DU154" s="273"/>
      <c r="DV154" s="273"/>
      <c r="DW154" s="273"/>
      <c r="DX154" s="273"/>
      <c r="DY154" s="273"/>
      <c r="DZ154" s="273"/>
      <c r="EA154" s="273"/>
      <c r="EB154" s="273"/>
      <c r="EC154" s="273"/>
      <c r="ED154" s="273"/>
      <c r="EE154" s="273"/>
    </row>
    <row r="155" spans="1:135" s="205" customFormat="1" ht="13.8" thickBot="1" x14ac:dyDescent="0.3">
      <c r="A155" s="376">
        <f>'дерево ЭД103-01'!A157</f>
        <v>154</v>
      </c>
      <c r="B155" s="150" t="str">
        <f>IF('дерево ЭД103-01'!B157=0," ",'дерево ЭД103-01'!B157)</f>
        <v>07.18.</v>
      </c>
      <c r="C155" s="174" t="str">
        <f>IF($H155="-","-",'детали ЭД103-01'!C155)</f>
        <v>Трубка ТТК 11,4/6,8</v>
      </c>
      <c r="D155" s="174" t="str">
        <f>IF($H155="-","-",IF('детали ЭД103-01'!D155=0,"-",'детали ЭД103-01'!D155))</f>
        <v>Трубка</v>
      </c>
      <c r="E155" s="350" t="str">
        <f>IF($H155="-","-",IF('детали ЭД103-01'!E155=0,"-",'детали ЭД103-01'!E155))</f>
        <v>Трубка</v>
      </c>
      <c r="F155" s="350" t="str">
        <f>IF($H155="-","-",IF('детали ЭД103-01'!F155=0,"-",'детали ЭД103-01'!F155))</f>
        <v>-</v>
      </c>
      <c r="G155" s="350" t="str">
        <f>IF($H155="-","-",IF('детали ЭД103-01'!G155=0,"-",'детали ЭД103-01'!G155))</f>
        <v>ТТК 11,4/6,8 первый сорт ТУ 6-05-1955-83</v>
      </c>
      <c r="H155" s="351">
        <f>IF((HLOOKUP($D$1,'дерево ЭД103-01'!$H$4:$BU$241,A155,FALSE))*$G$1=0,"-",(HLOOKUP($D$1,'дерево ЭД103-01'!$H$4:$BU$241,A155,FALSE))*$G$1)</f>
        <v>4.1000000000000002E-2</v>
      </c>
      <c r="I155" s="351" t="str">
        <f>IF(H155="-","-",'детали ЭД103-01'!H155)</f>
        <v>кг</v>
      </c>
      <c r="J155" s="352">
        <f>IF($H155="-","-",IF('детали ЭД103-01'!I155=0,"-",'детали ЭД103-01'!I155*$G$1))</f>
        <v>0.04</v>
      </c>
      <c r="K155" s="352">
        <f>IF(H155="-","-",IF('детали ЭД103-01'!J155=0,"-",'детали ЭД103-01'!J155*$H155))</f>
        <v>4.1000000000000002E-2</v>
      </c>
      <c r="L155" s="936" t="str">
        <f>IF($H155="-","-",IF('детали ЭД103-01'!K155=0,"-",'детали ЭД103-01'!K155))</f>
        <v>в кг</v>
      </c>
      <c r="M155" s="214" t="str">
        <f>IF($H155="-","-",IF('детали ЭД103-01'!L155=0,"-",'детали ЭД103-01'!L155))</f>
        <v>статор</v>
      </c>
      <c r="N155" s="7" t="str">
        <f>IF($H155="-","-",IF('детали ЭД103-01'!M155=0,"-",'детали ЭД103-01'!M155))</f>
        <v>-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157"/>
      <c r="BL155" s="157"/>
      <c r="BM155" s="157"/>
      <c r="BN155" s="157"/>
      <c r="BO155" s="157"/>
      <c r="BP155" s="157"/>
      <c r="BQ155" s="157"/>
      <c r="BR155" s="157"/>
      <c r="BS155" s="157"/>
      <c r="BT155" s="157"/>
      <c r="BU155" s="157"/>
      <c r="BV155" s="157"/>
      <c r="BW155" s="157"/>
      <c r="BX155" s="157"/>
      <c r="BY155" s="157"/>
      <c r="BZ155" s="157"/>
      <c r="CA155" s="157"/>
      <c r="CB155" s="157"/>
      <c r="CC155" s="157"/>
      <c r="CD155" s="157"/>
      <c r="CE155" s="157"/>
      <c r="CF155" s="157"/>
      <c r="CG155" s="157"/>
      <c r="CH155" s="157"/>
      <c r="CI155" s="157"/>
      <c r="CJ155" s="157"/>
      <c r="CK155" s="157"/>
      <c r="CL155" s="157"/>
      <c r="CM155" s="157"/>
      <c r="CN155" s="157"/>
      <c r="CO155" s="157"/>
      <c r="CP155" s="157"/>
      <c r="CQ155" s="157"/>
      <c r="CR155" s="157"/>
      <c r="CS155" s="157"/>
      <c r="CT155" s="157"/>
      <c r="CU155" s="157"/>
      <c r="CV155" s="157"/>
      <c r="CW155" s="157"/>
      <c r="CX155" s="157"/>
      <c r="CY155" s="157"/>
      <c r="CZ155" s="157"/>
      <c r="DA155" s="157"/>
      <c r="DB155" s="157"/>
      <c r="DC155" s="157"/>
      <c r="DD155" s="372"/>
      <c r="DE155" s="204"/>
      <c r="DF155" s="204"/>
      <c r="DG155" s="204"/>
      <c r="DH155" s="204"/>
      <c r="DI155" s="204"/>
      <c r="DJ155" s="204"/>
      <c r="DK155" s="204"/>
      <c r="DL155" s="204"/>
      <c r="DM155" s="204"/>
      <c r="DN155" s="204"/>
      <c r="DO155" s="204"/>
      <c r="DP155" s="204"/>
      <c r="DQ155" s="204"/>
      <c r="DR155" s="204"/>
      <c r="DS155" s="204"/>
      <c r="DT155" s="204"/>
      <c r="DU155" s="204"/>
      <c r="DV155" s="204"/>
      <c r="DW155" s="204"/>
      <c r="DX155" s="204"/>
      <c r="DY155" s="204"/>
      <c r="DZ155" s="204"/>
      <c r="EA155" s="204"/>
      <c r="EB155" s="204"/>
      <c r="EC155" s="204"/>
      <c r="ED155" s="204"/>
      <c r="EE155" s="204"/>
    </row>
    <row r="156" spans="1:135" s="164" customFormat="1" ht="13.8" thickBot="1" x14ac:dyDescent="0.3">
      <c r="A156" s="376">
        <f>'дерево ЭД103-01'!A158</f>
        <v>155</v>
      </c>
      <c r="B156" s="159" t="str">
        <f>IF('дерево ЭД103-01'!B158=0," ",'дерево ЭД103-01'!B158)</f>
        <v>07.18.</v>
      </c>
      <c r="C156" s="177" t="str">
        <f>IF($H156="-","-",'детали ЭД103-01'!C156)</f>
        <v>Трубка ТТК 11,4/6,8</v>
      </c>
      <c r="D156" s="177" t="str">
        <f>IF($H156="-","-",IF('детали ЭД103-01'!D156=0,"-",'детали ЭД103-01'!D156))</f>
        <v>Трубка</v>
      </c>
      <c r="E156" s="964" t="str">
        <f>IF($H156="-","-",IF('детали ЭД103-01'!E156=0,"-",'детали ЭД103-01'!E156))</f>
        <v>Трубка</v>
      </c>
      <c r="F156" s="964" t="str">
        <f>IF($H156="-","-",IF('детали ЭД103-01'!F156=0,"-",'детали ЭД103-01'!F156))</f>
        <v>-</v>
      </c>
      <c r="G156" s="964" t="str">
        <f>IF($H156="-","-",IF('детали ЭД103-01'!G156=0,"-",'детали ЭД103-01'!G156))</f>
        <v>ТТК 11,4/6,8 первый сорт ТУ 6-05-1955-83</v>
      </c>
      <c r="H156" s="962">
        <f>IF((HLOOKUP($D$1,'дерево ЭД103-01'!$H$4:$BU$241,A156,FALSE))*$G$1=0,"-",(HLOOKUP($D$1,'дерево ЭД103-01'!$H$4:$BU$241,A156,FALSE))*$G$1)</f>
        <v>1.04</v>
      </c>
      <c r="I156" s="962" t="str">
        <f>IF(H156="-","-",'детали ЭД103-01'!H156)</f>
        <v>м</v>
      </c>
      <c r="J156" s="956">
        <f>IF($H156="-","-",IF('детали ЭД103-01'!I156=0,"-",'детали ЭД103-01'!I156*$G$1))</f>
        <v>1.02</v>
      </c>
      <c r="K156" s="956">
        <f>IF(H156="-","-",IF('детали ЭД103-01'!J156=0,"-",'детали ЭД103-01'!J156*$H156))</f>
        <v>1.04</v>
      </c>
      <c r="L156" s="969" t="str">
        <f>IF($H156="-","-",IF('детали ЭД103-01'!K156=0,"-",'детали ЭД103-01'!K156))</f>
        <v>в м</v>
      </c>
      <c r="M156" s="214" t="str">
        <f>IF($H156="-","-",IF('детали ЭД103-01'!L156=0,"-",'детали ЭД103-01'!L156))</f>
        <v>статор</v>
      </c>
      <c r="N156" s="7" t="str">
        <f>IF($H156="-","-",IF('детали ЭД103-01'!M156=0,"-",'детали ЭД103-01'!M156))</f>
        <v>-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166"/>
      <c r="BL156" s="166"/>
      <c r="BM156" s="166"/>
      <c r="BN156" s="166"/>
      <c r="BO156" s="166"/>
      <c r="BP156" s="166"/>
      <c r="BQ156" s="166"/>
      <c r="BR156" s="166"/>
      <c r="BS156" s="166"/>
      <c r="BT156" s="166"/>
      <c r="BU156" s="166"/>
      <c r="BV156" s="166"/>
      <c r="BW156" s="166"/>
      <c r="BX156" s="166"/>
      <c r="BY156" s="166"/>
      <c r="BZ156" s="166"/>
      <c r="CA156" s="166"/>
      <c r="CB156" s="166"/>
      <c r="CC156" s="166"/>
      <c r="CD156" s="166"/>
      <c r="CE156" s="166"/>
      <c r="CF156" s="166"/>
      <c r="CG156" s="166"/>
      <c r="CH156" s="166"/>
      <c r="CI156" s="166"/>
      <c r="CJ156" s="166"/>
      <c r="CK156" s="166"/>
      <c r="CL156" s="166"/>
      <c r="CM156" s="166"/>
      <c r="CN156" s="166"/>
      <c r="CO156" s="166"/>
      <c r="CP156" s="166"/>
      <c r="CQ156" s="166"/>
      <c r="CR156" s="166"/>
      <c r="CS156" s="166"/>
      <c r="CT156" s="166"/>
      <c r="CU156" s="166"/>
      <c r="CV156" s="166"/>
      <c r="CW156" s="166"/>
      <c r="CX156" s="166"/>
      <c r="CY156" s="166"/>
      <c r="CZ156" s="166"/>
      <c r="DA156" s="166"/>
      <c r="DB156" s="166"/>
      <c r="DC156" s="166"/>
      <c r="DD156" s="369"/>
      <c r="DE156" s="167"/>
      <c r="DF156" s="167"/>
      <c r="DG156" s="167"/>
      <c r="DH156" s="167"/>
      <c r="DI156" s="167"/>
      <c r="DJ156" s="167"/>
      <c r="DK156" s="167"/>
      <c r="DL156" s="167"/>
      <c r="DM156" s="167"/>
      <c r="DN156" s="167"/>
      <c r="DO156" s="167"/>
      <c r="DP156" s="167"/>
      <c r="DQ156" s="167"/>
      <c r="DR156" s="167"/>
      <c r="DS156" s="167"/>
      <c r="DT156" s="167"/>
      <c r="DU156" s="167"/>
      <c r="DV156" s="167"/>
      <c r="DW156" s="167"/>
      <c r="DX156" s="167"/>
      <c r="DY156" s="167"/>
      <c r="DZ156" s="167"/>
      <c r="EA156" s="167"/>
      <c r="EB156" s="167"/>
      <c r="EC156" s="167"/>
      <c r="ED156" s="167"/>
      <c r="EE156" s="167"/>
    </row>
    <row r="157" spans="1:135" s="965" customFormat="1" x14ac:dyDescent="0.25">
      <c r="A157" s="376">
        <f>'дерево ЭД103-01'!A159</f>
        <v>156</v>
      </c>
      <c r="B157" s="998" t="str">
        <f>IF('дерево ЭД103-01'!B159=0," ",'дерево ЭД103-01'!B159)</f>
        <v xml:space="preserve"> </v>
      </c>
      <c r="C157" s="1171" t="str">
        <f>HLOOKUP($D$1,'дерево ЭД103-01'!$H$4:$BU$241,A157,FALSE)</f>
        <v>2,5</v>
      </c>
      <c r="D157" s="292" t="str">
        <f>IF($H157="-","-",IF('детали ЭД103-01'!D157=0,"-",'детали ЭД103-01'!D157))</f>
        <v xml:space="preserve"> </v>
      </c>
      <c r="E157" s="324" t="str">
        <f>IF($H157="-","-",IF('детали ЭД103-01'!E157=0,"-",'детали ЭД103-01'!E157))</f>
        <v>-</v>
      </c>
      <c r="F157" s="324" t="str">
        <f>IF($H157="-","-",IF('детали ЭД103-01'!F157=0,"-",'детали ЭД103-01'!F157))</f>
        <v>-</v>
      </c>
      <c r="G157" s="324" t="str">
        <f>IF($H157="-","-",IF('детали ЭД103-01'!G157=0,"-",'детали ЭД103-01'!G157))</f>
        <v>-</v>
      </c>
      <c r="H157" s="341"/>
      <c r="I157" s="245"/>
      <c r="J157" s="336"/>
      <c r="K157" s="336"/>
      <c r="L157" s="971" t="str">
        <f>IF($H157="-","-",IF('детали ЭД103-01'!K157=0,"-",'детали ЭД103-01'!K157))</f>
        <v>-</v>
      </c>
      <c r="M157" s="214" t="str">
        <f>IF($H157="-","-",IF('детали ЭД103-01'!L157=0,"-",'детали ЭД103-01'!L157))</f>
        <v>-</v>
      </c>
      <c r="N157" s="7" t="str">
        <f>IF($H157="-","-",IF('детали ЭД103-01'!M157=0,"-",'детали ЭД103-01'!M157))</f>
        <v>-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897"/>
      <c r="BL157" s="897"/>
      <c r="BM157" s="897"/>
      <c r="BN157" s="897"/>
      <c r="BO157" s="897"/>
      <c r="BP157" s="897"/>
      <c r="BQ157" s="897"/>
      <c r="BR157" s="897"/>
      <c r="BS157" s="897"/>
      <c r="BT157" s="897"/>
      <c r="BU157" s="897"/>
      <c r="BV157" s="897"/>
      <c r="BW157" s="897"/>
      <c r="BX157" s="897"/>
      <c r="BY157" s="897"/>
      <c r="BZ157" s="897"/>
      <c r="CA157" s="897"/>
      <c r="CB157" s="897"/>
      <c r="CC157" s="897"/>
      <c r="CD157" s="897"/>
      <c r="CE157" s="897"/>
      <c r="CF157" s="897"/>
      <c r="CG157" s="897"/>
      <c r="CH157" s="897"/>
      <c r="CI157" s="897"/>
      <c r="CJ157" s="897"/>
      <c r="CK157" s="897"/>
      <c r="CL157" s="897"/>
      <c r="CM157" s="897"/>
      <c r="CN157" s="897"/>
      <c r="CO157" s="897"/>
      <c r="CP157" s="897"/>
      <c r="CQ157" s="897"/>
      <c r="CR157" s="897"/>
      <c r="CS157" s="897"/>
      <c r="CT157" s="897"/>
      <c r="CU157" s="897"/>
      <c r="CV157" s="897"/>
      <c r="CW157" s="897"/>
      <c r="CX157" s="897"/>
      <c r="CY157" s="897"/>
      <c r="CZ157" s="897"/>
      <c r="DA157" s="897"/>
      <c r="DB157" s="897"/>
      <c r="DC157" s="897"/>
      <c r="DD157" s="371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</row>
    <row r="158" spans="1:135" s="288" customFormat="1" ht="13.8" thickBot="1" x14ac:dyDescent="0.3">
      <c r="A158" s="376">
        <f>'дерево ЭД103-01'!A160</f>
        <v>157</v>
      </c>
      <c r="B158" s="145" t="str">
        <f>IF('дерево ЭД103-01'!B160=0," ",'дерево ЭД103-01'!B160)</f>
        <v>07.19.</v>
      </c>
      <c r="C158" s="146" t="str">
        <f>IF($H158="-","-",'детали ЭД103-01'!C158)</f>
        <v>Провод 2FO 100 с полиимидн. пленкой 150FN019 ISOLA</v>
      </c>
      <c r="D158" s="992" t="str">
        <f>IF($H158="-","-",IF('детали ЭД103-01'!D158=0,"-",'детали ЭД103-01'!D158))</f>
        <v>Провод</v>
      </c>
      <c r="E158" s="117" t="str">
        <f>IF($H158="-","-",IF('детали ЭД103-01'!E158=0,"-",'детали ЭД103-01'!E158))</f>
        <v>Провод</v>
      </c>
      <c r="F158" s="117" t="str">
        <f>C157</f>
        <v>2,5</v>
      </c>
      <c r="G158" s="117" t="str">
        <f>IF($H158="-","-",IF('детали ЭД103-01'!G158=0,"-",'детали ЭД103-01'!G158))</f>
        <v xml:space="preserve">2FO 100 ISOLA </v>
      </c>
      <c r="H158" s="110">
        <f>IF((HLOOKUP($D$1,'дерево ЭД103-01'!$H$4:$BU$241,A158,FALSE))*$G$1=0,"-",(HLOOKUP($D$1,'дерево ЭД103-01'!$H$4:$BU$241,A158,FALSE))*$G$1)</f>
        <v>774</v>
      </c>
      <c r="I158" s="110" t="str">
        <f>IF(H158="-","-",'детали ЭД103-01'!H158)</f>
        <v>м</v>
      </c>
      <c r="J158" s="113">
        <f>IF($H158="-","-",(HLOOKUP($D$1,'исп. ЭД103-01 таб'!$H$4:$AZ$109,'исп. ЭД103-01 таб'!A35,FALSE)*$G$1))</f>
        <v>759</v>
      </c>
      <c r="K158" s="113">
        <f>IF(H158="-","-",IF('детали ЭД103-01'!J158=0,"-",'детали ЭД103-01'!J158*$H158))</f>
        <v>774</v>
      </c>
      <c r="L158" s="984" t="str">
        <f>IF($H158="-","-",IF('детали ЭД103-01'!K158=0,"-",'детали ЭД103-01'!K158))</f>
        <v>в м</v>
      </c>
      <c r="M158" s="214" t="str">
        <f>IF($H158="-","-",IF('детали ЭД103-01'!L158=0,"-",'детали ЭД103-01'!L158))</f>
        <v>статор</v>
      </c>
      <c r="N158" s="7" t="str">
        <f>IF($H158="-","-",IF('детали ЭД103-01'!M158=0,"-",'детали ЭД103-01'!M158))</f>
        <v>-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382"/>
      <c r="DE158" s="247"/>
      <c r="DF158" s="247"/>
      <c r="DG158" s="247"/>
      <c r="DH158" s="247"/>
      <c r="DI158" s="247"/>
      <c r="DJ158" s="247"/>
      <c r="DK158" s="247"/>
      <c r="DL158" s="247"/>
      <c r="DM158" s="247"/>
      <c r="DN158" s="247"/>
      <c r="DO158" s="247"/>
      <c r="DP158" s="247"/>
      <c r="DQ158" s="247"/>
      <c r="DR158" s="247"/>
      <c r="DS158" s="247"/>
      <c r="DT158" s="247"/>
      <c r="DU158" s="247"/>
      <c r="DV158" s="247"/>
      <c r="DW158" s="247"/>
      <c r="DX158" s="247"/>
      <c r="DY158" s="247"/>
      <c r="DZ158" s="247"/>
      <c r="EA158" s="247"/>
      <c r="EB158" s="247"/>
      <c r="EC158" s="247"/>
      <c r="ED158" s="247"/>
      <c r="EE158" s="247"/>
    </row>
    <row r="159" spans="1:135" s="205" customFormat="1" ht="13.8" thickBot="1" x14ac:dyDescent="0.3">
      <c r="A159" s="376">
        <f>'дерево ЭД103-01'!A161</f>
        <v>158</v>
      </c>
      <c r="B159" s="842" t="str">
        <f>IF('дерево ЭД103-01'!B161=0," ",'дерево ЭД103-01'!B161)</f>
        <v>07.19.</v>
      </c>
      <c r="C159" s="843" t="str">
        <f>IF($H159="-","-",'детали ЭД103-01'!C159)</f>
        <v>Провод 2FO 100 с полиимидн. пленкой 150FN019 ISOLA</v>
      </c>
      <c r="D159" s="552" t="str">
        <f>IF($H159="-","-",IF('детали ЭД103-01'!D159=0,"-",'детали ЭД103-01'!D159))</f>
        <v>Провод</v>
      </c>
      <c r="E159" s="378" t="str">
        <f>IF($H159="-","-",IF('детали ЭД103-01'!E159=0,"-",'детали ЭД103-01'!E159))</f>
        <v>Провод</v>
      </c>
      <c r="F159" s="894" t="str">
        <f>C157</f>
        <v>2,5</v>
      </c>
      <c r="G159" s="894" t="str">
        <f>IF($H159="-","-",IF('детали ЭД103-01'!G159=0,"-",'детали ЭД103-01'!G159))</f>
        <v xml:space="preserve">2FO 100 ISOLA </v>
      </c>
      <c r="H159" s="895">
        <f>IF((HLOOKUP($D$1,'дерево ЭД103-01'!$H$4:$BU$241,A159,FALSE))*$G$1=0,"-",(HLOOKUP($D$1,'дерево ЭД103-01'!$H$4:$BU$241,A159,FALSE))*$G$1)</f>
        <v>35.54</v>
      </c>
      <c r="I159" s="895" t="str">
        <f>IF(H159="-","-",'детали ЭД103-01'!H159)</f>
        <v>кг</v>
      </c>
      <c r="J159" s="432">
        <f>IF($H159="-","-",(HLOOKUP($D$1,'исп. ЭД103-01 таб'!$H$4:$AZ$109,'исп. ЭД103-01 таб'!A36,FALSE)*$G$1))</f>
        <v>34.840000000000003</v>
      </c>
      <c r="K159" s="432">
        <f>IF(H159="-","-",IF('детали ЭД103-01'!J159=0,"-",'детали ЭД103-01'!J159*$H159))</f>
        <v>35.54</v>
      </c>
      <c r="L159" s="969" t="str">
        <f>IF($H159="-","-",IF('детали ЭД103-01'!K159=0,"-",'детали ЭД103-01'!K159))</f>
        <v>в кг</v>
      </c>
      <c r="M159" s="214" t="str">
        <f>IF($H159="-","-",IF('детали ЭД103-01'!L159=0,"-",'детали ЭД103-01'!L159))</f>
        <v>статор</v>
      </c>
      <c r="N159" s="7" t="str">
        <f>IF($H159="-","-",IF('детали ЭД103-01'!M159=0,"-",'детали ЭД103-01'!M159))</f>
        <v>-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166"/>
      <c r="BL159" s="166"/>
      <c r="BM159" s="166"/>
      <c r="BN159" s="166"/>
      <c r="BO159" s="166"/>
      <c r="BP159" s="166"/>
      <c r="BQ159" s="166"/>
      <c r="BR159" s="166"/>
      <c r="BS159" s="166"/>
      <c r="BT159" s="166"/>
      <c r="BU159" s="166"/>
      <c r="BV159" s="166"/>
      <c r="BW159" s="166"/>
      <c r="BX159" s="166"/>
      <c r="BY159" s="166"/>
      <c r="BZ159" s="166"/>
      <c r="CA159" s="166"/>
      <c r="CB159" s="166"/>
      <c r="CC159" s="166"/>
      <c r="CD159" s="166"/>
      <c r="CE159" s="166"/>
      <c r="CF159" s="166"/>
      <c r="CG159" s="166"/>
      <c r="CH159" s="166"/>
      <c r="CI159" s="166"/>
      <c r="CJ159" s="166"/>
      <c r="CK159" s="166"/>
      <c r="CL159" s="166"/>
      <c r="CM159" s="166"/>
      <c r="CN159" s="166"/>
      <c r="CO159" s="166"/>
      <c r="CP159" s="166"/>
      <c r="CQ159" s="166"/>
      <c r="CR159" s="166"/>
      <c r="CS159" s="166"/>
      <c r="CT159" s="166"/>
      <c r="CU159" s="166"/>
      <c r="CV159" s="166"/>
      <c r="CW159" s="166"/>
      <c r="CX159" s="166"/>
      <c r="CY159" s="166"/>
      <c r="CZ159" s="166"/>
      <c r="DA159" s="166"/>
      <c r="DB159" s="166"/>
      <c r="DC159" s="166"/>
      <c r="DD159" s="372"/>
      <c r="DE159" s="204"/>
      <c r="DF159" s="204"/>
      <c r="DG159" s="204"/>
      <c r="DH159" s="204"/>
      <c r="DI159" s="204"/>
      <c r="DJ159" s="204"/>
      <c r="DK159" s="204"/>
      <c r="DL159" s="204"/>
      <c r="DM159" s="204"/>
      <c r="DN159" s="204"/>
      <c r="DO159" s="204"/>
      <c r="DP159" s="204"/>
      <c r="DQ159" s="204"/>
      <c r="DR159" s="204"/>
      <c r="DS159" s="204"/>
      <c r="DT159" s="204"/>
      <c r="DU159" s="204"/>
      <c r="DV159" s="204"/>
      <c r="DW159" s="204"/>
      <c r="DX159" s="204"/>
      <c r="DY159" s="204"/>
      <c r="DZ159" s="204"/>
      <c r="EA159" s="204"/>
      <c r="EB159" s="204"/>
      <c r="EC159" s="204"/>
      <c r="ED159" s="204"/>
      <c r="EE159" s="204"/>
    </row>
    <row r="160" spans="1:135" s="215" customFormat="1" x14ac:dyDescent="0.25">
      <c r="A160" s="376">
        <f>'дерево ЭД103-01'!A162</f>
        <v>159</v>
      </c>
      <c r="B160" s="525" t="str">
        <f>IF('дерево ЭД103-01'!B162=0," ",'дерево ЭД103-01'!B162)</f>
        <v>07.20.</v>
      </c>
      <c r="C160" s="181" t="str">
        <f>IF($H160="-","-",'детали ЭД103-01'!C160)</f>
        <v>Цилиндр ЦИПЭ 50,5х53х60</v>
      </c>
      <c r="D160" s="181" t="str">
        <f>IF($H160="-","-",IF('детали ЭД103-01'!D160=0,"-",'детали ЭД103-01'!D160))</f>
        <v>Цилиндр</v>
      </c>
      <c r="E160" s="314" t="str">
        <f>IF($H160="-","-",IF('детали ЭД103-01'!E160=0,"-",'детали ЭД103-01'!E160))</f>
        <v>Цилиндр</v>
      </c>
      <c r="F160" s="314" t="str">
        <f>IF($H160="-","-",IF('детали ЭД103-01'!F160=0,"-",'детали ЭД103-01'!F160))</f>
        <v>-</v>
      </c>
      <c r="G160" s="314" t="str">
        <f>IF($H160="-","-",IF('детали ЭД103-01'!G160=0,"-",'детали ЭД103-01'!G160))</f>
        <v>И78.0095.104ТУ</v>
      </c>
      <c r="H160" s="315">
        <f>IF((HLOOKUP($D$1,'дерево ЭД103-01'!$H$4:$BU$241,A160,FALSE))*$G$1=0,"-",(HLOOKUP($D$1,'дерево ЭД103-01'!$H$4:$BU$241,A160,FALSE))*$G$1)</f>
        <v>1</v>
      </c>
      <c r="I160" s="315" t="str">
        <f>IF(H160="-","-",'детали ЭД103-01'!H160)</f>
        <v>шт</v>
      </c>
      <c r="J160" s="316" t="str">
        <f>IF($H160="-","-",IF('детали ЭД103-01'!I160=0,"-",'детали ЭД103-01'!I160*$H160))</f>
        <v>-</v>
      </c>
      <c r="K160" s="316">
        <f>IF(H160="-","-",IF('детали ЭД103-01'!J160=0,"-",'детали ЭД103-01'!J160*$H160))</f>
        <v>1</v>
      </c>
      <c r="L160" s="972" t="str">
        <f>IF($H160="-","-",IF('детали ЭД103-01'!K160=0,"-",'детали ЭД103-01'!K160))</f>
        <v>-</v>
      </c>
      <c r="M160" s="214" t="str">
        <f>IF($H160="-","-",IF('детали ЭД103-01'!L160=0,"-",'детали ЭД103-01'!L160))</f>
        <v>статор</v>
      </c>
      <c r="N160" s="7" t="str">
        <f>IF($H160="-","-",IF('детали ЭД103-01'!M160=0,"-",'детали ЭД103-01'!M160))</f>
        <v>статор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371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</row>
    <row r="161" spans="1:135" s="26" customFormat="1" ht="13.8" thickBot="1" x14ac:dyDescent="0.3">
      <c r="A161" s="376">
        <f>'дерево ЭД103-01'!A163</f>
        <v>160</v>
      </c>
      <c r="B161" s="139" t="str">
        <f>IF('дерево ЭД103-01'!B163=0," ",'дерево ЭД103-01'!B163)</f>
        <v>07.21.</v>
      </c>
      <c r="C161" s="171" t="str">
        <f>IF($H161="-","-",'детали ЭД103-01'!C161)</f>
        <v>Цилиндр ЦИПЭ 50,5х53х75</v>
      </c>
      <c r="D161" s="171" t="str">
        <f>IF($H161="-","-",IF('детали ЭД103-01'!D161=0,"-",'детали ЭД103-01'!D161))</f>
        <v>Цилиндр</v>
      </c>
      <c r="E161" s="305" t="str">
        <f>IF($H161="-","-",IF('детали ЭД103-01'!E161=0,"-",'детали ЭД103-01'!E161))</f>
        <v>Цилиндр</v>
      </c>
      <c r="F161" s="305" t="str">
        <f>IF($H161="-","-",IF('детали ЭД103-01'!F161=0,"-",'детали ЭД103-01'!F161))</f>
        <v>-</v>
      </c>
      <c r="G161" s="305" t="str">
        <f>IF($H161="-","-",IF('детали ЭД103-01'!G161=0,"-",'детали ЭД103-01'!G161))</f>
        <v>И78.0095.104ТУ</v>
      </c>
      <c r="H161" s="306">
        <f>IF((HLOOKUP($D$1,'дерево ЭД103-01'!$H$4:$BU$241,A161,FALSE))*$G$1=0,"-",(HLOOKUP($D$1,'дерево ЭД103-01'!$H$4:$BU$241,A161,FALSE))*$G$1)</f>
        <v>1</v>
      </c>
      <c r="I161" s="306" t="str">
        <f>IF(H161="-","-",'детали ЭД103-01'!H161)</f>
        <v>шт</v>
      </c>
      <c r="J161" s="307" t="str">
        <f>IF($H161="-","-",IF('детали ЭД103-01'!I161=0,"-",'детали ЭД103-01'!I161*$H161))</f>
        <v>-</v>
      </c>
      <c r="K161" s="307">
        <f>IF(H161="-","-",IF('детали ЭД103-01'!J161=0,"-",'детали ЭД103-01'!J161*$H161))</f>
        <v>1</v>
      </c>
      <c r="L161" s="974" t="str">
        <f>IF($H161="-","-",IF('детали ЭД103-01'!K161=0,"-",'детали ЭД103-01'!K161))</f>
        <v>-</v>
      </c>
      <c r="M161" s="214" t="str">
        <f>IF($H161="-","-",IF('детали ЭД103-01'!L161=0,"-",'детали ЭД103-01'!L161))</f>
        <v>статор</v>
      </c>
      <c r="N161" s="7" t="str">
        <f>IF($H161="-","-",IF('детали ЭД103-01'!M161=0,"-",'детали ЭД103-01'!M161))</f>
        <v>статор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367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</row>
    <row r="162" spans="1:135" s="155" customFormat="1" x14ac:dyDescent="0.25">
      <c r="A162" s="376">
        <f>'дерево ЭД103-01'!A164</f>
        <v>161</v>
      </c>
      <c r="B162" s="863" t="str">
        <f>IF('дерево ЭД103-01'!B164=0," ",'дерево ЭД103-01'!B164)</f>
        <v xml:space="preserve"> </v>
      </c>
      <c r="C162" s="1171" t="str">
        <f>HLOOKUP($D$1,'дерево ЭД103-01'!$H$4:$BU$241,A162,FALSE)</f>
        <v>ЭД103-01-50-17КВМ на ЭД103-01-50-22СБ Статор</v>
      </c>
      <c r="D162" s="244" t="str">
        <f>IF($H162="-","-",IF('детали ЭД103-01'!D162=0,"-",'детали ЭД103-01'!D162))</f>
        <v xml:space="preserve"> </v>
      </c>
      <c r="E162" s="244" t="str">
        <f>IF($H162="-","-",IF('детали ЭД103-01'!E162=0,"-",'детали ЭД103-01'!E162))</f>
        <v>-</v>
      </c>
      <c r="F162" s="244" t="str">
        <f>IF($H162="-","-",IF('детали ЭД103-01'!F162=0,"-",'детали ЭД103-01'!F162))</f>
        <v>-</v>
      </c>
      <c r="G162" s="244" t="str">
        <f>IF($H162="-","-",IF('детали ЭД103-01'!G162=0,"-",'детали ЭД103-01'!G162))</f>
        <v>-</v>
      </c>
      <c r="H162" s="341"/>
      <c r="I162" s="245"/>
      <c r="J162" s="336"/>
      <c r="K162" s="336"/>
      <c r="L162" s="971" t="str">
        <f>IF($H162="-","-",IF('детали ЭД103-01'!K162=0,"-",'детали ЭД103-01'!K162))</f>
        <v>-</v>
      </c>
      <c r="M162" s="214" t="str">
        <f>IF($H162="-","-",IF('детали ЭД103-01'!L162=0,"-",'детали ЭД103-01'!L162))</f>
        <v>-</v>
      </c>
      <c r="N162" s="7" t="str">
        <f>IF($H162="-","-",IF('детали ЭД103-01'!M162=0,"-",'детали ЭД103-01'!M162))</f>
        <v>-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368"/>
      <c r="DE162" s="158"/>
      <c r="DF162" s="158"/>
      <c r="DG162" s="158"/>
      <c r="DH162" s="158"/>
      <c r="DI162" s="158"/>
      <c r="DJ162" s="158"/>
      <c r="DK162" s="158"/>
      <c r="DL162" s="158"/>
      <c r="DM162" s="158"/>
      <c r="DN162" s="158"/>
      <c r="DO162" s="158"/>
      <c r="DP162" s="158"/>
      <c r="DQ162" s="158"/>
      <c r="DR162" s="158"/>
      <c r="DS162" s="158"/>
      <c r="DT162" s="158"/>
      <c r="DU162" s="158"/>
      <c r="DV162" s="158"/>
      <c r="DW162" s="158"/>
      <c r="DX162" s="158"/>
      <c r="DY162" s="158"/>
      <c r="DZ162" s="158"/>
      <c r="EA162" s="158"/>
      <c r="EB162" s="158"/>
      <c r="EC162" s="158"/>
      <c r="ED162" s="158"/>
      <c r="EE162" s="158"/>
    </row>
    <row r="163" spans="1:135" s="26" customFormat="1" ht="13.8" thickBot="1" x14ac:dyDescent="0.3">
      <c r="A163" s="376">
        <f>'дерево ЭД103-01'!A165</f>
        <v>162</v>
      </c>
      <c r="B163" s="227" t="str">
        <f>IF('дерево ЭД103-01'!B165=0," ",'дерево ЭД103-01'!B165)</f>
        <v>07.22.</v>
      </c>
      <c r="C163" s="228" t="str">
        <f>C162</f>
        <v>ЭД103-01-50-17КВМ на ЭД103-01-50-22СБ Статор</v>
      </c>
      <c r="D163" s="990" t="str">
        <f>IF($H163="-","-",IF('детали ЭД103-01'!D163=0,"-",'детали ЭД103-01'!D163))</f>
        <v>Комплект вспомог. мат.</v>
      </c>
      <c r="E163" s="116" t="str">
        <f>IF($H163="-","-",IF('детали ЭД103-01'!E163=0,"-",'детали ЭД103-01'!E163))</f>
        <v>Комплект вспомог. мат.</v>
      </c>
      <c r="F163" s="116" t="str">
        <f>IF($H163="-","-",IF('детали ЭД103-01'!F163=0,"-",'детали ЭД103-01'!F163))</f>
        <v>-</v>
      </c>
      <c r="G163" s="116" t="str">
        <f>IF($H163="-","-",IF('детали ЭД103-01'!G163=0,"-",'детали ЭД103-01'!G163))</f>
        <v>-</v>
      </c>
      <c r="H163" s="870">
        <f>IF((HLOOKUP($D$1,'дерево ЭД103-01'!$H$4:$BU$241,A163,FALSE))*$G$1=0,"-",(HLOOKUP($D$1,'дерево ЭД103-01'!$H$4:$BU$241,A163,FALSE))*$G$1)</f>
        <v>1</v>
      </c>
      <c r="I163" s="870" t="str">
        <f>IF(H163="-","-",'детали ЭД103-01'!H163)</f>
        <v>шт</v>
      </c>
      <c r="J163" s="133" t="str">
        <f>IF($H163="-","-",IF('детали ЭД103-01'!I163=0,"-",'детали ЭД103-01'!I163*$H163))</f>
        <v>-</v>
      </c>
      <c r="K163" s="133">
        <f>IF(H163="-","-",IF('детали ЭД103-01'!J163=0,"-",'детали ЭД103-01'!J163*$H163))</f>
        <v>1</v>
      </c>
      <c r="L163" s="1000" t="str">
        <f>IF($H163="-","-",IF('детали ЭД103-01'!K163=0,"-",'детали ЭД103-01'!K163))</f>
        <v>-</v>
      </c>
      <c r="M163" s="214" t="str">
        <f>IF($H163="-","-",IF('детали ЭД103-01'!L163=0,"-",'детали ЭД103-01'!L163))</f>
        <v>-</v>
      </c>
      <c r="N163" s="7" t="str">
        <f>IF($H163="-","-",IF('детали ЭД103-01'!M163=0,"-",'детали ЭД103-01'!M163))</f>
        <v>статор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367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</row>
    <row r="164" spans="1:135" s="205" customFormat="1" ht="13.8" thickBot="1" x14ac:dyDescent="0.3">
      <c r="A164" s="376">
        <f>'дерево ЭД103-01'!A166</f>
        <v>163</v>
      </c>
      <c r="B164" s="267" t="str">
        <f>IF('дерево ЭД103-01'!B166=0," ",'дерево ЭД103-01'!B166)</f>
        <v>07.01.</v>
      </c>
      <c r="C164" s="268" t="str">
        <f>IF($H164="-","-",'детали ЭД103-01'!C164)</f>
        <v>ЭД117Т-01-53СБ Кабель с наконечником</v>
      </c>
      <c r="D164" s="268" t="str">
        <f>IF($H164="-","-",IF('детали ЭД103-01'!D164=0,"-",'детали ЭД103-01'!D164))</f>
        <v>Кабель с наконечником</v>
      </c>
      <c r="E164" s="345" t="str">
        <f>IF($H164="-","-",IF('детали ЭД103-01'!E164=0,"-",'детали ЭД103-01'!E164))</f>
        <v>-</v>
      </c>
      <c r="F164" s="345" t="str">
        <f>IF($H164="-","-",IF('детали ЭД103-01'!F164=0,"-",'детали ЭД103-01'!F164))</f>
        <v>-</v>
      </c>
      <c r="G164" s="345" t="str">
        <f>IF($H164="-","-",IF('детали ЭД103-01'!G164=0,"-",'детали ЭД103-01'!G164))</f>
        <v>-</v>
      </c>
      <c r="H164" s="347">
        <f>IF((HLOOKUP($D$1,'дерево ЭД103-01'!$H$4:$BU$241,A164,FALSE))*$G$1=0,"-",(HLOOKUP($D$1,'дерево ЭД103-01'!$H$4:$BU$241,A164,FALSE))*$G$1)</f>
        <v>1</v>
      </c>
      <c r="I164" s="347" t="str">
        <f>IF(H164="-","-",'детали ЭД103-01'!H164)</f>
        <v>шт</v>
      </c>
      <c r="J164" s="349" t="str">
        <f>IF($H164="-","-",IF('детали ЭД103-01'!I164=0,"-",'детали ЭД103-01'!I164*$H164))</f>
        <v>-</v>
      </c>
      <c r="K164" s="349" t="str">
        <f>IF(H164="-","-",IF('детали ЭД103-01'!J164=0,"-",'детали ЭД103-01'!J164*$H164))</f>
        <v>-</v>
      </c>
      <c r="L164" s="940" t="str">
        <f>IF($H164="-","-",IF('детали ЭД103-01'!K164=0,"-",'детали ЭД103-01'!K164))</f>
        <v>-</v>
      </c>
      <c r="M164" s="214" t="str">
        <f>IF($H164="-","-",IF('детали ЭД103-01'!L164=0,"-",'детали ЭД103-01'!L164))</f>
        <v>-</v>
      </c>
      <c r="N164" s="7" t="str">
        <f>IF($H164="-","-",IF('детали ЭД103-01'!M164=0,"-",'детали ЭД103-01'!M164))</f>
        <v>статор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477"/>
      <c r="BL164" s="477"/>
      <c r="BM164" s="477"/>
      <c r="BN164" s="477"/>
      <c r="BO164" s="477"/>
      <c r="BP164" s="477"/>
      <c r="BQ164" s="477"/>
      <c r="BR164" s="477"/>
      <c r="BS164" s="477"/>
      <c r="BT164" s="477"/>
      <c r="BU164" s="477"/>
      <c r="BV164" s="477"/>
      <c r="BW164" s="477"/>
      <c r="BX164" s="477"/>
      <c r="BY164" s="477"/>
      <c r="BZ164" s="477"/>
      <c r="CA164" s="477"/>
      <c r="CB164" s="477"/>
      <c r="CC164" s="477"/>
      <c r="CD164" s="477"/>
      <c r="CE164" s="477"/>
      <c r="CF164" s="477"/>
      <c r="CG164" s="477"/>
      <c r="CH164" s="477"/>
      <c r="CI164" s="477"/>
      <c r="CJ164" s="477"/>
      <c r="CK164" s="477"/>
      <c r="CL164" s="477"/>
      <c r="CM164" s="477"/>
      <c r="CN164" s="477"/>
      <c r="CO164" s="477"/>
      <c r="CP164" s="477"/>
      <c r="CQ164" s="477"/>
      <c r="CR164" s="477"/>
      <c r="CS164" s="477"/>
      <c r="CT164" s="477"/>
      <c r="CU164" s="477"/>
      <c r="CV164" s="477"/>
      <c r="CW164" s="477"/>
      <c r="CX164" s="477"/>
      <c r="CY164" s="477"/>
      <c r="CZ164" s="477"/>
      <c r="DA164" s="477"/>
      <c r="DB164" s="477"/>
      <c r="DC164" s="477"/>
      <c r="DD164" s="372"/>
      <c r="DE164" s="204"/>
      <c r="DF164" s="204"/>
      <c r="DG164" s="204"/>
      <c r="DH164" s="204"/>
      <c r="DI164" s="204"/>
      <c r="DJ164" s="204"/>
      <c r="DK164" s="204"/>
      <c r="DL164" s="204"/>
      <c r="DM164" s="204"/>
      <c r="DN164" s="204"/>
      <c r="DO164" s="204"/>
      <c r="DP164" s="204"/>
      <c r="DQ164" s="204"/>
      <c r="DR164" s="204"/>
      <c r="DS164" s="204"/>
      <c r="DT164" s="204"/>
      <c r="DU164" s="204"/>
      <c r="DV164" s="204"/>
      <c r="DW164" s="204"/>
      <c r="DX164" s="204"/>
      <c r="DY164" s="204"/>
      <c r="DZ164" s="204"/>
      <c r="EA164" s="204"/>
      <c r="EB164" s="204"/>
      <c r="EC164" s="204"/>
      <c r="ED164" s="204"/>
      <c r="EE164" s="204"/>
    </row>
    <row r="165" spans="1:135" s="288" customFormat="1" ht="13.8" thickBot="1" x14ac:dyDescent="0.3">
      <c r="A165" s="376">
        <f>'дерево ЭД103-01'!A167</f>
        <v>164</v>
      </c>
      <c r="B165" s="525" t="str">
        <f>IF('дерево ЭД103-01'!B167=0," ",'дерево ЭД103-01'!B167)</f>
        <v>07.01.1.</v>
      </c>
      <c r="C165" s="181" t="str">
        <f>IF($H165="-","-",'детали ЭД103-01'!C165)</f>
        <v>ЭД117-01-51-001-06 Трубка изолирующая</v>
      </c>
      <c r="D165" s="181" t="str">
        <f>IF($H165="-","-",IF('детали ЭД103-01'!D165=0,"-",'детали ЭД103-01'!D165))</f>
        <v>Трубка изолирующая</v>
      </c>
      <c r="E165" s="314" t="str">
        <f>IF($H165="-","-",IF('детали ЭД103-01'!E165=0,"-",'детали ЭД103-01'!E165))</f>
        <v xml:space="preserve">Пленка </v>
      </c>
      <c r="F165" s="314" t="str">
        <f>IF($H165="-","-",IF('детали ЭД103-01'!F165=0,"-",'детали ЭД103-01'!F165))</f>
        <v>240±0,5</v>
      </c>
      <c r="G165" s="314" t="str">
        <f>IF($H165="-","-",IF('детали ЭД103-01'!G165=0,"-",'детали ЭД103-01'!G165))</f>
        <v>ПМФ-С-352 60/40мкм ТУ 6-19-226-89</v>
      </c>
      <c r="H165" s="1001">
        <f>IF((HLOOKUP($D$1,'дерево ЭД103-01'!$H$4:$BU$241,A165,FALSE))*$G$1=0,"-",(HLOOKUP($D$1,'дерево ЭД103-01'!$H$4:$BU$241,A165,FALSE))*$G$1)</f>
        <v>1</v>
      </c>
      <c r="I165" s="325" t="str">
        <f>IF(H165="-","-",'детали ЭД103-01'!H165)</f>
        <v>кг</v>
      </c>
      <c r="J165" s="316">
        <f>IF($H165="-","-",IF('детали ЭД103-01'!I165=0,"-",'детали ЭД103-01'!I165*$H165))</f>
        <v>2.5000000000000001E-4</v>
      </c>
      <c r="K165" s="316">
        <f>IF(H165="-","-",IF('детали ЭД103-01'!J165=0,"-",'детали ЭД103-01'!J165*$H165))</f>
        <v>2.9999999999999997E-4</v>
      </c>
      <c r="L165" s="965" t="str">
        <f>IF($H165="-","-",IF('детали ЭД103-01'!K165=0,"-",'детали ЭД103-01'!K165))</f>
        <v>-</v>
      </c>
      <c r="M165" s="214" t="str">
        <f>IF($H165="-","-",IF('детали ЭД103-01'!L165=0,"-",'детали ЭД103-01'!L165))</f>
        <v>статор</v>
      </c>
      <c r="N165" s="7" t="str">
        <f>IF($H165="-","-",IF('детали ЭД103-01'!M165=0,"-",'детали ЭД103-01'!M165))</f>
        <v>статор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382"/>
      <c r="DE165" s="247"/>
      <c r="DF165" s="247"/>
      <c r="DG165" s="247"/>
      <c r="DH165" s="247"/>
      <c r="DI165" s="247"/>
      <c r="DJ165" s="247"/>
      <c r="DK165" s="247"/>
      <c r="DL165" s="247"/>
      <c r="DM165" s="247"/>
      <c r="DN165" s="247"/>
      <c r="DO165" s="247"/>
      <c r="DP165" s="247"/>
      <c r="DQ165" s="247"/>
      <c r="DR165" s="247"/>
      <c r="DS165" s="247"/>
      <c r="DT165" s="247"/>
      <c r="DU165" s="247"/>
      <c r="DV165" s="247"/>
      <c r="DW165" s="247"/>
      <c r="DX165" s="247"/>
      <c r="DY165" s="247"/>
      <c r="DZ165" s="247"/>
      <c r="EA165" s="247"/>
      <c r="EB165" s="247"/>
      <c r="EC165" s="247"/>
      <c r="ED165" s="247"/>
      <c r="EE165" s="247"/>
    </row>
    <row r="166" spans="1:135" s="191" customFormat="1" ht="13.8" thickBot="1" x14ac:dyDescent="0.3">
      <c r="A166" s="376">
        <f>'дерево ЭД103-01'!A168</f>
        <v>165</v>
      </c>
      <c r="B166" s="612" t="str">
        <f>IF('дерево ЭД103-01'!B168=0," ",'дерево ЭД103-01'!B168)</f>
        <v>07.01.2.</v>
      </c>
      <c r="C166" s="275" t="str">
        <f>IF($H166="-","-",'детали ЭД103-01'!C166)</f>
        <v>ЭД117Т-01-53-001 Наконечник</v>
      </c>
      <c r="D166" s="275" t="str">
        <f>IF($H166="-","-",IF('детали ЭД103-01'!D166=0,"-",'детали ЭД103-01'!D166))</f>
        <v>Наконечник</v>
      </c>
      <c r="E166" s="305" t="str">
        <f>IF($H166="-","-",IF('детали ЭД103-01'!E166=0,"-",'детали ЭД103-01'!E166))</f>
        <v>Пруток</v>
      </c>
      <c r="F166" s="305" t="str">
        <f>IF($H166="-","-",IF('детали ЭД103-01'!F166=0,"-",'детали ЭД103-01'!F166))</f>
        <v>-</v>
      </c>
      <c r="G166" s="305" t="str">
        <f>IF($H166="-","-",IF('детали ЭД103-01'!G166=0,"-",'детали ЭД103-01'!G166))</f>
        <v>ДКРПТ 10х2000 М1 АВ ГОСТ 1535-91</v>
      </c>
      <c r="H166" s="309">
        <f>IF((HLOOKUP($D$1,'дерево ЭД103-01'!$H$4:$BU$241,A166,FALSE))*$G$1=0,"-",(HLOOKUP($D$1,'дерево ЭД103-01'!$H$4:$BU$241,A166,FALSE))*$G$1)</f>
        <v>1</v>
      </c>
      <c r="I166" s="309" t="str">
        <f>IF(H166="-","-",'детали ЭД103-01'!H166)</f>
        <v>кг</v>
      </c>
      <c r="J166" s="307">
        <f>IF($H166="-","-",IF('детали ЭД103-01'!I166=0,"-",'детали ЭД103-01'!I166*$H166))</f>
        <v>6.4000000000000003E-3</v>
      </c>
      <c r="K166" s="307">
        <f>IF(H166="-","-",IF('детали ЭД103-01'!J166=0,"-",'детали ЭД103-01'!J166*$H166))</f>
        <v>1.7500000000000002E-2</v>
      </c>
      <c r="L166" s="26" t="str">
        <f>IF($H166="-","-",IF('детали ЭД103-01'!K166=0,"-",'детали ЭД103-01'!K166))</f>
        <v>-</v>
      </c>
      <c r="M166" s="214" t="str">
        <f>IF($H166="-","-",IF('детали ЭД103-01'!L166=0,"-",'детали ЭД103-01'!L166))</f>
        <v>статор</v>
      </c>
      <c r="N166" s="7" t="str">
        <f>IF($H166="-","-",IF('детали ЭД103-01'!M166=0,"-",'детали ЭД103-01'!M166))</f>
        <v>статор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370"/>
      <c r="DE166" s="190"/>
      <c r="DF166" s="190"/>
      <c r="DG166" s="190"/>
      <c r="DH166" s="190"/>
      <c r="DI166" s="190"/>
      <c r="DJ166" s="190"/>
      <c r="DK166" s="190"/>
      <c r="DL166" s="190"/>
      <c r="DM166" s="190"/>
      <c r="DN166" s="190"/>
      <c r="DO166" s="190"/>
      <c r="DP166" s="190"/>
      <c r="DQ166" s="190"/>
      <c r="DR166" s="190"/>
      <c r="DS166" s="190"/>
      <c r="DT166" s="190"/>
      <c r="DU166" s="190"/>
      <c r="DV166" s="190"/>
      <c r="DW166" s="190"/>
      <c r="DX166" s="190"/>
      <c r="DY166" s="190"/>
      <c r="DZ166" s="190"/>
      <c r="EA166" s="190"/>
      <c r="EB166" s="190"/>
      <c r="EC166" s="190"/>
      <c r="ED166" s="190"/>
      <c r="EE166" s="190"/>
    </row>
    <row r="167" spans="1:135" s="272" customFormat="1" ht="13.8" thickBot="1" x14ac:dyDescent="0.3">
      <c r="A167" s="376">
        <f>'дерево ЭД103-01'!A169</f>
        <v>166</v>
      </c>
      <c r="B167" s="527" t="str">
        <f>IF('дерево ЭД103-01'!B169=0," ",'дерево ЭД103-01'!B169)</f>
        <v>07.01.3.</v>
      </c>
      <c r="C167" s="279" t="str">
        <f>IF($H167="-","-",'детали ЭД103-01'!C167)</f>
        <v>ЭД117Т-01-53-002-01 Провод</v>
      </c>
      <c r="D167" s="279" t="str">
        <f>IF($H167="-","-",IF('детали ЭД103-01'!D167=0,"-",'детали ЭД103-01'!D167))</f>
        <v>Провод</v>
      </c>
      <c r="E167" s="350" t="str">
        <f>IF($H167="-","-",IF('детали ЭД103-01'!E167=0,"-",'детали ЭД103-01'!E167))</f>
        <v>Провод</v>
      </c>
      <c r="F167" s="350" t="str">
        <f>IF($H167="-","-",IF('детали ЭД103-01'!F167=0,"-",'детали ЭД103-01'!F167))</f>
        <v>84х0,3</v>
      </c>
      <c r="G167" s="350" t="str">
        <f>IF($H167="-","-",IF('детали ЭД103-01'!G167=0,"-",'детали ЭД103-01'!G167))</f>
        <v xml:space="preserve">2FO 100 ISOLA </v>
      </c>
      <c r="H167" s="362">
        <f>IF((HLOOKUP($D$1,'дерево ЭД103-01'!$H$4:$BU$241,A167,FALSE))*$G$1=0,"-",(HLOOKUP($D$1,'дерево ЭД103-01'!$H$4:$BU$241,A167,FALSE))*$G$1)</f>
        <v>1</v>
      </c>
      <c r="I167" s="362" t="str">
        <f>IF(H167="-","-",'детали ЭД103-01'!H167)</f>
        <v>м</v>
      </c>
      <c r="J167" s="352">
        <f>IF($H167="-","-",IF('детали ЭД103-01'!I167=0,"-",'детали ЭД103-01'!I167*$H167))</f>
        <v>0.26</v>
      </c>
      <c r="K167" s="352">
        <f>IF(H167="-","-",IF('детали ЭД103-01'!J167=0,"-",'детали ЭД103-01'!J167*$H167))</f>
        <v>0.27300000000000002</v>
      </c>
      <c r="L167" s="152" t="str">
        <f>IF($H167="-","-",IF('детали ЭД103-01'!K167=0,"-",'детали ЭД103-01'!K167))</f>
        <v>в м</v>
      </c>
      <c r="M167" s="214" t="str">
        <f>IF($H167="-","-",IF('детали ЭД103-01'!L167=0,"-",'детали ЭД103-01'!L167))</f>
        <v>статор</v>
      </c>
      <c r="N167" s="7" t="str">
        <f>IF($H167="-","-",IF('детали ЭД103-01'!M167=0,"-",'детали ЭД103-01'!M167))</f>
        <v>статор</v>
      </c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157"/>
      <c r="BL167" s="157"/>
      <c r="BM167" s="157"/>
      <c r="BN167" s="157"/>
      <c r="BO167" s="157"/>
      <c r="BP167" s="157"/>
      <c r="BQ167" s="157"/>
      <c r="BR167" s="157"/>
      <c r="BS167" s="157"/>
      <c r="BT167" s="157"/>
      <c r="BU167" s="157"/>
      <c r="BV167" s="157"/>
      <c r="BW167" s="157"/>
      <c r="BX167" s="157"/>
      <c r="BY167" s="157"/>
      <c r="BZ167" s="157"/>
      <c r="CA167" s="157"/>
      <c r="CB167" s="157"/>
      <c r="CC167" s="157"/>
      <c r="CD167" s="157"/>
      <c r="CE167" s="157"/>
      <c r="CF167" s="157"/>
      <c r="CG167" s="157"/>
      <c r="CH167" s="157"/>
      <c r="CI167" s="157"/>
      <c r="CJ167" s="157"/>
      <c r="CK167" s="157"/>
      <c r="CL167" s="157"/>
      <c r="CM167" s="157"/>
      <c r="CN167" s="157"/>
      <c r="CO167" s="157"/>
      <c r="CP167" s="157"/>
      <c r="CQ167" s="157"/>
      <c r="CR167" s="157"/>
      <c r="CS167" s="157"/>
      <c r="CT167" s="157"/>
      <c r="CU167" s="157"/>
      <c r="CV167" s="157"/>
      <c r="CW167" s="157"/>
      <c r="CX167" s="157"/>
      <c r="CY167" s="157"/>
      <c r="CZ167" s="157"/>
      <c r="DA167" s="157"/>
      <c r="DB167" s="157"/>
      <c r="DC167" s="157"/>
      <c r="DD167" s="381"/>
      <c r="DE167" s="273"/>
      <c r="DF167" s="273"/>
      <c r="DG167" s="273"/>
      <c r="DH167" s="273"/>
      <c r="DI167" s="273"/>
      <c r="DJ167" s="273"/>
      <c r="DK167" s="273"/>
      <c r="DL167" s="273"/>
      <c r="DM167" s="273"/>
      <c r="DN167" s="273"/>
      <c r="DO167" s="273"/>
      <c r="DP167" s="273"/>
      <c r="DQ167" s="273"/>
      <c r="DR167" s="273"/>
      <c r="DS167" s="273"/>
      <c r="DT167" s="273"/>
      <c r="DU167" s="273"/>
      <c r="DV167" s="273"/>
      <c r="DW167" s="273"/>
      <c r="DX167" s="273"/>
      <c r="DY167" s="273"/>
      <c r="DZ167" s="273"/>
      <c r="EA167" s="273"/>
      <c r="EB167" s="273"/>
      <c r="EC167" s="273"/>
      <c r="ED167" s="273"/>
      <c r="EE167" s="273"/>
    </row>
    <row r="168" spans="1:135" s="205" customFormat="1" ht="13.8" thickBot="1" x14ac:dyDescent="0.3">
      <c r="A168" s="376">
        <f>'дерево ЭД103-01'!A170</f>
        <v>167</v>
      </c>
      <c r="B168" s="528" t="str">
        <f>IF('дерево ЭД103-01'!B170=0," ",'дерево ЭД103-01'!B170)</f>
        <v>07.01.3.</v>
      </c>
      <c r="C168" s="281" t="str">
        <f>IF($H168="-","-",'детали ЭД103-01'!C168)</f>
        <v>ЭД117Т-01-53-002-01 Провод</v>
      </c>
      <c r="D168" s="281" t="str">
        <f>IF($H168="-","-",IF('детали ЭД103-01'!D168=0,"-",'детали ЭД103-01'!D168))</f>
        <v>Провод</v>
      </c>
      <c r="E168" s="353" t="str">
        <f>IF($H168="-","-",IF('детали ЭД103-01'!E168=0,"-",'детали ЭД103-01'!E168))</f>
        <v>Провод</v>
      </c>
      <c r="F168" s="353" t="str">
        <f>IF($H168="-","-",IF('детали ЭД103-01'!F168=0,"-",'детали ЭД103-01'!F168))</f>
        <v>84х0,3</v>
      </c>
      <c r="G168" s="353" t="str">
        <f>IF($H168="-","-",IF('детали ЭД103-01'!G168=0,"-",'детали ЭД103-01'!G168))</f>
        <v xml:space="preserve">2FO 100 ISOLA </v>
      </c>
      <c r="H168" s="363">
        <f>IF((HLOOKUP($D$1,'дерево ЭД103-01'!$H$4:$BU$241,A168,FALSE))*$G$1=0,"-",(HLOOKUP($D$1,'дерево ЭД103-01'!$H$4:$BU$241,A168,FALSE))*$G$1)</f>
        <v>1</v>
      </c>
      <c r="I168" s="363" t="str">
        <f>IF(H168="-","-",'детали ЭД103-01'!H168)</f>
        <v>кг</v>
      </c>
      <c r="J168" s="355">
        <f>IF($H168="-","-",IF('детали ЭД103-01'!I168=0,"-",'детали ЭД103-01'!I168*$H168))</f>
        <v>1.4E-2</v>
      </c>
      <c r="K168" s="355">
        <f>IF(H168="-","-",IF('детали ЭД103-01'!J168=0,"-",'детали ЭД103-01'!J168*$H168))</f>
        <v>1.5299999999999999E-2</v>
      </c>
      <c r="L168" s="170" t="str">
        <f>IF($H168="-","-",IF('детали ЭД103-01'!K168=0,"-",'детали ЭД103-01'!K168))</f>
        <v>в кг</v>
      </c>
      <c r="M168" s="214" t="str">
        <f>IF($H168="-","-",IF('детали ЭД103-01'!L168=0,"-",'детали ЭД103-01'!L168))</f>
        <v>статор</v>
      </c>
      <c r="N168" s="7" t="str">
        <f>IF($H168="-","-",IF('детали ЭД103-01'!M168=0,"-",'детали ЭД103-01'!M168))</f>
        <v>статор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166"/>
      <c r="BL168" s="166"/>
      <c r="BM168" s="166"/>
      <c r="BN168" s="166"/>
      <c r="BO168" s="166"/>
      <c r="BP168" s="166"/>
      <c r="BQ168" s="166"/>
      <c r="BR168" s="166"/>
      <c r="BS168" s="166"/>
      <c r="BT168" s="166"/>
      <c r="BU168" s="166"/>
      <c r="BV168" s="166"/>
      <c r="BW168" s="166"/>
      <c r="BX168" s="166"/>
      <c r="BY168" s="166"/>
      <c r="BZ168" s="166"/>
      <c r="CA168" s="166"/>
      <c r="CB168" s="166"/>
      <c r="CC168" s="166"/>
      <c r="CD168" s="166"/>
      <c r="CE168" s="166"/>
      <c r="CF168" s="166"/>
      <c r="CG168" s="166"/>
      <c r="CH168" s="166"/>
      <c r="CI168" s="166"/>
      <c r="CJ168" s="166"/>
      <c r="CK168" s="166"/>
      <c r="CL168" s="166"/>
      <c r="CM168" s="166"/>
      <c r="CN168" s="166"/>
      <c r="CO168" s="166"/>
      <c r="CP168" s="166"/>
      <c r="CQ168" s="166"/>
      <c r="CR168" s="166"/>
      <c r="CS168" s="166"/>
      <c r="CT168" s="166"/>
      <c r="CU168" s="166"/>
      <c r="CV168" s="166"/>
      <c r="CW168" s="166"/>
      <c r="CX168" s="166"/>
      <c r="CY168" s="166"/>
      <c r="CZ168" s="166"/>
      <c r="DA168" s="166"/>
      <c r="DB168" s="166"/>
      <c r="DC168" s="166"/>
      <c r="DD168" s="372"/>
      <c r="DE168" s="204"/>
      <c r="DF168" s="204"/>
      <c r="DG168" s="204"/>
      <c r="DH168" s="204"/>
      <c r="DI168" s="204"/>
      <c r="DJ168" s="204"/>
      <c r="DK168" s="204"/>
      <c r="DL168" s="204"/>
      <c r="DM168" s="204"/>
      <c r="DN168" s="204"/>
      <c r="DO168" s="204"/>
      <c r="DP168" s="204"/>
      <c r="DQ168" s="204"/>
      <c r="DR168" s="204"/>
      <c r="DS168" s="204"/>
      <c r="DT168" s="204"/>
      <c r="DU168" s="204"/>
      <c r="DV168" s="204"/>
      <c r="DW168" s="204"/>
      <c r="DX168" s="204"/>
      <c r="DY168" s="204"/>
      <c r="DZ168" s="204"/>
      <c r="EA168" s="204"/>
      <c r="EB168" s="204"/>
      <c r="EC168" s="204"/>
      <c r="ED168" s="204"/>
      <c r="EE168" s="204"/>
    </row>
    <row r="169" spans="1:135" s="191" customFormat="1" ht="13.8" thickBot="1" x14ac:dyDescent="0.3">
      <c r="A169" s="376">
        <f>'дерево ЭД103-01'!A171</f>
        <v>168</v>
      </c>
      <c r="B169" s="612" t="str">
        <f>IF('дерево ЭД103-01'!B171=0," ",'дерево ЭД103-01'!B171)</f>
        <v>07.01.4.</v>
      </c>
      <c r="C169" s="290" t="str">
        <f>IF($H169="-","-",'детали ЭД103-01'!C169)</f>
        <v>ЭД117Т-01-53-005 Трубка</v>
      </c>
      <c r="D169" s="290" t="str">
        <f>IF($H169="-","-",IF('детали ЭД103-01'!D169=0,"-",'детали ЭД103-01'!D169))</f>
        <v>Трубка</v>
      </c>
      <c r="E169" s="321" t="str">
        <f>IF($H169="-","-",IF('детали ЭД103-01'!E169=0,"-",'детали ЭД103-01'!E169))</f>
        <v>Трубка</v>
      </c>
      <c r="F169" s="321" t="str">
        <f>IF($H169="-","-",IF('детали ЭД103-01'!F169=0,"-",'детали ЭД103-01'!F169))</f>
        <v xml:space="preserve">4,0х0,6 </v>
      </c>
      <c r="G169" s="321" t="str">
        <f>IF($H169="-","-",IF('детали ЭД103-01'!G169=0,"-",'детали ЭД103-01'!G169))</f>
        <v>Ф-4ДЭ ГОСТ 22056-76</v>
      </c>
      <c r="H169" s="1003">
        <f>IF((HLOOKUP($D$1,'дерево ЭД103-01'!$H$4:$BU$241,A169,FALSE))*$G$1=0,"-",(HLOOKUP($D$1,'дерево ЭД103-01'!$H$4:$BU$241,A169,FALSE))*$G$1)</f>
        <v>1</v>
      </c>
      <c r="I169" s="1003" t="str">
        <f>IF(H169="-","-",'детали ЭД103-01'!H169)</f>
        <v>м</v>
      </c>
      <c r="J169" s="323">
        <f>IF($H169="-","-",IF('детали ЭД103-01'!I169=0,"-",'детали ЭД103-01'!I169*$H169))</f>
        <v>0.23799999999999999</v>
      </c>
      <c r="K169" s="323">
        <f>IF(H169="-","-",IF('детали ЭД103-01'!J169=0,"-",'детали ЭД103-01'!J169*$H169))</f>
        <v>0.25</v>
      </c>
      <c r="L169" s="830" t="str">
        <f>IF($H169="-","-",IF('детали ЭД103-01'!K169=0,"-",'детали ЭД103-01'!K169))</f>
        <v>-</v>
      </c>
      <c r="M169" s="214" t="str">
        <f>IF($H169="-","-",IF('детали ЭД103-01'!L169=0,"-",'детали ЭД103-01'!L169))</f>
        <v>статор</v>
      </c>
      <c r="N169" s="7" t="str">
        <f>IF($H169="-","-",IF('детали ЭД103-01'!M169=0,"-",'детали ЭД103-01'!M169))</f>
        <v>статор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370"/>
      <c r="DE169" s="190"/>
      <c r="DF169" s="190"/>
      <c r="DG169" s="190"/>
      <c r="DH169" s="190"/>
      <c r="DI169" s="190"/>
      <c r="DJ169" s="190"/>
      <c r="DK169" s="190"/>
      <c r="DL169" s="190"/>
      <c r="DM169" s="190"/>
      <c r="DN169" s="190"/>
      <c r="DO169" s="190"/>
      <c r="DP169" s="190"/>
      <c r="DQ169" s="190"/>
      <c r="DR169" s="190"/>
      <c r="DS169" s="190"/>
      <c r="DT169" s="190"/>
      <c r="DU169" s="190"/>
      <c r="DV169" s="190"/>
      <c r="DW169" s="190"/>
      <c r="DX169" s="190"/>
      <c r="DY169" s="190"/>
      <c r="DZ169" s="190"/>
      <c r="EA169" s="190"/>
      <c r="EB169" s="190"/>
      <c r="EC169" s="190"/>
      <c r="ED169" s="190"/>
      <c r="EE169" s="190"/>
    </row>
    <row r="170" spans="1:135" s="205" customFormat="1" ht="13.8" thickBot="1" x14ac:dyDescent="0.3">
      <c r="A170" s="376">
        <f>'дерево ЭД103-01'!A172</f>
        <v>169</v>
      </c>
      <c r="B170" s="267" t="str">
        <f>IF('дерево ЭД103-01'!B172=0," ",'дерево ЭД103-01'!B172)</f>
        <v>07.02.</v>
      </c>
      <c r="C170" s="271" t="str">
        <f>IF($H170="-","-",'детали ЭД103-01'!C170)</f>
        <v>ЭД117Т-01-53-01СБ Кабель с наконечником</v>
      </c>
      <c r="D170" s="271" t="str">
        <f>IF($H170="-","-",IF('детали ЭД103-01'!D170=0,"-",'детали ЭД103-01'!D170))</f>
        <v>Кабель с наконечником</v>
      </c>
      <c r="E170" s="345" t="str">
        <f>IF($H170="-","-",IF('детали ЭД103-01'!E170=0,"-",'детали ЭД103-01'!E170))</f>
        <v>-</v>
      </c>
      <c r="F170" s="345" t="str">
        <f>IF($H170="-","-",IF('детали ЭД103-01'!F170=0,"-",'детали ЭД103-01'!F170))</f>
        <v>-</v>
      </c>
      <c r="G170" s="345" t="str">
        <f>IF($H170="-","-",IF('детали ЭД103-01'!G170=0,"-",'детали ЭД103-01'!G170))</f>
        <v>-</v>
      </c>
      <c r="H170" s="1005">
        <f>IF((HLOOKUP($D$1,'дерево ЭД103-01'!$H$4:$BU$241,A170,FALSE))*$G$1=0,"-",(HLOOKUP($D$1,'дерево ЭД103-01'!$H$4:$BU$241,A170,FALSE))*$G$1)</f>
        <v>1</v>
      </c>
      <c r="I170" s="1005" t="str">
        <f>IF(H170="-","-",'детали ЭД103-01'!H170)</f>
        <v>шт</v>
      </c>
      <c r="J170" s="349" t="str">
        <f>IF($H170="-","-",IF('детали ЭД103-01'!I170=0,"-",'детали ЭД103-01'!I170*$H170))</f>
        <v>-</v>
      </c>
      <c r="K170" s="349" t="str">
        <f>IF(H170="-","-",IF('детали ЭД103-01'!J170=0,"-",'детали ЭД103-01'!J170*$H170))</f>
        <v>-</v>
      </c>
      <c r="L170" s="204" t="str">
        <f>IF($H170="-","-",IF('детали ЭД103-01'!K170=0,"-",'детали ЭД103-01'!K170))</f>
        <v>-</v>
      </c>
      <c r="M170" s="214" t="str">
        <f>IF($H170="-","-",IF('детали ЭД103-01'!L170=0,"-",'детали ЭД103-01'!L170))</f>
        <v>-</v>
      </c>
      <c r="N170" s="7" t="str">
        <f>IF($H170="-","-",IF('детали ЭД103-01'!M170=0,"-",'детали ЭД103-01'!M170))</f>
        <v>статор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477"/>
      <c r="BL170" s="477"/>
      <c r="BM170" s="477"/>
      <c r="BN170" s="477"/>
      <c r="BO170" s="477"/>
      <c r="BP170" s="477"/>
      <c r="BQ170" s="477"/>
      <c r="BR170" s="477"/>
      <c r="BS170" s="477"/>
      <c r="BT170" s="477"/>
      <c r="BU170" s="477"/>
      <c r="BV170" s="477"/>
      <c r="BW170" s="477"/>
      <c r="BX170" s="477"/>
      <c r="BY170" s="477"/>
      <c r="BZ170" s="477"/>
      <c r="CA170" s="477"/>
      <c r="CB170" s="477"/>
      <c r="CC170" s="477"/>
      <c r="CD170" s="477"/>
      <c r="CE170" s="477"/>
      <c r="CF170" s="477"/>
      <c r="CG170" s="477"/>
      <c r="CH170" s="477"/>
      <c r="CI170" s="477"/>
      <c r="CJ170" s="477"/>
      <c r="CK170" s="477"/>
      <c r="CL170" s="477"/>
      <c r="CM170" s="477"/>
      <c r="CN170" s="477"/>
      <c r="CO170" s="477"/>
      <c r="CP170" s="477"/>
      <c r="CQ170" s="477"/>
      <c r="CR170" s="477"/>
      <c r="CS170" s="477"/>
      <c r="CT170" s="477"/>
      <c r="CU170" s="477"/>
      <c r="CV170" s="477"/>
      <c r="CW170" s="477"/>
      <c r="CX170" s="477"/>
      <c r="CY170" s="477"/>
      <c r="CZ170" s="477"/>
      <c r="DA170" s="477"/>
      <c r="DB170" s="477"/>
      <c r="DC170" s="477"/>
      <c r="DD170" s="372"/>
      <c r="DE170" s="204"/>
      <c r="DF170" s="204"/>
      <c r="DG170" s="204"/>
      <c r="DH170" s="204"/>
      <c r="DI170" s="204"/>
      <c r="DJ170" s="204"/>
      <c r="DK170" s="204"/>
      <c r="DL170" s="204"/>
      <c r="DM170" s="204"/>
      <c r="DN170" s="204"/>
      <c r="DO170" s="204"/>
      <c r="DP170" s="204"/>
      <c r="DQ170" s="204"/>
      <c r="DR170" s="204"/>
      <c r="DS170" s="204"/>
      <c r="DT170" s="204"/>
      <c r="DU170" s="204"/>
      <c r="DV170" s="204"/>
      <c r="DW170" s="204"/>
      <c r="DX170" s="204"/>
      <c r="DY170" s="204"/>
      <c r="DZ170" s="204"/>
      <c r="EA170" s="204"/>
      <c r="EB170" s="204"/>
      <c r="EC170" s="204"/>
      <c r="ED170" s="204"/>
      <c r="EE170" s="204"/>
    </row>
    <row r="171" spans="1:135" s="288" customFormat="1" ht="13.8" thickBot="1" x14ac:dyDescent="0.3">
      <c r="A171" s="376">
        <f>'дерево ЭД103-01'!A173</f>
        <v>170</v>
      </c>
      <c r="B171" s="525" t="str">
        <f>IF('дерево ЭД103-01'!B173=0," ",'дерево ЭД103-01'!B173)</f>
        <v>07.02.1.</v>
      </c>
      <c r="C171" s="181" t="str">
        <f>IF($H171="-","-",'детали ЭД103-01'!C171)</f>
        <v>ЭД117-01-51-001-06 Трубка изолирующая</v>
      </c>
      <c r="D171" s="181" t="str">
        <f>IF($H171="-","-",IF('детали ЭД103-01'!D171=0,"-",'детали ЭД103-01'!D171))</f>
        <v>Трубка изолирующая</v>
      </c>
      <c r="E171" s="314" t="str">
        <f>IF($H171="-","-",IF('детали ЭД103-01'!E171=0,"-",'детали ЭД103-01'!E171))</f>
        <v xml:space="preserve">Пленка </v>
      </c>
      <c r="F171" s="314" t="str">
        <f>IF($H171="-","-",IF('детали ЭД103-01'!F171=0,"-",'детали ЭД103-01'!F171))</f>
        <v>240±0,5</v>
      </c>
      <c r="G171" s="314" t="str">
        <f>IF($H171="-","-",IF('детали ЭД103-01'!G171=0,"-",'детали ЭД103-01'!G171))</f>
        <v>ПМФ-С-352 60/40мкм ТУ 6-19-226-89</v>
      </c>
      <c r="H171" s="1001">
        <f>IF((HLOOKUP($D$1,'дерево ЭД103-01'!$H$4:$BU$241,A171,FALSE))*$G$1=0,"-",(HLOOKUP($D$1,'дерево ЭД103-01'!$H$4:$BU$241,A171,FALSE))*$G$1)</f>
        <v>1</v>
      </c>
      <c r="I171" s="325" t="str">
        <f>IF(H171="-","-",'детали ЭД103-01'!H171)</f>
        <v>кг</v>
      </c>
      <c r="J171" s="1002">
        <f>IF($H171="-","-",IF('детали ЭД103-01'!I171=0,"-",'детали ЭД103-01'!I171*$H171))</f>
        <v>2.5000000000000001E-4</v>
      </c>
      <c r="K171" s="316">
        <f>IF(H171="-","-",IF('детали ЭД103-01'!J171=0,"-",'детали ЭД103-01'!J171*$H171))</f>
        <v>2.9999999999999997E-4</v>
      </c>
      <c r="L171" s="28" t="str">
        <f>IF($H171="-","-",IF('детали ЭД103-01'!K171=0,"-",'детали ЭД103-01'!K171))</f>
        <v>-</v>
      </c>
      <c r="M171" s="214" t="str">
        <f>IF($H171="-","-",IF('детали ЭД103-01'!L171=0,"-",'детали ЭД103-01'!L171))</f>
        <v>статор</v>
      </c>
      <c r="N171" s="7" t="str">
        <f>IF($H171="-","-",IF('детали ЭД103-01'!M171=0,"-",'детали ЭД103-01'!M171))</f>
        <v>статор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382"/>
      <c r="DE171" s="247"/>
      <c r="DF171" s="247"/>
      <c r="DG171" s="247"/>
      <c r="DH171" s="247"/>
      <c r="DI171" s="247"/>
      <c r="DJ171" s="247"/>
      <c r="DK171" s="247"/>
      <c r="DL171" s="247"/>
      <c r="DM171" s="247"/>
      <c r="DN171" s="247"/>
      <c r="DO171" s="247"/>
      <c r="DP171" s="247"/>
      <c r="DQ171" s="247"/>
      <c r="DR171" s="247"/>
      <c r="DS171" s="247"/>
      <c r="DT171" s="247"/>
      <c r="DU171" s="247"/>
      <c r="DV171" s="247"/>
      <c r="DW171" s="247"/>
      <c r="DX171" s="247"/>
      <c r="DY171" s="247"/>
      <c r="DZ171" s="247"/>
      <c r="EA171" s="247"/>
      <c r="EB171" s="247"/>
      <c r="EC171" s="247"/>
      <c r="ED171" s="247"/>
      <c r="EE171" s="247"/>
    </row>
    <row r="172" spans="1:135" s="191" customFormat="1" ht="13.8" thickBot="1" x14ac:dyDescent="0.3">
      <c r="A172" s="376">
        <f>'дерево ЭД103-01'!A174</f>
        <v>171</v>
      </c>
      <c r="B172" s="612" t="str">
        <f>IF('дерево ЭД103-01'!B174=0," ",'дерево ЭД103-01'!B174)</f>
        <v>07.02.2.</v>
      </c>
      <c r="C172" s="275" t="str">
        <f>IF($H172="-","-",'детали ЭД103-01'!C172)</f>
        <v>ЭД117Т-01-53-001 Наконечник</v>
      </c>
      <c r="D172" s="275" t="str">
        <f>IF($H172="-","-",IF('детали ЭД103-01'!D172=0,"-",'детали ЭД103-01'!D172))</f>
        <v>Наконечник</v>
      </c>
      <c r="E172" s="305" t="str">
        <f>IF($H172="-","-",IF('детали ЭД103-01'!E172=0,"-",'детали ЭД103-01'!E172))</f>
        <v>Пруток</v>
      </c>
      <c r="F172" s="305" t="str">
        <f>IF($H172="-","-",IF('детали ЭД103-01'!F172=0,"-",'детали ЭД103-01'!F172))</f>
        <v>-</v>
      </c>
      <c r="G172" s="305" t="str">
        <f>IF($H172="-","-",IF('детали ЭД103-01'!G172=0,"-",'детали ЭД103-01'!G172))</f>
        <v>ДКРПТ 10х2000 М1 АВ ГОСТ 1535-91</v>
      </c>
      <c r="H172" s="309">
        <f>IF((HLOOKUP($D$1,'дерево ЭД103-01'!$H$4:$BU$241,A172,FALSE))*$G$1=0,"-",(HLOOKUP($D$1,'дерево ЭД103-01'!$H$4:$BU$241,A172,FALSE))*$G$1)</f>
        <v>1</v>
      </c>
      <c r="I172" s="309" t="str">
        <f>IF(H172="-","-",'детали ЭД103-01'!H172)</f>
        <v>кг</v>
      </c>
      <c r="J172" s="307">
        <f>IF($H172="-","-",IF('детали ЭД103-01'!I172=0,"-",'детали ЭД103-01'!I172*$H172))</f>
        <v>6.4000000000000003E-3</v>
      </c>
      <c r="K172" s="307">
        <f>IF(H172="-","-",IF('детали ЭД103-01'!J172=0,"-",'детали ЭД103-01'!J172*$H172))</f>
        <v>1.7500000000000002E-2</v>
      </c>
      <c r="L172" s="41" t="str">
        <f>IF($H172="-","-",IF('детали ЭД103-01'!K172=0,"-",'детали ЭД103-01'!K172))</f>
        <v>-</v>
      </c>
      <c r="M172" s="214" t="str">
        <f>IF($H172="-","-",IF('детали ЭД103-01'!L172=0,"-",'детали ЭД103-01'!L172))</f>
        <v>статор</v>
      </c>
      <c r="N172" s="7" t="str">
        <f>IF($H172="-","-",IF('детали ЭД103-01'!M172=0,"-",'детали ЭД103-01'!M172))</f>
        <v>статор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370"/>
      <c r="DE172" s="190"/>
      <c r="DF172" s="190"/>
      <c r="DG172" s="190"/>
      <c r="DH172" s="190"/>
      <c r="DI172" s="190"/>
      <c r="DJ172" s="190"/>
      <c r="DK172" s="190"/>
      <c r="DL172" s="190"/>
      <c r="DM172" s="190"/>
      <c r="DN172" s="190"/>
      <c r="DO172" s="190"/>
      <c r="DP172" s="190"/>
      <c r="DQ172" s="190"/>
      <c r="DR172" s="190"/>
      <c r="DS172" s="190"/>
      <c r="DT172" s="190"/>
      <c r="DU172" s="190"/>
      <c r="DV172" s="190"/>
      <c r="DW172" s="190"/>
      <c r="DX172" s="190"/>
      <c r="DY172" s="190"/>
      <c r="DZ172" s="190"/>
      <c r="EA172" s="190"/>
      <c r="EB172" s="190"/>
      <c r="EC172" s="190"/>
      <c r="ED172" s="190"/>
      <c r="EE172" s="190"/>
    </row>
    <row r="173" spans="1:135" s="272" customFormat="1" ht="13.8" thickBot="1" x14ac:dyDescent="0.3">
      <c r="A173" s="376">
        <f>'дерево ЭД103-01'!A175</f>
        <v>172</v>
      </c>
      <c r="B173" s="527" t="str">
        <f>IF('дерево ЭД103-01'!B175=0," ",'дерево ЭД103-01'!B175)</f>
        <v>07.02.3.</v>
      </c>
      <c r="C173" s="279" t="str">
        <f>IF($H173="-","-",'детали ЭД103-01'!C173)</f>
        <v>ЭД117Т-01-53-002-02 Провод</v>
      </c>
      <c r="D173" s="279" t="str">
        <f>IF($H173="-","-",IF('детали ЭД103-01'!D173=0,"-",'детали ЭД103-01'!D173))</f>
        <v>Провод</v>
      </c>
      <c r="E173" s="350" t="str">
        <f>IF($H173="-","-",IF('детали ЭД103-01'!E173=0,"-",'детали ЭД103-01'!E173))</f>
        <v>Провод</v>
      </c>
      <c r="F173" s="350" t="str">
        <f>IF($H173="-","-",IF('детали ЭД103-01'!F173=0,"-",'детали ЭД103-01'!F173))</f>
        <v>84х0,3</v>
      </c>
      <c r="G173" s="350" t="str">
        <f>IF($H173="-","-",IF('детали ЭД103-01'!G173=0,"-",'детали ЭД103-01'!G173))</f>
        <v xml:space="preserve">2FO 100 ISOLA </v>
      </c>
      <c r="H173" s="362">
        <f>IF((HLOOKUP($D$1,'дерево ЭД103-01'!$H$4:$BU$241,A173,FALSE))*$G$1=0,"-",(HLOOKUP($D$1,'дерево ЭД103-01'!$H$4:$BU$241,A173,FALSE))*$G$1)</f>
        <v>1</v>
      </c>
      <c r="I173" s="362" t="str">
        <f>IF(H173="-","-",'детали ЭД103-01'!H173)</f>
        <v>м</v>
      </c>
      <c r="J173" s="352">
        <f>IF($H173="-","-",IF('детали ЭД103-01'!I173=0,"-",'детали ЭД103-01'!I173*$H173))</f>
        <v>0.27</v>
      </c>
      <c r="K173" s="352">
        <f>IF(H173="-","-",IF('детали ЭД103-01'!J173=0,"-",'детали ЭД103-01'!J173*$H173))</f>
        <v>0.28399999999999997</v>
      </c>
      <c r="L173" s="152" t="str">
        <f>IF($H173="-","-",IF('детали ЭД103-01'!K173=0,"-",'детали ЭД103-01'!K173))</f>
        <v>в м</v>
      </c>
      <c r="M173" s="214" t="str">
        <f>IF($H173="-","-",IF('детали ЭД103-01'!L173=0,"-",'детали ЭД103-01'!L173))</f>
        <v>статор</v>
      </c>
      <c r="N173" s="7" t="str">
        <f>IF($H173="-","-",IF('детали ЭД103-01'!M173=0,"-",'детали ЭД103-01'!M173))</f>
        <v>статор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157"/>
      <c r="BL173" s="157"/>
      <c r="BM173" s="157"/>
      <c r="BN173" s="157"/>
      <c r="BO173" s="157"/>
      <c r="BP173" s="157"/>
      <c r="BQ173" s="157"/>
      <c r="BR173" s="157"/>
      <c r="BS173" s="157"/>
      <c r="BT173" s="157"/>
      <c r="BU173" s="157"/>
      <c r="BV173" s="157"/>
      <c r="BW173" s="157"/>
      <c r="BX173" s="157"/>
      <c r="BY173" s="157"/>
      <c r="BZ173" s="157"/>
      <c r="CA173" s="157"/>
      <c r="CB173" s="157"/>
      <c r="CC173" s="157"/>
      <c r="CD173" s="157"/>
      <c r="CE173" s="157"/>
      <c r="CF173" s="157"/>
      <c r="CG173" s="157"/>
      <c r="CH173" s="157"/>
      <c r="CI173" s="157"/>
      <c r="CJ173" s="157"/>
      <c r="CK173" s="157"/>
      <c r="CL173" s="157"/>
      <c r="CM173" s="157"/>
      <c r="CN173" s="157"/>
      <c r="CO173" s="157"/>
      <c r="CP173" s="157"/>
      <c r="CQ173" s="157"/>
      <c r="CR173" s="157"/>
      <c r="CS173" s="157"/>
      <c r="CT173" s="157"/>
      <c r="CU173" s="157"/>
      <c r="CV173" s="157"/>
      <c r="CW173" s="157"/>
      <c r="CX173" s="157"/>
      <c r="CY173" s="157"/>
      <c r="CZ173" s="157"/>
      <c r="DA173" s="157"/>
      <c r="DB173" s="157"/>
      <c r="DC173" s="157"/>
      <c r="DD173" s="381"/>
      <c r="DE173" s="273"/>
      <c r="DF173" s="273"/>
      <c r="DG173" s="273"/>
      <c r="DH173" s="273"/>
      <c r="DI173" s="273"/>
      <c r="DJ173" s="273"/>
      <c r="DK173" s="273"/>
      <c r="DL173" s="273"/>
      <c r="DM173" s="273"/>
      <c r="DN173" s="273"/>
      <c r="DO173" s="273"/>
      <c r="DP173" s="273"/>
      <c r="DQ173" s="273"/>
      <c r="DR173" s="273"/>
      <c r="DS173" s="273"/>
      <c r="DT173" s="273"/>
      <c r="DU173" s="273"/>
      <c r="DV173" s="273"/>
      <c r="DW173" s="273"/>
      <c r="DX173" s="273"/>
      <c r="DY173" s="273"/>
      <c r="DZ173" s="273"/>
      <c r="EA173" s="273"/>
      <c r="EB173" s="273"/>
      <c r="EC173" s="273"/>
      <c r="ED173" s="273"/>
      <c r="EE173" s="273"/>
    </row>
    <row r="174" spans="1:135" s="205" customFormat="1" ht="13.8" thickBot="1" x14ac:dyDescent="0.3">
      <c r="A174" s="376">
        <f>'дерево ЭД103-01'!A176</f>
        <v>173</v>
      </c>
      <c r="B174" s="528" t="str">
        <f>IF('дерево ЭД103-01'!B176=0," ",'дерево ЭД103-01'!B176)</f>
        <v>07.02.3.</v>
      </c>
      <c r="C174" s="281" t="str">
        <f>IF($H174="-","-",'детали ЭД103-01'!C174)</f>
        <v>ЭД117Т-01-53-002-02 Провод</v>
      </c>
      <c r="D174" s="281" t="str">
        <f>IF($H174="-","-",IF('детали ЭД103-01'!D174=0,"-",'детали ЭД103-01'!D174))</f>
        <v>Провод</v>
      </c>
      <c r="E174" s="353" t="str">
        <f>IF($H174="-","-",IF('детали ЭД103-01'!E174=0,"-",'детали ЭД103-01'!E174))</f>
        <v>Провод</v>
      </c>
      <c r="F174" s="353" t="str">
        <f>IF($H174="-","-",IF('детали ЭД103-01'!F174=0,"-",'детали ЭД103-01'!F174))</f>
        <v>84х0,3</v>
      </c>
      <c r="G174" s="353" t="str">
        <f>IF($H174="-","-",IF('детали ЭД103-01'!G174=0,"-",'детали ЭД103-01'!G174))</f>
        <v xml:space="preserve">2FO 100 ISOLA </v>
      </c>
      <c r="H174" s="363">
        <f>IF((HLOOKUP($D$1,'дерево ЭД103-01'!$H$4:$BU$241,A174,FALSE))*$G$1=0,"-",(HLOOKUP($D$1,'дерево ЭД103-01'!$H$4:$BU$241,A174,FALSE))*$G$1)</f>
        <v>1</v>
      </c>
      <c r="I174" s="363" t="str">
        <f>IF(H174="-","-",'детали ЭД103-01'!H174)</f>
        <v>кг</v>
      </c>
      <c r="J174" s="355">
        <f>IF($H174="-","-",IF('детали ЭД103-01'!I174=0,"-",'детали ЭД103-01'!I174*$H174))</f>
        <v>1.4999999999999999E-2</v>
      </c>
      <c r="K174" s="355">
        <f>IF(H174="-","-",IF('детали ЭД103-01'!J174=0,"-",'детали ЭД103-01'!J174*$H174))</f>
        <v>1.5900000000000001E-2</v>
      </c>
      <c r="L174" s="170" t="str">
        <f>IF($H174="-","-",IF('детали ЭД103-01'!K174=0,"-",'детали ЭД103-01'!K174))</f>
        <v>в кг</v>
      </c>
      <c r="M174" s="214" t="str">
        <f>IF($H174="-","-",IF('детали ЭД103-01'!L174=0,"-",'детали ЭД103-01'!L174))</f>
        <v>статор</v>
      </c>
      <c r="N174" s="7" t="str">
        <f>IF($H174="-","-",IF('детали ЭД103-01'!M174=0,"-",'детали ЭД103-01'!M174))</f>
        <v>статор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166"/>
      <c r="BL174" s="166"/>
      <c r="BM174" s="166"/>
      <c r="BN174" s="166"/>
      <c r="BO174" s="166"/>
      <c r="BP174" s="166"/>
      <c r="BQ174" s="166"/>
      <c r="BR174" s="166"/>
      <c r="BS174" s="166"/>
      <c r="BT174" s="166"/>
      <c r="BU174" s="166"/>
      <c r="BV174" s="166"/>
      <c r="BW174" s="166"/>
      <c r="BX174" s="166"/>
      <c r="BY174" s="166"/>
      <c r="BZ174" s="166"/>
      <c r="CA174" s="166"/>
      <c r="CB174" s="166"/>
      <c r="CC174" s="166"/>
      <c r="CD174" s="166"/>
      <c r="CE174" s="166"/>
      <c r="CF174" s="166"/>
      <c r="CG174" s="166"/>
      <c r="CH174" s="166"/>
      <c r="CI174" s="166"/>
      <c r="CJ174" s="166"/>
      <c r="CK174" s="166"/>
      <c r="CL174" s="166"/>
      <c r="CM174" s="166"/>
      <c r="CN174" s="166"/>
      <c r="CO174" s="166"/>
      <c r="CP174" s="166"/>
      <c r="CQ174" s="166"/>
      <c r="CR174" s="166"/>
      <c r="CS174" s="166"/>
      <c r="CT174" s="166"/>
      <c r="CU174" s="166"/>
      <c r="CV174" s="166"/>
      <c r="CW174" s="166"/>
      <c r="CX174" s="166"/>
      <c r="CY174" s="166"/>
      <c r="CZ174" s="166"/>
      <c r="DA174" s="166"/>
      <c r="DB174" s="166"/>
      <c r="DC174" s="166"/>
      <c r="DD174" s="372"/>
      <c r="DE174" s="204"/>
      <c r="DF174" s="204"/>
      <c r="DG174" s="204"/>
      <c r="DH174" s="204"/>
      <c r="DI174" s="204"/>
      <c r="DJ174" s="204"/>
      <c r="DK174" s="204"/>
      <c r="DL174" s="204"/>
      <c r="DM174" s="204"/>
      <c r="DN174" s="204"/>
      <c r="DO174" s="204"/>
      <c r="DP174" s="204"/>
      <c r="DQ174" s="204"/>
      <c r="DR174" s="204"/>
      <c r="DS174" s="204"/>
      <c r="DT174" s="204"/>
      <c r="DU174" s="204"/>
      <c r="DV174" s="204"/>
      <c r="DW174" s="204"/>
      <c r="DX174" s="204"/>
      <c r="DY174" s="204"/>
      <c r="DZ174" s="204"/>
      <c r="EA174" s="204"/>
      <c r="EB174" s="204"/>
      <c r="EC174" s="204"/>
      <c r="ED174" s="204"/>
      <c r="EE174" s="204"/>
    </row>
    <row r="175" spans="1:135" s="191" customFormat="1" ht="13.8" thickBot="1" x14ac:dyDescent="0.3">
      <c r="A175" s="376">
        <f>'дерево ЭД103-01'!A177</f>
        <v>174</v>
      </c>
      <c r="B175" s="612" t="str">
        <f>IF('дерево ЭД103-01'!B177=0," ",'дерево ЭД103-01'!B177)</f>
        <v>07.02.4.</v>
      </c>
      <c r="C175" s="290" t="str">
        <f>IF($H175="-","-",'детали ЭД103-01'!C175)</f>
        <v>ЭД117Т-01-53-006 Трубка</v>
      </c>
      <c r="D175" s="290" t="str">
        <f>IF($H175="-","-",IF('детали ЭД103-01'!D175=0,"-",'детали ЭД103-01'!D175))</f>
        <v>Трубка</v>
      </c>
      <c r="E175" s="321" t="str">
        <f>IF($H175="-","-",IF('детали ЭД103-01'!E175=0,"-",'детали ЭД103-01'!E175))</f>
        <v>Трубка</v>
      </c>
      <c r="F175" s="321" t="str">
        <f>IF($H175="-","-",IF('детали ЭД103-01'!F175=0,"-",'детали ЭД103-01'!F175))</f>
        <v xml:space="preserve">4,0х0,6 </v>
      </c>
      <c r="G175" s="321" t="str">
        <f>IF($H175="-","-",IF('детали ЭД103-01'!G175=0,"-",'детали ЭД103-01'!G175))</f>
        <v>Ф-4ДЭ ГОСТ 22056-76</v>
      </c>
      <c r="H175" s="1003">
        <f>IF((HLOOKUP($D$1,'дерево ЭД103-01'!$H$4:$BU$241,A175,FALSE))*$G$1=0,"-",(HLOOKUP($D$1,'дерево ЭД103-01'!$H$4:$BU$241,A175,FALSE))*$G$1)</f>
        <v>1</v>
      </c>
      <c r="I175" s="1003" t="str">
        <f>IF(H175="-","-",'детали ЭД103-01'!H175)</f>
        <v>м</v>
      </c>
      <c r="J175" s="323">
        <f>IF($H175="-","-",IF('детали ЭД103-01'!I175=0,"-",'детали ЭД103-01'!I175*$H175))</f>
        <v>0.248</v>
      </c>
      <c r="K175" s="323">
        <f>IF(H175="-","-",IF('детали ЭД103-01'!J175=0,"-",'детали ЭД103-01'!J175*$H175))</f>
        <v>0.26</v>
      </c>
      <c r="L175" s="830" t="str">
        <f>IF($H175="-","-",IF('детали ЭД103-01'!K175=0,"-",'детали ЭД103-01'!K175))</f>
        <v>-</v>
      </c>
      <c r="M175" s="214" t="str">
        <f>IF($H175="-","-",IF('детали ЭД103-01'!L175=0,"-",'детали ЭД103-01'!L175))</f>
        <v>статор</v>
      </c>
      <c r="N175" s="7" t="str">
        <f>IF($H175="-","-",IF('детали ЭД103-01'!M175=0,"-",'детали ЭД103-01'!M175))</f>
        <v>статор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370"/>
      <c r="DE175" s="190"/>
      <c r="DF175" s="190"/>
      <c r="DG175" s="190"/>
      <c r="DH175" s="190"/>
      <c r="DI175" s="190"/>
      <c r="DJ175" s="190"/>
      <c r="DK175" s="190"/>
      <c r="DL175" s="190"/>
      <c r="DM175" s="190"/>
      <c r="DN175" s="190"/>
      <c r="DO175" s="190"/>
      <c r="DP175" s="190"/>
      <c r="DQ175" s="190"/>
      <c r="DR175" s="190"/>
      <c r="DS175" s="190"/>
      <c r="DT175" s="190"/>
      <c r="DU175" s="190"/>
      <c r="DV175" s="190"/>
      <c r="DW175" s="190"/>
      <c r="DX175" s="190"/>
      <c r="DY175" s="190"/>
      <c r="DZ175" s="190"/>
      <c r="EA175" s="190"/>
      <c r="EB175" s="190"/>
      <c r="EC175" s="190"/>
      <c r="ED175" s="190"/>
      <c r="EE175" s="190"/>
    </row>
    <row r="176" spans="1:135" s="205" customFormat="1" ht="13.8" thickBot="1" x14ac:dyDescent="0.3">
      <c r="A176" s="376">
        <f>'дерево ЭД103-01'!A178</f>
        <v>175</v>
      </c>
      <c r="B176" s="267" t="str">
        <f>IF('дерево ЭД103-01'!B178=0," ",'дерево ЭД103-01'!B178)</f>
        <v>07.03.</v>
      </c>
      <c r="C176" s="271" t="str">
        <f>IF($H176="-","-",'детали ЭД103-01'!C176)</f>
        <v>ЭД117Т-01-53-02СБ Кабель с наконечником</v>
      </c>
      <c r="D176" s="271" t="str">
        <f>IF($H176="-","-",IF('детали ЭД103-01'!D176=0,"-",'детали ЭД103-01'!D176))</f>
        <v>Кабель с наконечником</v>
      </c>
      <c r="E176" s="345" t="str">
        <f>IF($H176="-","-",IF('детали ЭД103-01'!E176=0,"-",'детали ЭД103-01'!E176))</f>
        <v>-</v>
      </c>
      <c r="F176" s="345" t="str">
        <f>IF($H176="-","-",IF('детали ЭД103-01'!F176=0,"-",'детали ЭД103-01'!F176))</f>
        <v>-</v>
      </c>
      <c r="G176" s="345" t="str">
        <f>IF($H176="-","-",IF('детали ЭД103-01'!G176=0,"-",'детали ЭД103-01'!G176))</f>
        <v>-</v>
      </c>
      <c r="H176" s="1005">
        <f>IF((HLOOKUP($D$1,'дерево ЭД103-01'!$H$4:$BU$241,A176,FALSE))*$G$1=0,"-",(HLOOKUP($D$1,'дерево ЭД103-01'!$H$4:$BU$241,A176,FALSE))*$G$1)</f>
        <v>1</v>
      </c>
      <c r="I176" s="1005" t="str">
        <f>IF(H176="-","-",'детали ЭД103-01'!H176)</f>
        <v>шт</v>
      </c>
      <c r="J176" s="349" t="str">
        <f>IF($H176="-","-",IF('детали ЭД103-01'!I176=0,"-",'детали ЭД103-01'!I176*$H176))</f>
        <v>-</v>
      </c>
      <c r="K176" s="349" t="str">
        <f>IF(H176="-","-",IF('детали ЭД103-01'!J176=0,"-",'детали ЭД103-01'!J176*$H176))</f>
        <v>-</v>
      </c>
      <c r="L176" s="1012" t="str">
        <f>IF($H176="-","-",IF('детали ЭД103-01'!K176=0,"-",'детали ЭД103-01'!K176))</f>
        <v>-</v>
      </c>
      <c r="M176" s="214" t="str">
        <f>IF($H176="-","-",IF('детали ЭД103-01'!L176=0,"-",'детали ЭД103-01'!L176))</f>
        <v>-</v>
      </c>
      <c r="N176" s="7" t="str">
        <f>IF($H176="-","-",IF('детали ЭД103-01'!M176=0,"-",'детали ЭД103-01'!M176))</f>
        <v>статор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477"/>
      <c r="BL176" s="477"/>
      <c r="BM176" s="477"/>
      <c r="BN176" s="477"/>
      <c r="BO176" s="477"/>
      <c r="BP176" s="477"/>
      <c r="BQ176" s="477"/>
      <c r="BR176" s="477"/>
      <c r="BS176" s="477"/>
      <c r="BT176" s="477"/>
      <c r="BU176" s="477"/>
      <c r="BV176" s="477"/>
      <c r="BW176" s="477"/>
      <c r="BX176" s="477"/>
      <c r="BY176" s="477"/>
      <c r="BZ176" s="477"/>
      <c r="CA176" s="477"/>
      <c r="CB176" s="477"/>
      <c r="CC176" s="477"/>
      <c r="CD176" s="477"/>
      <c r="CE176" s="477"/>
      <c r="CF176" s="477"/>
      <c r="CG176" s="477"/>
      <c r="CH176" s="477"/>
      <c r="CI176" s="477"/>
      <c r="CJ176" s="477"/>
      <c r="CK176" s="477"/>
      <c r="CL176" s="477"/>
      <c r="CM176" s="477"/>
      <c r="CN176" s="477"/>
      <c r="CO176" s="477"/>
      <c r="CP176" s="477"/>
      <c r="CQ176" s="477"/>
      <c r="CR176" s="477"/>
      <c r="CS176" s="477"/>
      <c r="CT176" s="477"/>
      <c r="CU176" s="477"/>
      <c r="CV176" s="477"/>
      <c r="CW176" s="477"/>
      <c r="CX176" s="477"/>
      <c r="CY176" s="477"/>
      <c r="CZ176" s="477"/>
      <c r="DA176" s="477"/>
      <c r="DB176" s="477"/>
      <c r="DC176" s="477"/>
      <c r="DD176" s="372"/>
      <c r="DE176" s="204"/>
      <c r="DF176" s="204"/>
      <c r="DG176" s="204"/>
      <c r="DH176" s="204"/>
      <c r="DI176" s="204"/>
      <c r="DJ176" s="204"/>
      <c r="DK176" s="204"/>
      <c r="DL176" s="204"/>
      <c r="DM176" s="204"/>
      <c r="DN176" s="204"/>
      <c r="DO176" s="204"/>
      <c r="DP176" s="204"/>
      <c r="DQ176" s="204"/>
      <c r="DR176" s="204"/>
      <c r="DS176" s="204"/>
      <c r="DT176" s="204"/>
      <c r="DU176" s="204"/>
      <c r="DV176" s="204"/>
      <c r="DW176" s="204"/>
      <c r="DX176" s="204"/>
      <c r="DY176" s="204"/>
      <c r="DZ176" s="204"/>
      <c r="EA176" s="204"/>
      <c r="EB176" s="204"/>
      <c r="EC176" s="204"/>
      <c r="ED176" s="204"/>
      <c r="EE176" s="204"/>
    </row>
    <row r="177" spans="1:135" s="965" customFormat="1" x14ac:dyDescent="0.25">
      <c r="A177" s="376">
        <f>'дерево ЭД103-01'!A179</f>
        <v>176</v>
      </c>
      <c r="B177" s="525" t="str">
        <f>IF('дерево ЭД103-01'!B179=0," ",'дерево ЭД103-01'!B179)</f>
        <v>07.03.1.</v>
      </c>
      <c r="C177" s="181" t="str">
        <f>IF($H177="-","-",'детали ЭД103-01'!C177)</f>
        <v>ЭД117-01-51-001-06 Трубка изолирующая</v>
      </c>
      <c r="D177" s="181" t="str">
        <f>IF($H177="-","-",IF('детали ЭД103-01'!D177=0,"-",'детали ЭД103-01'!D177))</f>
        <v>Трубка изолирующая</v>
      </c>
      <c r="E177" s="314" t="str">
        <f>IF($H177="-","-",IF('детали ЭД103-01'!E177=0,"-",'детали ЭД103-01'!E177))</f>
        <v xml:space="preserve">Пленка </v>
      </c>
      <c r="F177" s="314" t="str">
        <f>IF($H177="-","-",IF('детали ЭД103-01'!F177=0,"-",'детали ЭД103-01'!F177))</f>
        <v>240±0,5</v>
      </c>
      <c r="G177" s="314" t="str">
        <f>IF($H177="-","-",IF('детали ЭД103-01'!G177=0,"-",'детали ЭД103-01'!G177))</f>
        <v>ПМФ-С-352 60/40мкм ТУ 6-19-226-89</v>
      </c>
      <c r="H177" s="325">
        <f>IF((HLOOKUP($D$1,'дерево ЭД103-01'!$H$4:$BU$241,A177,FALSE))*$G$1=0,"-",(HLOOKUP($D$1,'дерево ЭД103-01'!$H$4:$BU$241,A177,FALSE))*$G$1)</f>
        <v>1</v>
      </c>
      <c r="I177" s="325" t="str">
        <f>IF(H177="-","-",'детали ЭД103-01'!H177)</f>
        <v>кг</v>
      </c>
      <c r="J177" s="316">
        <f>IF($H177="-","-",IF('детали ЭД103-01'!I177=0,"-",'детали ЭД103-01'!I177*$H177))</f>
        <v>2.5000000000000001E-4</v>
      </c>
      <c r="K177" s="316">
        <f>IF(H177="-","-",IF('детали ЭД103-01'!J177=0,"-",'детали ЭД103-01'!J177*$H177))</f>
        <v>2.9999999999999997E-4</v>
      </c>
      <c r="L177" s="1013" t="str">
        <f>IF($H177="-","-",IF('детали ЭД103-01'!K177=0,"-",'детали ЭД103-01'!K177))</f>
        <v>-</v>
      </c>
      <c r="M177" s="214" t="str">
        <f>IF($H177="-","-",IF('детали ЭД103-01'!L177=0,"-",'детали ЭД103-01'!L177))</f>
        <v>статор</v>
      </c>
      <c r="N177" s="7" t="str">
        <f>IF($H177="-","-",IF('детали ЭД103-01'!M177=0,"-",'детали ЭД103-01'!M177))</f>
        <v>статор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371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</row>
    <row r="178" spans="1:135" s="26" customFormat="1" ht="13.8" thickBot="1" x14ac:dyDescent="0.3">
      <c r="A178" s="376">
        <f>'дерево ЭД103-01'!A180</f>
        <v>177</v>
      </c>
      <c r="B178" s="611" t="str">
        <f>IF('дерево ЭД103-01'!B180=0," ",'дерево ЭД103-01'!B180)</f>
        <v>07.03.2.</v>
      </c>
      <c r="C178" s="171" t="str">
        <f>IF($H178="-","-",'детали ЭД103-01'!C178)</f>
        <v>ЭД117Т-01-53-001 Наконечник</v>
      </c>
      <c r="D178" s="171" t="str">
        <f>IF($H178="-","-",IF('детали ЭД103-01'!D178=0,"-",'детали ЭД103-01'!D178))</f>
        <v>Наконечник</v>
      </c>
      <c r="E178" s="305" t="str">
        <f>IF($H178="-","-",IF('детали ЭД103-01'!E178=0,"-",'детали ЭД103-01'!E178))</f>
        <v>Пруток</v>
      </c>
      <c r="F178" s="305" t="str">
        <f>IF($H178="-","-",IF('детали ЭД103-01'!F178=0,"-",'детали ЭД103-01'!F178))</f>
        <v>-</v>
      </c>
      <c r="G178" s="305" t="str">
        <f>IF($H178="-","-",IF('детали ЭД103-01'!G178=0,"-",'детали ЭД103-01'!G178))</f>
        <v>ДКРПТ 10х2000 М1 АВ ГОСТ 1535-91</v>
      </c>
      <c r="H178" s="309">
        <f>IF((HLOOKUP($D$1,'дерево ЭД103-01'!$H$4:$BU$241,A178,FALSE))*$G$1=0,"-",(HLOOKUP($D$1,'дерево ЭД103-01'!$H$4:$BU$241,A178,FALSE))*$G$1)</f>
        <v>1</v>
      </c>
      <c r="I178" s="309" t="str">
        <f>IF(H178="-","-",'детали ЭД103-01'!H178)</f>
        <v>кг</v>
      </c>
      <c r="J178" s="307">
        <f>IF($H178="-","-",IF('детали ЭД103-01'!I178=0,"-",'детали ЭД103-01'!I178*$H178))</f>
        <v>6.4000000000000003E-3</v>
      </c>
      <c r="K178" s="307">
        <f>IF(H178="-","-",IF('детали ЭД103-01'!J178=0,"-",'детали ЭД103-01'!J178*$H178))</f>
        <v>1.7500000000000002E-2</v>
      </c>
      <c r="L178" s="1014" t="str">
        <f>IF($H178="-","-",IF('детали ЭД103-01'!K178=0,"-",'детали ЭД103-01'!K178))</f>
        <v>-</v>
      </c>
      <c r="M178" s="214" t="str">
        <f>IF($H178="-","-",IF('детали ЭД103-01'!L178=0,"-",'детали ЭД103-01'!L178))</f>
        <v>статор</v>
      </c>
      <c r="N178" s="7" t="str">
        <f>IF($H178="-","-",IF('детали ЭД103-01'!M178=0,"-",'детали ЭД103-01'!M178))</f>
        <v>статор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367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  <c r="EA178" s="41"/>
      <c r="EB178" s="41"/>
      <c r="EC178" s="41"/>
      <c r="ED178" s="41"/>
      <c r="EE178" s="41"/>
    </row>
    <row r="179" spans="1:135" s="155" customFormat="1" x14ac:dyDescent="0.25">
      <c r="A179" s="376">
        <f>'дерево ЭД103-01'!A181</f>
        <v>178</v>
      </c>
      <c r="B179" s="527" t="str">
        <f>IF('дерево ЭД103-01'!B181=0," ",'дерево ЭД103-01'!B181)</f>
        <v>07.03.3.</v>
      </c>
      <c r="C179" s="279" t="str">
        <f>IF($H179="-","-",'детали ЭД103-01'!C179)</f>
        <v>ЭД117Т-01-53-002-03 Провод</v>
      </c>
      <c r="D179" s="279" t="str">
        <f>IF($H179="-","-",IF('детали ЭД103-01'!D179=0,"-",'детали ЭД103-01'!D179))</f>
        <v>Провод</v>
      </c>
      <c r="E179" s="350" t="str">
        <f>IF($H179="-","-",IF('детали ЭД103-01'!E179=0,"-",'детали ЭД103-01'!E179))</f>
        <v>Провод</v>
      </c>
      <c r="F179" s="350" t="str">
        <f>IF($H179="-","-",IF('детали ЭД103-01'!F179=0,"-",'детали ЭД103-01'!F179))</f>
        <v>84х0,3</v>
      </c>
      <c r="G179" s="350" t="str">
        <f>IF($H179="-","-",IF('детали ЭД103-01'!G179=0,"-",'детали ЭД103-01'!G179))</f>
        <v xml:space="preserve">2FO 100 ISOLA </v>
      </c>
      <c r="H179" s="362">
        <f>IF((HLOOKUP($D$1,'дерево ЭД103-01'!$H$4:$BU$241,A179,FALSE))*$G$1=0,"-",(HLOOKUP($D$1,'дерево ЭД103-01'!$H$4:$BU$241,A179,FALSE))*$G$1)</f>
        <v>1</v>
      </c>
      <c r="I179" s="362" t="str">
        <f>IF(H179="-","-",'детали ЭД103-01'!H179)</f>
        <v>м</v>
      </c>
      <c r="J179" s="352">
        <f>IF($H179="-","-",IF('детали ЭД103-01'!I179=0,"-",'детали ЭД103-01'!I179*$H179))</f>
        <v>0.28000000000000003</v>
      </c>
      <c r="K179" s="352">
        <f>IF(H179="-","-",IF('детали ЭД103-01'!J179=0,"-",'детали ЭД103-01'!J179*$H179))</f>
        <v>0.29399999999999998</v>
      </c>
      <c r="L179" s="1015" t="str">
        <f>IF($H179="-","-",IF('детали ЭД103-01'!K179=0,"-",'детали ЭД103-01'!K179))</f>
        <v>в м</v>
      </c>
      <c r="M179" s="214" t="str">
        <f>IF($H179="-","-",IF('детали ЭД103-01'!L179=0,"-",'детали ЭД103-01'!L179))</f>
        <v>статор</v>
      </c>
      <c r="N179" s="7" t="str">
        <f>IF($H179="-","-",IF('детали ЭД103-01'!M179=0,"-",'детали ЭД103-01'!M179))</f>
        <v>статор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157"/>
      <c r="BL179" s="157"/>
      <c r="BM179" s="157"/>
      <c r="BN179" s="157"/>
      <c r="BO179" s="157"/>
      <c r="BP179" s="157"/>
      <c r="BQ179" s="157"/>
      <c r="BR179" s="157"/>
      <c r="BS179" s="157"/>
      <c r="BT179" s="157"/>
      <c r="BU179" s="157"/>
      <c r="BV179" s="157"/>
      <c r="BW179" s="157"/>
      <c r="BX179" s="157"/>
      <c r="BY179" s="157"/>
      <c r="BZ179" s="157"/>
      <c r="CA179" s="157"/>
      <c r="CB179" s="157"/>
      <c r="CC179" s="157"/>
      <c r="CD179" s="157"/>
      <c r="CE179" s="157"/>
      <c r="CF179" s="157"/>
      <c r="CG179" s="157"/>
      <c r="CH179" s="157"/>
      <c r="CI179" s="157"/>
      <c r="CJ179" s="157"/>
      <c r="CK179" s="157"/>
      <c r="CL179" s="157"/>
      <c r="CM179" s="157"/>
      <c r="CN179" s="157"/>
      <c r="CO179" s="157"/>
      <c r="CP179" s="157"/>
      <c r="CQ179" s="157"/>
      <c r="CR179" s="157"/>
      <c r="CS179" s="157"/>
      <c r="CT179" s="157"/>
      <c r="CU179" s="157"/>
      <c r="CV179" s="157"/>
      <c r="CW179" s="157"/>
      <c r="CX179" s="157"/>
      <c r="CY179" s="157"/>
      <c r="CZ179" s="157"/>
      <c r="DA179" s="157"/>
      <c r="DB179" s="157"/>
      <c r="DC179" s="157"/>
      <c r="DD179" s="368"/>
      <c r="DE179" s="158"/>
      <c r="DF179" s="158"/>
      <c r="DG179" s="158"/>
      <c r="DH179" s="158"/>
      <c r="DI179" s="158"/>
      <c r="DJ179" s="158"/>
      <c r="DK179" s="158"/>
      <c r="DL179" s="158"/>
      <c r="DM179" s="158"/>
      <c r="DN179" s="158"/>
      <c r="DO179" s="158"/>
      <c r="DP179" s="158"/>
      <c r="DQ179" s="158"/>
      <c r="DR179" s="158"/>
      <c r="DS179" s="158"/>
      <c r="DT179" s="158"/>
      <c r="DU179" s="158"/>
      <c r="DV179" s="158"/>
      <c r="DW179" s="158"/>
      <c r="DX179" s="158"/>
      <c r="DY179" s="158"/>
      <c r="DZ179" s="158"/>
      <c r="EA179" s="158"/>
      <c r="EB179" s="158"/>
      <c r="EC179" s="158"/>
      <c r="ED179" s="158"/>
      <c r="EE179" s="158"/>
    </row>
    <row r="180" spans="1:135" s="164" customFormat="1" ht="13.8" thickBot="1" x14ac:dyDescent="0.3">
      <c r="A180" s="376">
        <f>'дерево ЭД103-01'!A182</f>
        <v>179</v>
      </c>
      <c r="B180" s="899" t="str">
        <f>IF('дерево ЭД103-01'!B182=0," ",'дерево ЭД103-01'!B182)</f>
        <v>07.03.3.</v>
      </c>
      <c r="C180" s="900" t="str">
        <f>IF($H180="-","-",'детали ЭД103-01'!C180)</f>
        <v>ЭД117Т-01-53-002-03 Провод</v>
      </c>
      <c r="D180" s="900" t="str">
        <f>IF($H180="-","-",IF('детали ЭД103-01'!D180=0,"-",'детали ЭД103-01'!D180))</f>
        <v>Провод</v>
      </c>
      <c r="E180" s="353" t="str">
        <f>IF($H180="-","-",IF('детали ЭД103-01'!E180=0,"-",'детали ЭД103-01'!E180))</f>
        <v>Провод</v>
      </c>
      <c r="F180" s="353" t="str">
        <f>IF($H180="-","-",IF('детали ЭД103-01'!F180=0,"-",'детали ЭД103-01'!F180))</f>
        <v>84х0,3</v>
      </c>
      <c r="G180" s="353" t="str">
        <f>IF($H180="-","-",IF('детали ЭД103-01'!G180=0,"-",'детали ЭД103-01'!G180))</f>
        <v xml:space="preserve">2FO 100 ISOLA </v>
      </c>
      <c r="H180" s="363">
        <f>IF((HLOOKUP($D$1,'дерево ЭД103-01'!$H$4:$BU$241,A180,FALSE))*$G$1=0,"-",(HLOOKUP($D$1,'дерево ЭД103-01'!$H$4:$BU$241,A180,FALSE))*$G$1)</f>
        <v>1</v>
      </c>
      <c r="I180" s="363" t="str">
        <f>IF(H180="-","-",'детали ЭД103-01'!H180)</f>
        <v>кг</v>
      </c>
      <c r="J180" s="355">
        <f>IF($H180="-","-",IF('детали ЭД103-01'!I180=0,"-",'детали ЭД103-01'!I180*$H180))</f>
        <v>1.6E-2</v>
      </c>
      <c r="K180" s="355">
        <f>IF(H180="-","-",IF('детали ЭД103-01'!J180=0,"-",'детали ЭД103-01'!J180*$H180))</f>
        <v>1.6500000000000001E-2</v>
      </c>
      <c r="L180" s="335" t="str">
        <f>IF($H180="-","-",IF('детали ЭД103-01'!K180=0,"-",'детали ЭД103-01'!K180))</f>
        <v>в кг</v>
      </c>
      <c r="M180" s="214" t="str">
        <f>IF($H180="-","-",IF('детали ЭД103-01'!L180=0,"-",'детали ЭД103-01'!L180))</f>
        <v>статор</v>
      </c>
      <c r="N180" s="7" t="str">
        <f>IF($H180="-","-",IF('детали ЭД103-01'!M180=0,"-",'детали ЭД103-01'!M180))</f>
        <v>статор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166"/>
      <c r="BL180" s="166"/>
      <c r="BM180" s="166"/>
      <c r="BN180" s="166"/>
      <c r="BO180" s="166"/>
      <c r="BP180" s="166"/>
      <c r="BQ180" s="166"/>
      <c r="BR180" s="166"/>
      <c r="BS180" s="166"/>
      <c r="BT180" s="166"/>
      <c r="BU180" s="166"/>
      <c r="BV180" s="166"/>
      <c r="BW180" s="166"/>
      <c r="BX180" s="166"/>
      <c r="BY180" s="166"/>
      <c r="BZ180" s="166"/>
      <c r="CA180" s="166"/>
      <c r="CB180" s="166"/>
      <c r="CC180" s="166"/>
      <c r="CD180" s="166"/>
      <c r="CE180" s="166"/>
      <c r="CF180" s="166"/>
      <c r="CG180" s="166"/>
      <c r="CH180" s="166"/>
      <c r="CI180" s="166"/>
      <c r="CJ180" s="166"/>
      <c r="CK180" s="166"/>
      <c r="CL180" s="166"/>
      <c r="CM180" s="166"/>
      <c r="CN180" s="166"/>
      <c r="CO180" s="166"/>
      <c r="CP180" s="166"/>
      <c r="CQ180" s="166"/>
      <c r="CR180" s="166"/>
      <c r="CS180" s="166"/>
      <c r="CT180" s="166"/>
      <c r="CU180" s="166"/>
      <c r="CV180" s="166"/>
      <c r="CW180" s="166"/>
      <c r="CX180" s="166"/>
      <c r="CY180" s="166"/>
      <c r="CZ180" s="166"/>
      <c r="DA180" s="166"/>
      <c r="DB180" s="166"/>
      <c r="DC180" s="166"/>
      <c r="DD180" s="369"/>
      <c r="DE180" s="167"/>
      <c r="DF180" s="167"/>
      <c r="DG180" s="167"/>
      <c r="DH180" s="167"/>
      <c r="DI180" s="167"/>
      <c r="DJ180" s="167"/>
      <c r="DK180" s="167"/>
      <c r="DL180" s="167"/>
      <c r="DM180" s="167"/>
      <c r="DN180" s="167"/>
      <c r="DO180" s="167"/>
      <c r="DP180" s="167"/>
      <c r="DQ180" s="167"/>
      <c r="DR180" s="167"/>
      <c r="DS180" s="167"/>
      <c r="DT180" s="167"/>
      <c r="DU180" s="167"/>
      <c r="DV180" s="167"/>
      <c r="DW180" s="167"/>
      <c r="DX180" s="167"/>
      <c r="DY180" s="167"/>
      <c r="DZ180" s="167"/>
      <c r="EA180" s="167"/>
      <c r="EB180" s="167"/>
      <c r="EC180" s="167"/>
      <c r="ED180" s="167"/>
      <c r="EE180" s="167"/>
    </row>
    <row r="181" spans="1:135" s="191" customFormat="1" ht="13.8" thickBot="1" x14ac:dyDescent="0.3">
      <c r="A181" s="376">
        <f>'дерево ЭД103-01'!A183</f>
        <v>180</v>
      </c>
      <c r="B181" s="612" t="str">
        <f>IF('дерево ЭД103-01'!B183=0," ",'дерево ЭД103-01'!B183)</f>
        <v>07.03.4.</v>
      </c>
      <c r="C181" s="290" t="str">
        <f>IF($H181="-","-",'детали ЭД103-01'!C181)</f>
        <v>ЭД117Т-01-53-007 Трубка</v>
      </c>
      <c r="D181" s="290" t="str">
        <f>IF($H181="-","-",IF('детали ЭД103-01'!D181=0,"-",'детали ЭД103-01'!D181))</f>
        <v>Трубка</v>
      </c>
      <c r="E181" s="321" t="str">
        <f>IF($H181="-","-",IF('детали ЭД103-01'!E181=0,"-",'детали ЭД103-01'!E181))</f>
        <v>Трубка</v>
      </c>
      <c r="F181" s="321" t="str">
        <f>IF($H181="-","-",IF('детали ЭД103-01'!F181=0,"-",'детали ЭД103-01'!F181))</f>
        <v xml:space="preserve">4,0х0,6 </v>
      </c>
      <c r="G181" s="321" t="str">
        <f>IF($H181="-","-",IF('детали ЭД103-01'!G181=0,"-",'детали ЭД103-01'!G181))</f>
        <v>Ф-4ДЭ ГОСТ 22056-76</v>
      </c>
      <c r="H181" s="1003">
        <f>IF((HLOOKUP($D$1,'дерево ЭД103-01'!$H$4:$BU$241,A181,FALSE))*$G$1=0,"-",(HLOOKUP($D$1,'дерево ЭД103-01'!$H$4:$BU$241,A181,FALSE))*$G$1)</f>
        <v>1</v>
      </c>
      <c r="I181" s="1003" t="str">
        <f>IF(H181="-","-",'детали ЭД103-01'!H181)</f>
        <v>м</v>
      </c>
      <c r="J181" s="323">
        <f>IF($H181="-","-",IF('детали ЭД103-01'!I181=0,"-",'детали ЭД103-01'!I181*$H181))</f>
        <v>0.25800000000000001</v>
      </c>
      <c r="K181" s="323">
        <f>IF(H181="-","-",IF('детали ЭД103-01'!J181=0,"-",'детали ЭД103-01'!J181*$H181))</f>
        <v>0.27100000000000002</v>
      </c>
      <c r="L181" s="313" t="str">
        <f>IF($H181="-","-",IF('детали ЭД103-01'!K181=0,"-",'детали ЭД103-01'!K181))</f>
        <v>-</v>
      </c>
      <c r="M181" s="214" t="str">
        <f>IF($H181="-","-",IF('детали ЭД103-01'!L181=0,"-",'детали ЭД103-01'!L181))</f>
        <v>статор</v>
      </c>
      <c r="N181" s="7" t="str">
        <f>IF($H181="-","-",IF('детали ЭД103-01'!M181=0,"-",'детали ЭД103-01'!M181))</f>
        <v>статор</v>
      </c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370"/>
      <c r="DE181" s="190"/>
      <c r="DF181" s="190"/>
      <c r="DG181" s="190"/>
      <c r="DH181" s="190"/>
      <c r="DI181" s="190"/>
      <c r="DJ181" s="190"/>
      <c r="DK181" s="190"/>
      <c r="DL181" s="190"/>
      <c r="DM181" s="190"/>
      <c r="DN181" s="190"/>
      <c r="DO181" s="190"/>
      <c r="DP181" s="190"/>
      <c r="DQ181" s="190"/>
      <c r="DR181" s="190"/>
      <c r="DS181" s="190"/>
      <c r="DT181" s="190"/>
      <c r="DU181" s="190"/>
      <c r="DV181" s="190"/>
      <c r="DW181" s="190"/>
      <c r="DX181" s="190"/>
      <c r="DY181" s="190"/>
      <c r="DZ181" s="190"/>
      <c r="EA181" s="190"/>
      <c r="EB181" s="190"/>
      <c r="EC181" s="190"/>
      <c r="ED181" s="190"/>
      <c r="EE181" s="190"/>
    </row>
    <row r="182" spans="1:135" s="205" customFormat="1" ht="13.8" thickBot="1" x14ac:dyDescent="0.3">
      <c r="A182" s="376">
        <f>'дерево ЭД103-01'!A184</f>
        <v>181</v>
      </c>
      <c r="B182" s="267" t="str">
        <f>IF('дерево ЭД103-01'!B184=0," ",'дерево ЭД103-01'!B184)</f>
        <v>07.04.</v>
      </c>
      <c r="C182" s="268" t="str">
        <f>IF($H182="-","-",'детали ЭД103-01'!C182)</f>
        <v xml:space="preserve">ЭД103-01-54СБ Кольцо изолирующее; зам. на ЭД103-01-50-005 </v>
      </c>
      <c r="D182" s="268" t="str">
        <f>IF($H182="-","-",IF('детали ЭД103-01'!D182=0,"-",'детали ЭД103-01'!D182))</f>
        <v>Кольцо изолирующее</v>
      </c>
      <c r="E182" s="345" t="str">
        <f>IF($H182="-","-",IF('детали ЭД103-01'!E182=0,"-",'детали ЭД103-01'!E182))</f>
        <v>-</v>
      </c>
      <c r="F182" s="345" t="str">
        <f>IF($H182="-","-",IF('детали ЭД103-01'!F182=0,"-",'детали ЭД103-01'!F182))</f>
        <v>-</v>
      </c>
      <c r="G182" s="345" t="str">
        <f>IF($H182="-","-",IF('детали ЭД103-01'!G182=0,"-",'детали ЭД103-01'!G182))</f>
        <v>-</v>
      </c>
      <c r="H182" s="1005">
        <f>IF((HLOOKUP($D$1,'дерево ЭД103-01'!$H$4:$BU$241,A182,FALSE))*$G$1=0,"-",(HLOOKUP($D$1,'дерево ЭД103-01'!$H$4:$BU$241,A182,FALSE))*$G$1)</f>
        <v>2</v>
      </c>
      <c r="I182" s="1005" t="str">
        <f>IF(H182="-","-",'детали ЭД103-01'!H182)</f>
        <v>шт</v>
      </c>
      <c r="J182" s="349" t="str">
        <f>IF($H182="-","-",IF('детали ЭД103-01'!I182=0,"-",'детали ЭД103-01'!I182*$H182))</f>
        <v>-</v>
      </c>
      <c r="K182" s="349" t="str">
        <f>IF(H182="-","-",IF('детали ЭД103-01'!J182=0,"-",'детали ЭД103-01'!J182*$H182))</f>
        <v>-</v>
      </c>
      <c r="L182" s="1008" t="str">
        <f>IF($H182="-","-",IF('детали ЭД103-01'!K182=0,"-",'детали ЭД103-01'!K182))</f>
        <v xml:space="preserve">зам. на ЭД103-01-50-005 </v>
      </c>
      <c r="M182" s="214" t="str">
        <f>IF($H182="-","-",IF('детали ЭД103-01'!L182=0,"-",'детали ЭД103-01'!L182))</f>
        <v>-</v>
      </c>
      <c r="N182" s="7" t="str">
        <f>IF($H182="-","-",IF('детали ЭД103-01'!M182=0,"-",'детали ЭД103-01'!M182))</f>
        <v>статор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477"/>
      <c r="BL182" s="477"/>
      <c r="BM182" s="477"/>
      <c r="BN182" s="477"/>
      <c r="BO182" s="477"/>
      <c r="BP182" s="477"/>
      <c r="BQ182" s="477"/>
      <c r="BR182" s="477"/>
      <c r="BS182" s="477"/>
      <c r="BT182" s="477"/>
      <c r="BU182" s="477"/>
      <c r="BV182" s="477"/>
      <c r="BW182" s="477"/>
      <c r="BX182" s="477"/>
      <c r="BY182" s="477"/>
      <c r="BZ182" s="477"/>
      <c r="CA182" s="477"/>
      <c r="CB182" s="477"/>
      <c r="CC182" s="477"/>
      <c r="CD182" s="477"/>
      <c r="CE182" s="477"/>
      <c r="CF182" s="477"/>
      <c r="CG182" s="477"/>
      <c r="CH182" s="477"/>
      <c r="CI182" s="477"/>
      <c r="CJ182" s="477"/>
      <c r="CK182" s="477"/>
      <c r="CL182" s="477"/>
      <c r="CM182" s="477"/>
      <c r="CN182" s="477"/>
      <c r="CO182" s="477"/>
      <c r="CP182" s="477"/>
      <c r="CQ182" s="477"/>
      <c r="CR182" s="477"/>
      <c r="CS182" s="477"/>
      <c r="CT182" s="477"/>
      <c r="CU182" s="477"/>
      <c r="CV182" s="477"/>
      <c r="CW182" s="477"/>
      <c r="CX182" s="477"/>
      <c r="CY182" s="477"/>
      <c r="CZ182" s="477"/>
      <c r="DA182" s="477"/>
      <c r="DB182" s="477"/>
      <c r="DC182" s="477"/>
      <c r="DD182" s="372"/>
      <c r="DE182" s="204"/>
      <c r="DF182" s="204"/>
      <c r="DG182" s="204"/>
      <c r="DH182" s="204"/>
      <c r="DI182" s="204"/>
      <c r="DJ182" s="204"/>
      <c r="DK182" s="204"/>
      <c r="DL182" s="204"/>
      <c r="DM182" s="204"/>
      <c r="DN182" s="204"/>
      <c r="DO182" s="204"/>
      <c r="DP182" s="204"/>
      <c r="DQ182" s="204"/>
      <c r="DR182" s="204"/>
      <c r="DS182" s="204"/>
      <c r="DT182" s="204"/>
      <c r="DU182" s="204"/>
      <c r="DV182" s="204"/>
      <c r="DW182" s="204"/>
      <c r="DX182" s="204"/>
      <c r="DY182" s="204"/>
      <c r="DZ182" s="204"/>
      <c r="EA182" s="204"/>
      <c r="EB182" s="204"/>
      <c r="EC182" s="204"/>
      <c r="ED182" s="204"/>
      <c r="EE182" s="204"/>
    </row>
    <row r="183" spans="1:135" s="191" customFormat="1" ht="13.8" thickBot="1" x14ac:dyDescent="0.3">
      <c r="A183" s="376">
        <f>'дерево ЭД103-01'!A185</f>
        <v>182</v>
      </c>
      <c r="B183" s="227" t="str">
        <f>IF('дерево ЭД103-01'!B185=0," ",'дерево ЭД103-01'!B185)</f>
        <v>07.04.1.</v>
      </c>
      <c r="C183" s="290" t="str">
        <f>IF($H183="-","-",'детали ЭД103-01'!C183)</f>
        <v>ЭД103-01-54-001 Кольцо; вход. в СБ, кот. зам на ЭД103-01-50-005</v>
      </c>
      <c r="D183" s="290" t="str">
        <f>IF($H183="-","-",IF('детали ЭД103-01'!D183=0,"-",'детали ЭД103-01'!D183))</f>
        <v>Кольцо</v>
      </c>
      <c r="E183" s="321" t="str">
        <f>IF($H183="-","-",IF('детали ЭД103-01'!E183=0,"-",'детали ЭД103-01'!E183))</f>
        <v>Стеклотекстолит</v>
      </c>
      <c r="F183" s="321" t="str">
        <f>IF($H183="-","-",IF('детали ЭД103-01'!F183=0,"-",'детали ЭД103-01'!F183))</f>
        <v>-</v>
      </c>
      <c r="G183" s="321" t="str">
        <f>IF($H183="-","-",IF('детали ЭД103-01'!G183=0,"-",'детали ЭД103-01'!G183))</f>
        <v>СТЭФ-I-2,0 ГОСТ 12652-74</v>
      </c>
      <c r="H183" s="1003">
        <f>IF((HLOOKUP($D$1,'дерево ЭД103-01'!$H$4:$BU$241,A183,FALSE))*$G$1=0,"-",(HLOOKUP($D$1,'дерево ЭД103-01'!$H$4:$BU$241,A183,FALSE))*$G$1)</f>
        <v>10</v>
      </c>
      <c r="I183" s="1003" t="str">
        <f>IF(H183="-","-",'детали ЭД103-01'!H183)</f>
        <v>кг</v>
      </c>
      <c r="J183" s="323">
        <f>IF($H183="-","-",IF('детали ЭД103-01'!I183=0,"-",'детали ЭД103-01'!I183*$H183))</f>
        <v>0.1</v>
      </c>
      <c r="K183" s="323">
        <f>IF(H183="-","-",IF('детали ЭД103-01'!J183=0,"-",'детали ЭД103-01'!J183*$H183))</f>
        <v>1.9100000000000001</v>
      </c>
      <c r="L183" s="1016" t="str">
        <f>IF($H183="-","-",IF('детали ЭД103-01'!K183=0,"-",'детали ЭД103-01'!K183))</f>
        <v>вход. в СБ, кот. зам на ЭД103-01-50-005</v>
      </c>
      <c r="M183" s="214" t="str">
        <f>IF($H183="-","-",IF('детали ЭД103-01'!L183=0,"-",'детали ЭД103-01'!L183))</f>
        <v>статор</v>
      </c>
      <c r="N183" s="7" t="str">
        <f>IF($H183="-","-",IF('детали ЭД103-01'!M183=0,"-",'детали ЭД103-01'!M183))</f>
        <v>статор</v>
      </c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370"/>
      <c r="DE183" s="190"/>
      <c r="DF183" s="190"/>
      <c r="DG183" s="190"/>
      <c r="DH183" s="190"/>
      <c r="DI183" s="190"/>
      <c r="DJ183" s="190"/>
      <c r="DK183" s="190"/>
      <c r="DL183" s="190"/>
      <c r="DM183" s="190"/>
      <c r="DN183" s="190"/>
      <c r="DO183" s="190"/>
      <c r="DP183" s="190"/>
      <c r="DQ183" s="190"/>
      <c r="DR183" s="190"/>
      <c r="DS183" s="190"/>
      <c r="DT183" s="190"/>
      <c r="DU183" s="190"/>
      <c r="DV183" s="190"/>
      <c r="DW183" s="190"/>
      <c r="DX183" s="190"/>
      <c r="DY183" s="190"/>
      <c r="DZ183" s="190"/>
      <c r="EA183" s="190"/>
      <c r="EB183" s="190"/>
      <c r="EC183" s="190"/>
      <c r="ED183" s="190"/>
      <c r="EE183" s="190"/>
    </row>
    <row r="184" spans="1:135" s="155" customFormat="1" x14ac:dyDescent="0.25">
      <c r="A184" s="376">
        <f>'дерево ЭД103-01'!A186</f>
        <v>183</v>
      </c>
      <c r="B184" s="150" t="str">
        <f>IF('дерево ЭД103-01'!B186=0," ",'дерево ЭД103-01'!B186)</f>
        <v>07.04.2.</v>
      </c>
      <c r="C184" s="279" t="str">
        <f>IF($H184="-","-",'детали ЭД103-01'!C184)</f>
        <v>Смола ЭД-16; зам. на ЭД-20; вход. в СБ, кот. зам на ЭД103-01-50-005</v>
      </c>
      <c r="D184" s="279" t="str">
        <f>IF($H184="-","-",IF('детали ЭД103-01'!D184=0,"-",'детали ЭД103-01'!D184))</f>
        <v>Смола</v>
      </c>
      <c r="E184" s="350" t="str">
        <f>IF($H184="-","-",IF('детали ЭД103-01'!E184=0,"-",'детали ЭД103-01'!E184))</f>
        <v>Смола</v>
      </c>
      <c r="F184" s="350" t="str">
        <f>IF($H184="-","-",IF('детали ЭД103-01'!F184=0,"-",'детали ЭД103-01'!F184))</f>
        <v>-</v>
      </c>
      <c r="G184" s="350" t="str">
        <f>IF($H184="-","-",IF('детали ЭД103-01'!G184=0,"-",'детали ЭД103-01'!G184))</f>
        <v>ГОСТ 10587-84</v>
      </c>
      <c r="H184" s="362">
        <f>IF((HLOOKUP($D$1,'дерево ЭД103-01'!$H$4:$BU$241,A184,FALSE))*$G$1=0,"-",(HLOOKUP($D$1,'дерево ЭД103-01'!$H$4:$BU$241,A184,FALSE))*$G$1)</f>
        <v>0.02</v>
      </c>
      <c r="I184" s="362" t="str">
        <f>IF(H184="-","-",'детали ЭД103-01'!H184)</f>
        <v>кг</v>
      </c>
      <c r="J184" s="352">
        <f>IF($H184="-","-",IF('детали ЭД103-01'!I184=0,"-",'детали ЭД103-01'!I184*$H184))</f>
        <v>4.0000000000000003E-5</v>
      </c>
      <c r="K184" s="352">
        <f>IF(H184="-","-",IF('детали ЭД103-01'!J184=0,"-",'детали ЭД103-01'!J184*$H184))</f>
        <v>2.0000000000000001E-4</v>
      </c>
      <c r="L184" s="1010" t="str">
        <f>IF($H184="-","-",IF('детали ЭД103-01'!K184=0,"-",'детали ЭД103-01'!K184))</f>
        <v>зам. на ЭД-20; вход. в СБ, кот. зам на ЭД103-01-50-005</v>
      </c>
      <c r="M184" s="214" t="str">
        <f>IF($H184="-","-",IF('детали ЭД103-01'!L184=0,"-",'детали ЭД103-01'!L184))</f>
        <v>статор</v>
      </c>
      <c r="N184" s="7" t="str">
        <f>IF($H184="-","-",IF('детали ЭД103-01'!M184=0,"-",'детали ЭД103-01'!M184))</f>
        <v>-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157"/>
      <c r="BL184" s="157"/>
      <c r="BM184" s="157"/>
      <c r="BN184" s="157"/>
      <c r="BO184" s="157"/>
      <c r="BP184" s="157"/>
      <c r="BQ184" s="157"/>
      <c r="BR184" s="157"/>
      <c r="BS184" s="157"/>
      <c r="BT184" s="157"/>
      <c r="BU184" s="157"/>
      <c r="BV184" s="157"/>
      <c r="BW184" s="157"/>
      <c r="BX184" s="157"/>
      <c r="BY184" s="157"/>
      <c r="BZ184" s="157"/>
      <c r="CA184" s="157"/>
      <c r="CB184" s="157"/>
      <c r="CC184" s="157"/>
      <c r="CD184" s="157"/>
      <c r="CE184" s="157"/>
      <c r="CF184" s="157"/>
      <c r="CG184" s="157"/>
      <c r="CH184" s="157"/>
      <c r="CI184" s="157"/>
      <c r="CJ184" s="157"/>
      <c r="CK184" s="157"/>
      <c r="CL184" s="157"/>
      <c r="CM184" s="157"/>
      <c r="CN184" s="157"/>
      <c r="CO184" s="157"/>
      <c r="CP184" s="157"/>
      <c r="CQ184" s="157"/>
      <c r="CR184" s="157"/>
      <c r="CS184" s="157"/>
      <c r="CT184" s="157"/>
      <c r="CU184" s="157"/>
      <c r="CV184" s="157"/>
      <c r="CW184" s="157"/>
      <c r="CX184" s="157"/>
      <c r="CY184" s="157"/>
      <c r="CZ184" s="157"/>
      <c r="DA184" s="157"/>
      <c r="DB184" s="157"/>
      <c r="DC184" s="157"/>
      <c r="DD184" s="368"/>
      <c r="DE184" s="158"/>
      <c r="DF184" s="158"/>
      <c r="DG184" s="158"/>
      <c r="DH184" s="158"/>
      <c r="DI184" s="158"/>
      <c r="DJ184" s="158"/>
      <c r="DK184" s="158"/>
      <c r="DL184" s="158"/>
      <c r="DM184" s="158"/>
      <c r="DN184" s="158"/>
      <c r="DO184" s="158"/>
      <c r="DP184" s="158"/>
      <c r="DQ184" s="158"/>
      <c r="DR184" s="158"/>
      <c r="DS184" s="158"/>
      <c r="DT184" s="158"/>
      <c r="DU184" s="158"/>
      <c r="DV184" s="158"/>
      <c r="DW184" s="158"/>
      <c r="DX184" s="158"/>
      <c r="DY184" s="158"/>
      <c r="DZ184" s="158"/>
      <c r="EA184" s="158"/>
      <c r="EB184" s="158"/>
      <c r="EC184" s="158"/>
      <c r="ED184" s="158"/>
      <c r="EE184" s="158"/>
    </row>
    <row r="185" spans="1:135" s="164" customFormat="1" ht="13.8" thickBot="1" x14ac:dyDescent="0.3">
      <c r="A185" s="376">
        <f>'дерево ЭД103-01'!A187</f>
        <v>184</v>
      </c>
      <c r="B185" s="842" t="str">
        <f>IF('дерево ЭД103-01'!B187=0," ",'дерево ЭД103-01'!B187)</f>
        <v>07.04.2.</v>
      </c>
      <c r="C185" s="900" t="str">
        <f>IF($H185="-","-",'детали ЭД103-01'!C185)</f>
        <v>Смола ЭД-20; взамен ЭД-16; вход. в СБ, кот. зам на ЭД103-01-50-005</v>
      </c>
      <c r="D185" s="900" t="str">
        <f>IF($H185="-","-",IF('детали ЭД103-01'!D185=0,"-",'детали ЭД103-01'!D185))</f>
        <v>Смола</v>
      </c>
      <c r="E185" s="353" t="str">
        <f>IF($H185="-","-",IF('детали ЭД103-01'!E185=0,"-",'детали ЭД103-01'!E185))</f>
        <v>Смола</v>
      </c>
      <c r="F185" s="353" t="str">
        <f>IF($H185="-","-",IF('детали ЭД103-01'!F185=0,"-",'детали ЭД103-01'!F185))</f>
        <v>-</v>
      </c>
      <c r="G185" s="353" t="str">
        <f>IF($H185="-","-",IF('детали ЭД103-01'!G185=0,"-",'детали ЭД103-01'!G185))</f>
        <v>ГОСТ 10587-84</v>
      </c>
      <c r="H185" s="363">
        <f>IF((HLOOKUP($D$1,'дерево ЭД103-01'!$H$4:$BU$241,A185,FALSE))*$G$1=0,"-",(HLOOKUP($D$1,'дерево ЭД103-01'!$H$4:$BU$241,A185,FALSE))*$G$1)</f>
        <v>0.02</v>
      </c>
      <c r="I185" s="363" t="str">
        <f>IF(H185="-","-",'детали ЭД103-01'!H185)</f>
        <v>кг</v>
      </c>
      <c r="J185" s="355">
        <f>IF($H185="-","-",IF('детали ЭД103-01'!I185=0,"-",'детали ЭД103-01'!I185*$H185))</f>
        <v>4.0000000000000003E-5</v>
      </c>
      <c r="K185" s="355">
        <f>IF(H185="-","-",IF('детали ЭД103-01'!J185=0,"-",'детали ЭД103-01'!J185*$H185))</f>
        <v>2.0000000000000001E-4</v>
      </c>
      <c r="L185" s="1011" t="str">
        <f>IF($H185="-","-",IF('детали ЭД103-01'!K185=0,"-",'детали ЭД103-01'!K185))</f>
        <v>взамен ЭД-16; вход. в СБ, кот. зам на ЭД103-01-50-005</v>
      </c>
      <c r="M185" s="214" t="str">
        <f>IF($H185="-","-",IF('детали ЭД103-01'!L185=0,"-",'детали ЭД103-01'!L185))</f>
        <v>статор</v>
      </c>
      <c r="N185" s="7" t="str">
        <f>IF($H185="-","-",IF('детали ЭД103-01'!M185=0,"-",'детали ЭД103-01'!M185))</f>
        <v>-</v>
      </c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166"/>
      <c r="BL185" s="166"/>
      <c r="BM185" s="166"/>
      <c r="BN185" s="166"/>
      <c r="BO185" s="166"/>
      <c r="BP185" s="166"/>
      <c r="BQ185" s="166"/>
      <c r="BR185" s="166"/>
      <c r="BS185" s="166"/>
      <c r="BT185" s="166"/>
      <c r="BU185" s="166"/>
      <c r="BV185" s="166"/>
      <c r="BW185" s="166"/>
      <c r="BX185" s="166"/>
      <c r="BY185" s="166"/>
      <c r="BZ185" s="166"/>
      <c r="CA185" s="166"/>
      <c r="CB185" s="166"/>
      <c r="CC185" s="166"/>
      <c r="CD185" s="166"/>
      <c r="CE185" s="166"/>
      <c r="CF185" s="166"/>
      <c r="CG185" s="166"/>
      <c r="CH185" s="166"/>
      <c r="CI185" s="166"/>
      <c r="CJ185" s="166"/>
      <c r="CK185" s="166"/>
      <c r="CL185" s="166"/>
      <c r="CM185" s="166"/>
      <c r="CN185" s="166"/>
      <c r="CO185" s="166"/>
      <c r="CP185" s="166"/>
      <c r="CQ185" s="166"/>
      <c r="CR185" s="166"/>
      <c r="CS185" s="166"/>
      <c r="CT185" s="166"/>
      <c r="CU185" s="166"/>
      <c r="CV185" s="166"/>
      <c r="CW185" s="166"/>
      <c r="CX185" s="166"/>
      <c r="CY185" s="166"/>
      <c r="CZ185" s="166"/>
      <c r="DA185" s="166"/>
      <c r="DB185" s="166"/>
      <c r="DC185" s="166"/>
      <c r="DD185" s="369"/>
      <c r="DE185" s="167"/>
      <c r="DF185" s="167"/>
      <c r="DG185" s="167"/>
      <c r="DH185" s="167"/>
      <c r="DI185" s="167"/>
      <c r="DJ185" s="167"/>
      <c r="DK185" s="167"/>
      <c r="DL185" s="167"/>
      <c r="DM185" s="167"/>
      <c r="DN185" s="167"/>
      <c r="DO185" s="167"/>
      <c r="DP185" s="167"/>
      <c r="DQ185" s="167"/>
      <c r="DR185" s="167"/>
      <c r="DS185" s="167"/>
      <c r="DT185" s="167"/>
      <c r="DU185" s="167"/>
      <c r="DV185" s="167"/>
      <c r="DW185" s="167"/>
      <c r="DX185" s="167"/>
      <c r="DY185" s="167"/>
      <c r="DZ185" s="167"/>
      <c r="EA185" s="167"/>
      <c r="EB185" s="167"/>
      <c r="EC185" s="167"/>
      <c r="ED185" s="167"/>
      <c r="EE185" s="167"/>
    </row>
    <row r="186" spans="1:135" s="215" customFormat="1" x14ac:dyDescent="0.25">
      <c r="A186" s="376">
        <f>'дерево ЭД103-01'!A188</f>
        <v>185</v>
      </c>
      <c r="B186" s="145" t="str">
        <f>IF('дерево ЭД103-01'!B188=0," ",'дерево ЭД103-01'!B188)</f>
        <v>07.04.3.</v>
      </c>
      <c r="C186" s="264" t="str">
        <f>IF($H186="-","-",'детали ЭД103-01'!C186)</f>
        <v>Полиэтиленполеамин ПЭПА; вход. в СБ, кот. зам на ЭД103-01-50-005</v>
      </c>
      <c r="D186" s="264" t="str">
        <f>IF($H186="-","-",IF('детали ЭД103-01'!D186=0,"-",'детали ЭД103-01'!D186))</f>
        <v>Полиэтиленполеамин</v>
      </c>
      <c r="E186" s="314" t="str">
        <f>IF($H186="-","-",IF('детали ЭД103-01'!E186=0,"-",'детали ЭД103-01'!E186))</f>
        <v>Полиэтиленполеамин</v>
      </c>
      <c r="F186" s="314" t="str">
        <f>IF($H186="-","-",IF('детали ЭД103-01'!F186=0,"-",'детали ЭД103-01'!F186))</f>
        <v>-</v>
      </c>
      <c r="G186" s="314" t="str">
        <f>IF($H186="-","-",IF('детали ЭД103-01'!G186=0,"-",'детали ЭД103-01'!G186))</f>
        <v>ТУ 6-02-594-80</v>
      </c>
      <c r="H186" s="325">
        <f>IF((HLOOKUP($D$1,'дерево ЭД103-01'!$H$4:$BU$241,A186,FALSE))*$G$1=0,"-",(HLOOKUP($D$1,'дерево ЭД103-01'!$H$4:$BU$241,A186,FALSE))*$G$1)</f>
        <v>2E-3</v>
      </c>
      <c r="I186" s="325" t="str">
        <f>IF(H186="-","-",'детали ЭД103-01'!H186)</f>
        <v>кг</v>
      </c>
      <c r="J186" s="316">
        <f>IF($H186="-","-",IF('детали ЭД103-01'!I186=0,"-",'детали ЭД103-01'!I186*$H186))</f>
        <v>1.9999999999999999E-6</v>
      </c>
      <c r="K186" s="316">
        <f>IF(H186="-","-",IF('детали ЭД103-01'!J186=0,"-",'детали ЭД103-01'!J186*$H186))</f>
        <v>1.9999999999999999E-6</v>
      </c>
      <c r="L186" s="1009" t="str">
        <f>IF($H186="-","-",IF('детали ЭД103-01'!K186=0,"-",'детали ЭД103-01'!K186))</f>
        <v>вход. в СБ, кот. зам на ЭД103-01-50-005</v>
      </c>
      <c r="M186" s="214" t="str">
        <f>IF($H186="-","-",IF('детали ЭД103-01'!L186=0,"-",'детали ЭД103-01'!L186))</f>
        <v>статор</v>
      </c>
      <c r="N186" s="7" t="str">
        <f>IF($H186="-","-",IF('детали ЭД103-01'!M186=0,"-",'детали ЭД103-01'!M186))</f>
        <v>-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371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</row>
    <row r="187" spans="1:135" s="26" customFormat="1" ht="13.8" thickBot="1" x14ac:dyDescent="0.3">
      <c r="A187" s="376">
        <f>'дерево ЭД103-01'!A189</f>
        <v>186</v>
      </c>
      <c r="B187" s="227" t="str">
        <f>IF('дерево ЭД103-01'!B189=0," ",'дерево ЭД103-01'!B189)</f>
        <v>07.04.4.</v>
      </c>
      <c r="C187" s="290" t="str">
        <f>IF($H187="-","-",'детали ЭД103-01'!C187)</f>
        <v xml:space="preserve">ЭД103-01-54КВМ на ЭД103-01-54СБ Кольцо изол., кот.зам. на ЭД103-01-50-005 </v>
      </c>
      <c r="D187" s="290" t="str">
        <f>IF($H187="-","-",IF('детали ЭД103-01'!D187=0,"-",'детали ЭД103-01'!D187))</f>
        <v>Комплект вспомог. мат.</v>
      </c>
      <c r="E187" s="305" t="str">
        <f>IF($H187="-","-",IF('детали ЭД103-01'!E187=0,"-",'детали ЭД103-01'!E187))</f>
        <v>Комплект вспомог. мат.</v>
      </c>
      <c r="F187" s="305" t="str">
        <f>IF($H187="-","-",IF('детали ЭД103-01'!F187=0,"-",'детали ЭД103-01'!F187))</f>
        <v>-</v>
      </c>
      <c r="G187" s="305" t="str">
        <f>IF($H187="-","-",IF('детали ЭД103-01'!G187=0,"-",'детали ЭД103-01'!G187))</f>
        <v>-</v>
      </c>
      <c r="H187" s="309">
        <f>IF((HLOOKUP($D$1,'дерево ЭД103-01'!$H$4:$BU$241,A187,FALSE))*$G$1=0,"-",(HLOOKUP($D$1,'дерево ЭД103-01'!$H$4:$BU$241,A187,FALSE))*$G$1)</f>
        <v>2</v>
      </c>
      <c r="I187" s="309" t="str">
        <f>IF(H187="-","-",'детали ЭД103-01'!H187)</f>
        <v>шт</v>
      </c>
      <c r="J187" s="307" t="str">
        <f>IF($H187="-","-",IF('детали ЭД103-01'!I187=0,"-",'детали ЭД103-01'!I187*$H187))</f>
        <v>-</v>
      </c>
      <c r="K187" s="307">
        <f>IF(H187="-","-",IF('детали ЭД103-01'!J187=0,"-",'детали ЭД103-01'!J187*$H187))</f>
        <v>2</v>
      </c>
      <c r="L187" s="871" t="str">
        <f>IF($H187="-","-",IF('детали ЭД103-01'!K187=0,"-",'детали ЭД103-01'!K187))</f>
        <v>вход. в СБ, кот. зам на ЭД103-01-50-005</v>
      </c>
      <c r="M187" s="214" t="str">
        <f>IF($H187="-","-",IF('детали ЭД103-01'!L187=0,"-",'детали ЭД103-01'!L187))</f>
        <v>-</v>
      </c>
      <c r="N187" s="7" t="str">
        <f>IF($H187="-","-",IF('детали ЭД103-01'!M187=0,"-",'детали ЭД103-01'!M187))</f>
        <v>статор</v>
      </c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367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</row>
    <row r="188" spans="1:135" s="272" customFormat="1" x14ac:dyDescent="0.25">
      <c r="A188" s="376">
        <f>'дерево ЭД103-01'!A190</f>
        <v>187</v>
      </c>
      <c r="B188" s="836" t="str">
        <f>IF('дерево ЭД103-01'!B190=0," ",'дерево ЭД103-01'!B190)</f>
        <v xml:space="preserve"> </v>
      </c>
      <c r="C188" s="1171" t="str">
        <f>HLOOKUP($D$1,'дерево ЭД103-01'!$H$4:$BU$241,A188,FALSE)</f>
        <v>ЭД103-01-52-14СБ Статор необмотанный</v>
      </c>
      <c r="D188" s="359" t="str">
        <f>IF($H188="-","-",IF('детали ЭД103-01'!D188=0,"-",'детали ЭД103-01'!D188))</f>
        <v xml:space="preserve"> </v>
      </c>
      <c r="E188" s="244" t="str">
        <f>IF($H188="-","-",IF('детали ЭД103-01'!E188=0,"-",'детали ЭД103-01'!E188))</f>
        <v>-</v>
      </c>
      <c r="F188" s="244" t="str">
        <f>IF($H188="-","-",IF('детали ЭД103-01'!F188=0,"-",'детали ЭД103-01'!F188))</f>
        <v>-</v>
      </c>
      <c r="G188" s="244" t="str">
        <f>IF($H188="-","-",IF('детали ЭД103-01'!G188=0,"-",'детали ЭД103-01'!G188))</f>
        <v>-</v>
      </c>
      <c r="H188" s="341"/>
      <c r="I188" s="1006"/>
      <c r="J188" s="336"/>
      <c r="K188" s="336"/>
      <c r="L188" s="342" t="str">
        <f>IF($H188="-","-",IF('детали ЭД103-01'!K188=0,"-",'детали ЭД103-01'!K188))</f>
        <v>-</v>
      </c>
      <c r="M188" s="214" t="str">
        <f>IF($H188="-","-",IF('детали ЭД103-01'!L188=0,"-",'детали ЭД103-01'!L188))</f>
        <v>-</v>
      </c>
      <c r="N188" s="7" t="str">
        <f>IF($H188="-","-",IF('детали ЭД103-01'!M188=0,"-",'детали ЭД103-01'!M188))</f>
        <v>-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157"/>
      <c r="BL188" s="157"/>
      <c r="BM188" s="157"/>
      <c r="BN188" s="157"/>
      <c r="BO188" s="157"/>
      <c r="BP188" s="157"/>
      <c r="BQ188" s="157"/>
      <c r="BR188" s="157"/>
      <c r="BS188" s="157"/>
      <c r="BT188" s="157"/>
      <c r="BU188" s="157"/>
      <c r="BV188" s="157"/>
      <c r="BW188" s="157"/>
      <c r="BX188" s="157"/>
      <c r="BY188" s="157"/>
      <c r="BZ188" s="157"/>
      <c r="CA188" s="157"/>
      <c r="CB188" s="157"/>
      <c r="CC188" s="157"/>
      <c r="CD188" s="157"/>
      <c r="CE188" s="157"/>
      <c r="CF188" s="157"/>
      <c r="CG188" s="157"/>
      <c r="CH188" s="157"/>
      <c r="CI188" s="157"/>
      <c r="CJ188" s="157"/>
      <c r="CK188" s="157"/>
      <c r="CL188" s="157"/>
      <c r="CM188" s="157"/>
      <c r="CN188" s="157"/>
      <c r="CO188" s="157"/>
      <c r="CP188" s="157"/>
      <c r="CQ188" s="157"/>
      <c r="CR188" s="157"/>
      <c r="CS188" s="157"/>
      <c r="CT188" s="157"/>
      <c r="CU188" s="157"/>
      <c r="CV188" s="157"/>
      <c r="CW188" s="157"/>
      <c r="CX188" s="157"/>
      <c r="CY188" s="157"/>
      <c r="CZ188" s="157"/>
      <c r="DA188" s="157"/>
      <c r="DB188" s="157"/>
      <c r="DC188" s="157"/>
      <c r="DD188" s="381"/>
      <c r="DE188" s="273"/>
      <c r="DF188" s="273"/>
      <c r="DG188" s="273"/>
      <c r="DH188" s="273"/>
      <c r="DI188" s="273"/>
      <c r="DJ188" s="273"/>
      <c r="DK188" s="273"/>
      <c r="DL188" s="273"/>
      <c r="DM188" s="273"/>
      <c r="DN188" s="273"/>
      <c r="DO188" s="273"/>
      <c r="DP188" s="273"/>
      <c r="DQ188" s="273"/>
      <c r="DR188" s="273"/>
      <c r="DS188" s="273"/>
      <c r="DT188" s="273"/>
      <c r="DU188" s="273"/>
      <c r="DV188" s="273"/>
      <c r="DW188" s="273"/>
      <c r="DX188" s="273"/>
      <c r="DY188" s="273"/>
      <c r="DZ188" s="273"/>
      <c r="EA188" s="273"/>
      <c r="EB188" s="273"/>
      <c r="EC188" s="273"/>
      <c r="ED188" s="273"/>
      <c r="EE188" s="273"/>
    </row>
    <row r="189" spans="1:135" s="164" customFormat="1" ht="13.8" thickBot="1" x14ac:dyDescent="0.3">
      <c r="A189" s="376">
        <f>'дерево ЭД103-01'!A191</f>
        <v>188</v>
      </c>
      <c r="B189" s="580" t="str">
        <f>IF('дерево ЭД103-01'!B191=0," ",'дерево ЭД103-01'!B191)</f>
        <v>07.05.</v>
      </c>
      <c r="C189" s="581" t="str">
        <f>C188</f>
        <v>ЭД103-01-52-14СБ Статор необмотанный</v>
      </c>
      <c r="D189" s="581" t="str">
        <f>IF($H189="-","-",IF('детали ЭД103-01'!D189=0,"-",'детали ЭД103-01'!D189))</f>
        <v>Статор необмотанный</v>
      </c>
      <c r="E189" s="337" t="str">
        <f>IF($H189="-","-",IF('детали ЭД103-01'!E189=0,"-",'детали ЭД103-01'!E189))</f>
        <v>-</v>
      </c>
      <c r="F189" s="337" t="str">
        <f>IF($H189="-","-",IF('детали ЭД103-01'!F189=0,"-",'детали ЭД103-01'!F189))</f>
        <v>-</v>
      </c>
      <c r="G189" s="337" t="str">
        <f>IF($H189="-","-",IF('детали ЭД103-01'!G189=0,"-",'детали ЭД103-01'!G189))</f>
        <v>-</v>
      </c>
      <c r="H189" s="332">
        <f>IF((HLOOKUP($D$1,'дерево ЭД103-01'!$H$4:$BU$241,A189,FALSE))*$G$1=0,"-",(HLOOKUP($D$1,'дерево ЭД103-01'!$H$4:$BU$241,A189,FALSE))*$G$1)</f>
        <v>1</v>
      </c>
      <c r="I189" s="332" t="str">
        <f>IF(H189="-","-",'детали ЭД103-01'!H189)</f>
        <v>шт</v>
      </c>
      <c r="J189" s="334" t="str">
        <f>IF($H189="-","-",IF('детали ЭД103-01'!I189=0,"-",'детали ЭД103-01'!I189*$H189))</f>
        <v>-</v>
      </c>
      <c r="K189" s="334" t="str">
        <f>IF(H189="-","-",IF('детали ЭД103-01'!J189=0,"-",'детали ЭД103-01'!J189*$H189))</f>
        <v>-</v>
      </c>
      <c r="L189" s="358" t="str">
        <f>IF($H189="-","-",IF('детали ЭД103-01'!K189=0,"-",'детали ЭД103-01'!K189))</f>
        <v>-</v>
      </c>
      <c r="M189" s="214" t="str">
        <f>IF($H189="-","-",IF('детали ЭД103-01'!L189=0,"-",'детали ЭД103-01'!L189))</f>
        <v>-</v>
      </c>
      <c r="N189" s="7" t="str">
        <f>IF($H189="-","-",IF('детали ЭД103-01'!M189=0,"-",'детали ЭД103-01'!M189))</f>
        <v>статор</v>
      </c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166"/>
      <c r="BL189" s="166"/>
      <c r="BM189" s="166"/>
      <c r="BN189" s="166"/>
      <c r="BO189" s="166"/>
      <c r="BP189" s="166"/>
      <c r="BQ189" s="166"/>
      <c r="BR189" s="166"/>
      <c r="BS189" s="166"/>
      <c r="BT189" s="166"/>
      <c r="BU189" s="166"/>
      <c r="BV189" s="166"/>
      <c r="BW189" s="166"/>
      <c r="BX189" s="166"/>
      <c r="BY189" s="166"/>
      <c r="BZ189" s="166"/>
      <c r="CA189" s="166"/>
      <c r="CB189" s="166"/>
      <c r="CC189" s="166"/>
      <c r="CD189" s="166"/>
      <c r="CE189" s="166"/>
      <c r="CF189" s="166"/>
      <c r="CG189" s="166"/>
      <c r="CH189" s="166"/>
      <c r="CI189" s="166"/>
      <c r="CJ189" s="166"/>
      <c r="CK189" s="166"/>
      <c r="CL189" s="166"/>
      <c r="CM189" s="166"/>
      <c r="CN189" s="166"/>
      <c r="CO189" s="166"/>
      <c r="CP189" s="166"/>
      <c r="CQ189" s="166"/>
      <c r="CR189" s="166"/>
      <c r="CS189" s="166"/>
      <c r="CT189" s="166"/>
      <c r="CU189" s="166"/>
      <c r="CV189" s="166"/>
      <c r="CW189" s="166"/>
      <c r="CX189" s="166"/>
      <c r="CY189" s="166"/>
      <c r="CZ189" s="166"/>
      <c r="DA189" s="166"/>
      <c r="DB189" s="166"/>
      <c r="DC189" s="166"/>
      <c r="DD189" s="369"/>
      <c r="DE189" s="167"/>
      <c r="DF189" s="167"/>
      <c r="DG189" s="167"/>
      <c r="DH189" s="167"/>
      <c r="DI189" s="167"/>
      <c r="DJ189" s="167"/>
      <c r="DK189" s="167"/>
      <c r="DL189" s="167"/>
      <c r="DM189" s="167"/>
      <c r="DN189" s="167"/>
      <c r="DO189" s="167"/>
      <c r="DP189" s="167"/>
      <c r="DQ189" s="167"/>
      <c r="DR189" s="167"/>
      <c r="DS189" s="167"/>
      <c r="DT189" s="167"/>
      <c r="DU189" s="167"/>
      <c r="DV189" s="167"/>
      <c r="DW189" s="167"/>
      <c r="DX189" s="167"/>
      <c r="DY189" s="167"/>
      <c r="DZ189" s="167"/>
      <c r="EA189" s="167"/>
      <c r="EB189" s="167"/>
      <c r="EC189" s="167"/>
      <c r="ED189" s="167"/>
      <c r="EE189" s="167"/>
    </row>
    <row r="190" spans="1:135" s="191" customFormat="1" x14ac:dyDescent="0.25">
      <c r="A190" s="376">
        <f>'дерево ЭД103-01'!A192</f>
        <v>189</v>
      </c>
      <c r="B190" s="266" t="str">
        <f>IF('дерево ЭД103-01'!B192=0," ",'дерево ЭД103-01'!B192)</f>
        <v>07.05.1.</v>
      </c>
      <c r="C190" s="181" t="str">
        <f>IF($H190="-","-",'детали ЭД103-01'!C190)</f>
        <v>ЭД103-01-53-002 Лист статора</v>
      </c>
      <c r="D190" s="181" t="str">
        <f>IF($H190="-","-",IF('детали ЭД103-01'!D190=0,"-",'детали ЭД103-01'!D190))</f>
        <v>Лист статора</v>
      </c>
      <c r="E190" s="314" t="str">
        <f>IF($H190="-","-",IF('детали ЭД103-01'!E190=0,"-",'детали ЭД103-01'!E190))</f>
        <v>Лист</v>
      </c>
      <c r="F190" s="314" t="str">
        <f>IF($H190="-","-",IF('детали ЭД103-01'!F190=0,"-",'детали ЭД103-01'!F190))</f>
        <v>Б-ПН-2,0 ГОСТ 19903-74</v>
      </c>
      <c r="G190" s="314" t="str">
        <f>IF($H190="-","-",IF('детали ЭД103-01'!G190=0,"-",'детали ЭД103-01'!G190))</f>
        <v>IV-Ст3сп ГОСТ 16523-97</v>
      </c>
      <c r="H190" s="325">
        <f>IF((HLOOKUP($D$1,'дерево ЭД103-01'!$H$4:$BU$241,A190,FALSE))*$G$1=0,"-",(HLOOKUP($D$1,'дерево ЭД103-01'!$H$4:$BU$241,A190,FALSE))*$G$1)</f>
        <v>2</v>
      </c>
      <c r="I190" s="325" t="str">
        <f>IF(H190="-","-",'детали ЭД103-01'!H190)</f>
        <v>кг</v>
      </c>
      <c r="J190" s="316">
        <f>IF($H190="-","-",IF('детали ЭД103-01'!I190=0,"-",'детали ЭД103-01'!I190*$H190))</f>
        <v>0.1</v>
      </c>
      <c r="K190" s="316">
        <f>IF(H190="-","-",IF('детали ЭД103-01'!J190=0,"-",'детали ЭД103-01'!J190*$H190))</f>
        <v>0.314</v>
      </c>
      <c r="L190" s="317" t="str">
        <f>IF($H190="-","-",IF('детали ЭД103-01'!K190=0,"-",'детали ЭД103-01'!K190))</f>
        <v>-</v>
      </c>
      <c r="M190" s="214" t="str">
        <f>IF($H190="-","-",IF('детали ЭД103-01'!L190=0,"-",'детали ЭД103-01'!L190))</f>
        <v>статор</v>
      </c>
      <c r="N190" s="7" t="str">
        <f>IF($H190="-","-",IF('детали ЭД103-01'!M190=0,"-",'детали ЭД103-01'!M190))</f>
        <v>статор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370"/>
      <c r="DE190" s="190"/>
      <c r="DF190" s="190"/>
      <c r="DG190" s="190"/>
      <c r="DH190" s="190"/>
      <c r="DI190" s="190"/>
      <c r="DJ190" s="190"/>
      <c r="DK190" s="190"/>
      <c r="DL190" s="190"/>
      <c r="DM190" s="190"/>
      <c r="DN190" s="190"/>
      <c r="DO190" s="190"/>
      <c r="DP190" s="190"/>
      <c r="DQ190" s="190"/>
      <c r="DR190" s="190"/>
      <c r="DS190" s="190"/>
      <c r="DT190" s="190"/>
      <c r="DU190" s="190"/>
      <c r="DV190" s="190"/>
      <c r="DW190" s="190"/>
      <c r="DX190" s="190"/>
      <c r="DY190" s="190"/>
      <c r="DZ190" s="190"/>
      <c r="EA190" s="190"/>
      <c r="EB190" s="190"/>
      <c r="EC190" s="190"/>
      <c r="ED190" s="190"/>
      <c r="EE190" s="190"/>
    </row>
    <row r="191" spans="1:135" s="26" customFormat="1" ht="13.8" thickBot="1" x14ac:dyDescent="0.3">
      <c r="A191" s="376">
        <f>'дерево ЭД103-01'!A193</f>
        <v>190</v>
      </c>
      <c r="B191" s="865" t="str">
        <f>IF('дерево ЭД103-01'!B193=0," ",'дерево ЭД103-01'!B193)</f>
        <v>07.05.2.</v>
      </c>
      <c r="C191" s="171" t="str">
        <f>IF($H191="-","-",'детали ЭД103-01'!C191)</f>
        <v>ЭД103-01-52-001 Кольцо пружинное</v>
      </c>
      <c r="D191" s="171" t="str">
        <f>IF($H191="-","-",IF('детали ЭД103-01'!D191=0,"-",'детали ЭД103-01'!D191))</f>
        <v>Кольцо пружинное</v>
      </c>
      <c r="E191" s="305" t="str">
        <f>IF($H191="-","-",IF('детали ЭД103-01'!E191=0,"-",'детали ЭД103-01'!E191))</f>
        <v>Квадрат</v>
      </c>
      <c r="F191" s="305" t="str">
        <f>IF($H191="-","-",IF('детали ЭД103-01'!F191=0,"-",'детали ЭД103-01'!F191))</f>
        <v>А6 ГОСТ 2591-71</v>
      </c>
      <c r="G191" s="305" t="str">
        <f>IF($H191="-","-",IF('детали ЭД103-01'!G191=0,"-",'детали ЭД103-01'!G191))</f>
        <v>45-3ГП ГОСТ 1050-88</v>
      </c>
      <c r="H191" s="309">
        <f>IF((HLOOKUP($D$1,'дерево ЭД103-01'!$H$4:$BU$241,A191,FALSE))*$G$1=0,"-",(HLOOKUP($D$1,'дерево ЭД103-01'!$H$4:$BU$241,A191,FALSE))*$G$1)</f>
        <v>2</v>
      </c>
      <c r="I191" s="309" t="str">
        <f>IF(H191="-","-",'детали ЭД103-01'!H191)</f>
        <v>кг</v>
      </c>
      <c r="J191" s="307">
        <f>IF($H191="-","-",IF('детали ЭД103-01'!I191=0,"-",'детали ЭД103-01'!I191*$H191))</f>
        <v>0.14599999999999999</v>
      </c>
      <c r="K191" s="307">
        <f>IF(H191="-","-",IF('детали ЭД103-01'!J191=0,"-",'детали ЭД103-01'!J191*$H191))</f>
        <v>0.17799999999999999</v>
      </c>
      <c r="L191" s="300" t="str">
        <f>IF($H191="-","-",IF('детали ЭД103-01'!K191=0,"-",'детали ЭД103-01'!K191))</f>
        <v>-</v>
      </c>
      <c r="M191" s="214" t="str">
        <f>IF($H191="-","-",IF('детали ЭД103-01'!L191=0,"-",'детали ЭД103-01'!L191))</f>
        <v>статор</v>
      </c>
      <c r="N191" s="7" t="str">
        <f>IF($H191="-","-",IF('детали ЭД103-01'!M191=0,"-",'детали ЭД103-01'!M191))</f>
        <v>статор</v>
      </c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367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  <c r="EE191" s="41"/>
    </row>
    <row r="192" spans="1:135" s="272" customFormat="1" x14ac:dyDescent="0.25">
      <c r="A192" s="376">
        <f>'дерево ЭД103-01'!A194</f>
        <v>191</v>
      </c>
      <c r="B192" s="863" t="str">
        <f>IF('дерево ЭД103-01'!B194=0," ",'дерево ЭД103-01'!B194)</f>
        <v xml:space="preserve"> </v>
      </c>
      <c r="C192" s="1171" t="str">
        <f>HLOOKUP($D$1,'дерево ЭД103-01'!$H$4:$BU$241,A192,FALSE)</f>
        <v>ЭД103-01-52-003-14 Корпус</v>
      </c>
      <c r="D192" s="244" t="str">
        <f>IF($H192="-","-",IF('детали ЭД103-01'!D192=0,"-",'детали ЭД103-01'!D192))</f>
        <v xml:space="preserve"> </v>
      </c>
      <c r="E192" s="244" t="str">
        <f>IF($H192="-","-",IF('детали ЭД103-01'!E192=0,"-",'детали ЭД103-01'!E192))</f>
        <v>-</v>
      </c>
      <c r="F192" s="244" t="str">
        <f>IF($H192="-","-",IF('детали ЭД103-01'!F192=0,"-",'детали ЭД103-01'!F192))</f>
        <v>-</v>
      </c>
      <c r="G192" s="244" t="str">
        <f>IF($H192="-","-",IF('детали ЭД103-01'!G192=0,"-",'детали ЭД103-01'!G192))</f>
        <v>-</v>
      </c>
      <c r="H192" s="341"/>
      <c r="I192" s="1006"/>
      <c r="J192" s="336"/>
      <c r="K192" s="336"/>
      <c r="L192" s="342" t="str">
        <f>IF($H192="-","-",IF('детали ЭД103-01'!K192=0,"-",'детали ЭД103-01'!K192))</f>
        <v>-</v>
      </c>
      <c r="M192" s="214" t="str">
        <f>IF($H192="-","-",IF('детали ЭД103-01'!L192=0,"-",'детали ЭД103-01'!L192))</f>
        <v>-</v>
      </c>
      <c r="N192" s="7" t="str">
        <f>IF($H192="-","-",IF('детали ЭД103-01'!M192=0,"-",'детали ЭД103-01'!M192))</f>
        <v>-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57"/>
      <c r="BU192" s="157"/>
      <c r="BV192" s="157"/>
      <c r="BW192" s="157"/>
      <c r="BX192" s="157"/>
      <c r="BY192" s="157"/>
      <c r="BZ192" s="157"/>
      <c r="CA192" s="157"/>
      <c r="CB192" s="157"/>
      <c r="CC192" s="157"/>
      <c r="CD192" s="157"/>
      <c r="CE192" s="157"/>
      <c r="CF192" s="157"/>
      <c r="CG192" s="157"/>
      <c r="CH192" s="157"/>
      <c r="CI192" s="157"/>
      <c r="CJ192" s="157"/>
      <c r="CK192" s="157"/>
      <c r="CL192" s="157"/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157"/>
      <c r="DA192" s="157"/>
      <c r="DB192" s="157"/>
      <c r="DC192" s="157"/>
      <c r="DD192" s="381"/>
      <c r="DE192" s="273"/>
      <c r="DF192" s="273"/>
      <c r="DG192" s="273"/>
      <c r="DH192" s="273"/>
      <c r="DI192" s="273"/>
      <c r="DJ192" s="273"/>
      <c r="DK192" s="273"/>
      <c r="DL192" s="273"/>
      <c r="DM192" s="273"/>
      <c r="DN192" s="273"/>
      <c r="DO192" s="273"/>
      <c r="DP192" s="273"/>
      <c r="DQ192" s="273"/>
      <c r="DR192" s="273"/>
      <c r="DS192" s="273"/>
      <c r="DT192" s="273"/>
      <c r="DU192" s="273"/>
      <c r="DV192" s="273"/>
      <c r="DW192" s="273"/>
      <c r="DX192" s="273"/>
      <c r="DY192" s="273"/>
      <c r="DZ192" s="273"/>
      <c r="EA192" s="273"/>
      <c r="EB192" s="273"/>
      <c r="EC192" s="273"/>
      <c r="ED192" s="273"/>
      <c r="EE192" s="273"/>
    </row>
    <row r="193" spans="1:135" s="164" customFormat="1" ht="13.8" thickBot="1" x14ac:dyDescent="0.3">
      <c r="A193" s="529">
        <f>'дерево ЭД103-01'!A195</f>
        <v>192</v>
      </c>
      <c r="B193" s="197" t="str">
        <f>IF('дерево ЭД103-01'!B195=0," ",'дерево ЭД103-01'!B195)</f>
        <v>07.05.3.</v>
      </c>
      <c r="C193" s="160" t="str">
        <f>C192</f>
        <v>ЭД103-01-52-003-14 Корпус</v>
      </c>
      <c r="D193" s="811" t="str">
        <f>IF($H193="-","-",IF('детали ЭД103-01'!D193=0,"-",'детали ЭД103-01'!D193))</f>
        <v>Корпус</v>
      </c>
      <c r="E193" s="337" t="str">
        <f>IF($H193="-","-",IF(OR($D$1="05",$D$1="06",$D$1="10",$D$1="11",$D$1="14",$D$1="15",$D$1="20",$D$1="22",$D$1="25",$D$1="26",$D$1="29",$D$1="30",$D$1="44"),IF('исп. ЭД103-01 стр'!E9=0,"-",'исп. ЭД103-01 стр'!E9),IF('исп. ЭД103-01 стр'!E8=0,"-",'исп. ЭД103-01 стр'!E8)))</f>
        <v>Труба</v>
      </c>
      <c r="F193" s="337" t="str">
        <f>IF($H193="-","-",IF(OR($D$1="05",$D$1="06",$D$1="10",$D$1="11",$D$1="14",$D$1="15",$D$1="20",$D$1="22",$D$1="25",$D$1="26",$D$1="29",$D$1="30",$D$1="44"),IF('исп. ЭД103-01 стр'!F9=0,"-",'исп. ЭД103-01 стр'!F9),IF('исп. ЭД103-01 стр'!F8=0,"-",'исп. ЭД103-01 стр'!F8)))</f>
        <v>-</v>
      </c>
      <c r="G193" s="337" t="str">
        <f>IF($H193="-","-",IF(OR($D$1="05",$D$1="06",$D$1="10",$D$1="11",$D$1="14",$D$1="15",$D$1="20",$D$1="22",$D$1="25",$D$1="26",$D$1="29",$D$1="30",$D$1="44"),IF('исп. ЭД103-01 стр'!G9=0,"-",'исп. ЭД103-01 стр'!G9),IF('исп. ЭД103-01 стр'!G8=0,"-",'исп. ЭД103-01 стр'!G8)))</f>
        <v>Двн 92х5,5-Ч-09 СФ (09ГСФ) ТУ 39-0147016-121-2000</v>
      </c>
      <c r="H193" s="332">
        <f>IF((HLOOKUP($D$1,'дерево ЭД103-01'!$H$4:$BU$241,A193,FALSE))*$G$1=0,"-",(HLOOKUP($D$1,'дерево ЭД103-01'!$H$4:$BU$241,A193,FALSE))*$G$1)</f>
        <v>1</v>
      </c>
      <c r="I193" s="332" t="str">
        <f>IF(H193="-","-",'детали ЭД103-01'!H193)</f>
        <v>кг</v>
      </c>
      <c r="J193" s="334">
        <f>IF($H193="-","-",(HLOOKUP($D$1,'исп. ЭД103-01 таб'!$H$4:$AZ$109,'исп. ЭД103-01 таб'!A41,FALSE)*H193))</f>
        <v>80.7</v>
      </c>
      <c r="K193" s="334">
        <f>IF($H193="-","-",(HLOOKUP($D$1,'исп. ЭД103-01 таб'!$H$4:$AZ$109,'исп. ЭД103-01 таб'!A42,FALSE)*H193))</f>
        <v>81.83</v>
      </c>
      <c r="L193" s="358" t="str">
        <f>IF($H193="-","-",IF('детали ЭД103-01'!K193=0,"-",'детали ЭД103-01'!K193))</f>
        <v>-</v>
      </c>
      <c r="M193" s="214" t="str">
        <f>IF($H193="-","-",IF('детали ЭД103-01'!L193=0,"-",'детали ЭД103-01'!L193))</f>
        <v>статор</v>
      </c>
      <c r="N193" s="7" t="str">
        <f>IF($H193="-","-",IF('детали ЭД103-01'!M193=0,"-",'детали ЭД103-01'!M193))</f>
        <v>статор</v>
      </c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166"/>
      <c r="BL193" s="166"/>
      <c r="BM193" s="166"/>
      <c r="BN193" s="166"/>
      <c r="BO193" s="166"/>
      <c r="BP193" s="166"/>
      <c r="BQ193" s="166"/>
      <c r="BR193" s="166"/>
      <c r="BS193" s="166"/>
      <c r="BT193" s="166"/>
      <c r="BU193" s="166"/>
      <c r="BV193" s="166"/>
      <c r="BW193" s="166"/>
      <c r="BX193" s="166"/>
      <c r="BY193" s="166"/>
      <c r="BZ193" s="166"/>
      <c r="CA193" s="166"/>
      <c r="CB193" s="166"/>
      <c r="CC193" s="166"/>
      <c r="CD193" s="166"/>
      <c r="CE193" s="166"/>
      <c r="CF193" s="166"/>
      <c r="CG193" s="166"/>
      <c r="CH193" s="166"/>
      <c r="CI193" s="166"/>
      <c r="CJ193" s="166"/>
      <c r="CK193" s="166"/>
      <c r="CL193" s="166"/>
      <c r="CM193" s="166"/>
      <c r="CN193" s="166"/>
      <c r="CO193" s="166"/>
      <c r="CP193" s="166"/>
      <c r="CQ193" s="166"/>
      <c r="CR193" s="166"/>
      <c r="CS193" s="166"/>
      <c r="CT193" s="166"/>
      <c r="CU193" s="166"/>
      <c r="CV193" s="166"/>
      <c r="CW193" s="166"/>
      <c r="CX193" s="166"/>
      <c r="CY193" s="166"/>
      <c r="CZ193" s="166"/>
      <c r="DA193" s="166"/>
      <c r="DB193" s="166"/>
      <c r="DC193" s="166"/>
      <c r="DD193" s="369"/>
      <c r="DE193" s="167"/>
      <c r="DF193" s="167"/>
      <c r="DG193" s="167"/>
      <c r="DH193" s="167"/>
      <c r="DI193" s="167"/>
      <c r="DJ193" s="167"/>
      <c r="DK193" s="167"/>
      <c r="DL193" s="167"/>
      <c r="DM193" s="167"/>
      <c r="DN193" s="167"/>
      <c r="DO193" s="167"/>
      <c r="DP193" s="167"/>
      <c r="DQ193" s="167"/>
      <c r="DR193" s="167"/>
      <c r="DS193" s="167"/>
      <c r="DT193" s="167"/>
      <c r="DU193" s="167"/>
      <c r="DV193" s="167"/>
      <c r="DW193" s="167"/>
      <c r="DX193" s="167"/>
      <c r="DY193" s="167"/>
      <c r="DZ193" s="167"/>
      <c r="EA193" s="167"/>
      <c r="EB193" s="167"/>
      <c r="EC193" s="167"/>
      <c r="ED193" s="167"/>
      <c r="EE193" s="167"/>
    </row>
    <row r="194" spans="1:135" s="272" customFormat="1" x14ac:dyDescent="0.25">
      <c r="A194" s="376">
        <f>'дерево ЭД103-01'!A196</f>
        <v>193</v>
      </c>
      <c r="B194" s="863" t="str">
        <f>IF('дерево ЭД103-01'!B196=0," ",'дерево ЭД103-01'!B196)</f>
        <v xml:space="preserve"> </v>
      </c>
      <c r="C194" s="1171" t="str">
        <f>HLOOKUP($D$1,'дерево ЭД103-01'!$H$4:$BU$241,A194,FALSE)</f>
        <v>ЭД103-01-52-007 Шпонка</v>
      </c>
      <c r="D194" s="244" t="str">
        <f>IF($H194="-","-",IF('детали ЭД103-01'!D194=0,"-",'детали ЭД103-01'!D194))</f>
        <v xml:space="preserve"> </v>
      </c>
      <c r="E194" s="244" t="str">
        <f>IF($H194="-","-",IF('детали ЭД103-01'!E194=0,"-",'детали ЭД103-01'!E194))</f>
        <v>-</v>
      </c>
      <c r="F194" s="244" t="str">
        <f>IF($H194="-","-",IF('детали ЭД103-01'!F194=0,"-",'детали ЭД103-01'!F194))</f>
        <v>-</v>
      </c>
      <c r="G194" s="244" t="str">
        <f>IF($H194="-","-",IF('детали ЭД103-01'!G194=0,"-",'детали ЭД103-01'!G194))</f>
        <v>-</v>
      </c>
      <c r="H194" s="341"/>
      <c r="I194" s="1006"/>
      <c r="J194" s="336"/>
      <c r="K194" s="336"/>
      <c r="L194" s="342" t="str">
        <f>IF($H194="-","-",IF('детали ЭД103-01'!K194=0,"-",'детали ЭД103-01'!K194))</f>
        <v>-</v>
      </c>
      <c r="M194" s="214" t="str">
        <f>IF($H194="-","-",IF('детали ЭД103-01'!L194=0,"-",'детали ЭД103-01'!L194))</f>
        <v>-</v>
      </c>
      <c r="N194" s="7" t="str">
        <f>IF($H194="-","-",IF('детали ЭД103-01'!M194=0,"-",'детали ЭД103-01'!M194))</f>
        <v>-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157"/>
      <c r="BL194" s="157"/>
      <c r="BM194" s="157"/>
      <c r="BN194" s="157"/>
      <c r="BO194" s="157"/>
      <c r="BP194" s="157"/>
      <c r="BQ194" s="157"/>
      <c r="BR194" s="157"/>
      <c r="BS194" s="157"/>
      <c r="BT194" s="157"/>
      <c r="BU194" s="157"/>
      <c r="BV194" s="157"/>
      <c r="BW194" s="157"/>
      <c r="BX194" s="157"/>
      <c r="BY194" s="157"/>
      <c r="BZ194" s="157"/>
      <c r="CA194" s="157"/>
      <c r="CB194" s="157"/>
      <c r="CC194" s="157"/>
      <c r="CD194" s="157"/>
      <c r="CE194" s="157"/>
      <c r="CF194" s="157"/>
      <c r="CG194" s="157"/>
      <c r="CH194" s="157"/>
      <c r="CI194" s="157"/>
      <c r="CJ194" s="157"/>
      <c r="CK194" s="157"/>
      <c r="CL194" s="157"/>
      <c r="CM194" s="157"/>
      <c r="CN194" s="157"/>
      <c r="CO194" s="157"/>
      <c r="CP194" s="157"/>
      <c r="CQ194" s="157"/>
      <c r="CR194" s="157"/>
      <c r="CS194" s="157"/>
      <c r="CT194" s="157"/>
      <c r="CU194" s="157"/>
      <c r="CV194" s="157"/>
      <c r="CW194" s="157"/>
      <c r="CX194" s="157"/>
      <c r="CY194" s="157"/>
      <c r="CZ194" s="157"/>
      <c r="DA194" s="157"/>
      <c r="DB194" s="157"/>
      <c r="DC194" s="157"/>
      <c r="DD194" s="381"/>
      <c r="DE194" s="273"/>
      <c r="DF194" s="273"/>
      <c r="DG194" s="273"/>
      <c r="DH194" s="273"/>
      <c r="DI194" s="273"/>
      <c r="DJ194" s="273"/>
      <c r="DK194" s="273"/>
      <c r="DL194" s="273"/>
      <c r="DM194" s="273"/>
      <c r="DN194" s="273"/>
      <c r="DO194" s="273"/>
      <c r="DP194" s="273"/>
      <c r="DQ194" s="273"/>
      <c r="DR194" s="273"/>
      <c r="DS194" s="273"/>
      <c r="DT194" s="273"/>
      <c r="DU194" s="273"/>
      <c r="DV194" s="273"/>
      <c r="DW194" s="273"/>
      <c r="DX194" s="273"/>
      <c r="DY194" s="273"/>
      <c r="DZ194" s="273"/>
      <c r="EA194" s="273"/>
      <c r="EB194" s="273"/>
      <c r="EC194" s="273"/>
      <c r="ED194" s="273"/>
      <c r="EE194" s="273"/>
    </row>
    <row r="195" spans="1:135" s="164" customFormat="1" ht="13.8" thickBot="1" x14ac:dyDescent="0.3">
      <c r="A195" s="376">
        <f>'дерево ЭД103-01'!A197</f>
        <v>194</v>
      </c>
      <c r="B195" s="197" t="str">
        <f>IF('дерево ЭД103-01'!B197=0," ",'дерево ЭД103-01'!B197)</f>
        <v>07.05.4.</v>
      </c>
      <c r="C195" s="160" t="str">
        <f>C194</f>
        <v>ЭД103-01-52-007 Шпонка</v>
      </c>
      <c r="D195" s="160" t="str">
        <f>IF($H195="-","-",IF('детали ЭД103-01'!D195=0,"-",'детали ЭД103-01'!D195))</f>
        <v>Шпонка</v>
      </c>
      <c r="E195" s="337" t="str">
        <f>IF($H195="-","-",IF('детали ЭД103-01'!E195=0,"-",'детали ЭД103-01'!E195))</f>
        <v>Проволока</v>
      </c>
      <c r="F195" s="337" t="str">
        <f>IF($H195="-","-",IF('детали ЭД103-01'!F195=0,"-",'детали ЭД103-01'!F195))</f>
        <v>-</v>
      </c>
      <c r="G195" s="337" t="str">
        <f>IF($H195="-","-",IF('детали ЭД103-01'!G195=0,"-",'детали ЭД103-01'!G195))</f>
        <v>3х3 65Г ГОСТ 11850-72</v>
      </c>
      <c r="H195" s="332">
        <f>IF((HLOOKUP($D$1,'дерево ЭД103-01'!$H$4:$BU$241,A195,FALSE))*$G$1=0,"-",(HLOOKUP($D$1,'дерево ЭД103-01'!$H$4:$BU$241,A195,FALSE))*$G$1)</f>
        <v>1</v>
      </c>
      <c r="I195" s="332" t="str">
        <f>IF(H195="-","-",'детали ЭД103-01'!H195)</f>
        <v>кг</v>
      </c>
      <c r="J195" s="334">
        <f>IF($H195="-","-",(HLOOKUP($D$1,'исп. ЭД103-01 таб'!$H$4:$AZ$109,'исп. ЭД103-01 таб'!A44,FALSE)*H195))</f>
        <v>0.42</v>
      </c>
      <c r="K195" s="334">
        <f>IF($H195="-","-",(HLOOKUP($D$1,'исп. ЭД103-01 таб'!$H$4:$AZ$109,'исп. ЭД103-01 таб'!A45,FALSE)*H195))</f>
        <v>0.44</v>
      </c>
      <c r="L195" s="358" t="str">
        <f>IF($H195="-","-",IF('детали ЭД103-01'!K195=0,"-",'детали ЭД103-01'!K195))</f>
        <v>-</v>
      </c>
      <c r="M195" s="214" t="str">
        <f>IF($H195="-","-",IF('детали ЭД103-01'!L195=0,"-",'детали ЭД103-01'!L195))</f>
        <v>статор</v>
      </c>
      <c r="N195" s="7" t="str">
        <f>IF($H195="-","-",IF('детали ЭД103-01'!M195=0,"-",'детали ЭД103-01'!M195))</f>
        <v>статор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166"/>
      <c r="BL195" s="166"/>
      <c r="BM195" s="166"/>
      <c r="BN195" s="166"/>
      <c r="BO195" s="166"/>
      <c r="BP195" s="166"/>
      <c r="BQ195" s="166"/>
      <c r="BR195" s="166"/>
      <c r="BS195" s="166"/>
      <c r="BT195" s="166"/>
      <c r="BU195" s="166"/>
      <c r="BV195" s="166"/>
      <c r="BW195" s="166"/>
      <c r="BX195" s="166"/>
      <c r="BY195" s="166"/>
      <c r="BZ195" s="166"/>
      <c r="CA195" s="166"/>
      <c r="CB195" s="166"/>
      <c r="CC195" s="166"/>
      <c r="CD195" s="166"/>
      <c r="CE195" s="166"/>
      <c r="CF195" s="166"/>
      <c r="CG195" s="166"/>
      <c r="CH195" s="166"/>
      <c r="CI195" s="166"/>
      <c r="CJ195" s="166"/>
      <c r="CK195" s="166"/>
      <c r="CL195" s="166"/>
      <c r="CM195" s="166"/>
      <c r="CN195" s="166"/>
      <c r="CO195" s="166"/>
      <c r="CP195" s="166"/>
      <c r="CQ195" s="166"/>
      <c r="CR195" s="166"/>
      <c r="CS195" s="166"/>
      <c r="CT195" s="166"/>
      <c r="CU195" s="166"/>
      <c r="CV195" s="166"/>
      <c r="CW195" s="166"/>
      <c r="CX195" s="166"/>
      <c r="CY195" s="166"/>
      <c r="CZ195" s="166"/>
      <c r="DA195" s="166"/>
      <c r="DB195" s="166"/>
      <c r="DC195" s="166"/>
      <c r="DD195" s="369"/>
      <c r="DE195" s="167"/>
      <c r="DF195" s="167"/>
      <c r="DG195" s="167"/>
      <c r="DH195" s="167"/>
      <c r="DI195" s="167"/>
      <c r="DJ195" s="167"/>
      <c r="DK195" s="167"/>
      <c r="DL195" s="167"/>
      <c r="DM195" s="167"/>
      <c r="DN195" s="167"/>
      <c r="DO195" s="167"/>
      <c r="DP195" s="167"/>
      <c r="DQ195" s="167"/>
      <c r="DR195" s="167"/>
      <c r="DS195" s="167"/>
      <c r="DT195" s="167"/>
      <c r="DU195" s="167"/>
      <c r="DV195" s="167"/>
      <c r="DW195" s="167"/>
      <c r="DX195" s="167"/>
      <c r="DY195" s="167"/>
      <c r="DZ195" s="167"/>
      <c r="EA195" s="167"/>
      <c r="EB195" s="167"/>
      <c r="EC195" s="167"/>
      <c r="ED195" s="167"/>
      <c r="EE195" s="167"/>
    </row>
    <row r="196" spans="1:135" s="191" customFormat="1" x14ac:dyDescent="0.25">
      <c r="A196" s="376">
        <f>'дерево ЭД103-01'!A198</f>
        <v>195</v>
      </c>
      <c r="B196" s="266" t="str">
        <f>IF('дерево ЭД103-01'!B198=0," ",'дерево ЭД103-01'!B198)</f>
        <v>07.05.5.</v>
      </c>
      <c r="C196" s="146" t="str">
        <f>IF($H196="-","-",'детали ЭД103-01'!C196)</f>
        <v>ЭД103-01-53-001 Лист статора</v>
      </c>
      <c r="D196" s="146" t="str">
        <f>IF($H196="-","-",IF('детали ЭД103-01'!D196=0,"-",'детали ЭД103-01'!D196))</f>
        <v>Лист статора</v>
      </c>
      <c r="E196" s="117" t="str">
        <f>IF($H196="-","-",IF('детали ЭД103-01'!E196=0,"-",'детали ЭД103-01'!E196))</f>
        <v>Лента</v>
      </c>
      <c r="F196" s="117" t="str">
        <f>IF($H196="-","-",IF('детали ЭД103-01'!F196=0,"-",'детали ЭД103-01'!F196))</f>
        <v>-</v>
      </c>
      <c r="G196" s="117" t="str">
        <f>IF($H196="-","-",IF('детали ЭД103-01'!G196=0,"-",'детали ЭД103-01'!G196))</f>
        <v>0,5х180 П-Ш-С-1-ТО-ТШ1-А-2216 ГОСТ 21427.2-83</v>
      </c>
      <c r="H196" s="1004">
        <f>IF((HLOOKUP($D$1,'дерево ЭД103-01'!$H$4:$BU$241,A196,FALSE))*$G$1=0,"-",(HLOOKUP($D$1,'дерево ЭД103-01'!$H$4:$BU$241,A196,FALSE))*$G$1)</f>
        <v>11660</v>
      </c>
      <c r="I196" s="1004" t="str">
        <f>IF(H196="-","-",'детали ЭД103-01'!H196)</f>
        <v>кг</v>
      </c>
      <c r="J196" s="134">
        <f>IF($H196="-","-",IF('детали ЭД103-01'!I196=0,"-",'детали ЭД103-01'!I196*$H196))</f>
        <v>146.916</v>
      </c>
      <c r="K196" s="134">
        <f>IF(H196="-","-",IF('детали ЭД103-01'!J196=0,"-",'детали ЭД103-01'!J196*$H196))</f>
        <v>389.44400000000002</v>
      </c>
      <c r="L196" s="317" t="str">
        <f>IF($H196="-","-",IF('детали ЭД103-01'!K196=0,"-",'детали ЭД103-01'!K196))</f>
        <v>-</v>
      </c>
      <c r="M196" s="214" t="str">
        <f>IF($H196="-","-",IF('детали ЭД103-01'!L196=0,"-",'детали ЭД103-01'!L196))</f>
        <v>статор</v>
      </c>
      <c r="N196" s="7" t="str">
        <f>IF($H196="-","-",IF('детали ЭД103-01'!M196=0,"-",'детали ЭД103-01'!M196))</f>
        <v>статор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370"/>
      <c r="DE196" s="190"/>
      <c r="DF196" s="190"/>
      <c r="DG196" s="190"/>
      <c r="DH196" s="190"/>
      <c r="DI196" s="190"/>
      <c r="DJ196" s="190"/>
      <c r="DK196" s="190"/>
      <c r="DL196" s="190"/>
      <c r="DM196" s="190"/>
      <c r="DN196" s="190"/>
      <c r="DO196" s="190"/>
      <c r="DP196" s="190"/>
      <c r="DQ196" s="190"/>
      <c r="DR196" s="190"/>
      <c r="DS196" s="190"/>
      <c r="DT196" s="190"/>
      <c r="DU196" s="190"/>
      <c r="DV196" s="190"/>
      <c r="DW196" s="190"/>
      <c r="DX196" s="190"/>
      <c r="DY196" s="190"/>
      <c r="DZ196" s="190"/>
      <c r="EA196" s="190"/>
      <c r="EB196" s="190"/>
      <c r="EC196" s="190"/>
      <c r="ED196" s="190"/>
      <c r="EE196" s="190"/>
    </row>
    <row r="197" spans="1:135" s="26" customFormat="1" ht="13.8" thickBot="1" x14ac:dyDescent="0.3">
      <c r="A197" s="376">
        <f>'дерево ЭД103-01'!A199</f>
        <v>196</v>
      </c>
      <c r="B197" s="865" t="str">
        <f>IF('дерево ЭД103-01'!B199=0," ",'дерево ЭД103-01'!B199)</f>
        <v>07.05.6.</v>
      </c>
      <c r="C197" s="171" t="str">
        <f>IF($H197="-","-",'детали ЭД103-01'!C197)</f>
        <v>ЭД103-01-52КВМ на ЭД103-01-52-ХХСБ Статор необмотанный</v>
      </c>
      <c r="D197" s="171" t="str">
        <f>IF($H197="-","-",IF('детали ЭД103-01'!D197=0,"-",'детали ЭД103-01'!D197))</f>
        <v>Комплект вспомог. мат.</v>
      </c>
      <c r="E197" s="305" t="str">
        <f>IF($H197="-","-",IF('детали ЭД103-01'!E197=0,"-",'детали ЭД103-01'!E197))</f>
        <v>Комплект вспомог. мат.</v>
      </c>
      <c r="F197" s="305" t="str">
        <f>IF($H197="-","-",IF('детали ЭД103-01'!F197=0,"-",'детали ЭД103-01'!F197))</f>
        <v>-</v>
      </c>
      <c r="G197" s="305" t="str">
        <f>IF($H197="-","-",IF('детали ЭД103-01'!G197=0,"-",'детали ЭД103-01'!G197))</f>
        <v>-</v>
      </c>
      <c r="H197" s="309">
        <f>IF((HLOOKUP($D$1,'дерево ЭД103-01'!$H$4:$BU$241,A197,FALSE))*$G$1=0,"-",(HLOOKUP($D$1,'дерево ЭД103-01'!$H$4:$BU$241,A197,FALSE))*$G$1)</f>
        <v>1</v>
      </c>
      <c r="I197" s="309" t="str">
        <f>IF(H197="-","-",'детали ЭД103-01'!H197)</f>
        <v>шт</v>
      </c>
      <c r="J197" s="307" t="str">
        <f>IF($H197="-","-",IF('детали ЭД103-01'!I197=0,"-",'детали ЭД103-01'!I197*$H197))</f>
        <v>-</v>
      </c>
      <c r="K197" s="307">
        <f>IF(H197="-","-",IF('детали ЭД103-01'!J197=0,"-",'детали ЭД103-01'!J197*$H197))</f>
        <v>1</v>
      </c>
      <c r="L197" s="300" t="str">
        <f>IF($H197="-","-",IF('детали ЭД103-01'!K197=0,"-",'детали ЭД103-01'!K197))</f>
        <v>-</v>
      </c>
      <c r="M197" s="214" t="str">
        <f>IF($H197="-","-",IF('детали ЭД103-01'!L197=0,"-",'детали ЭД103-01'!L197))</f>
        <v>-</v>
      </c>
      <c r="N197" s="7" t="str">
        <f>IF($H197="-","-",IF('детали ЭД103-01'!M197=0,"-",'детали ЭД103-01'!M197))</f>
        <v>статор</v>
      </c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367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  <c r="EE197" s="41"/>
    </row>
    <row r="198" spans="1:135" s="579" customFormat="1" ht="13.8" thickBot="1" x14ac:dyDescent="0.3">
      <c r="A198" s="1115">
        <f>'дерево ЭД103-01'!A200</f>
        <v>197</v>
      </c>
      <c r="B198" s="1116"/>
      <c r="E198" s="1117"/>
      <c r="F198" s="1117"/>
      <c r="G198" s="1118"/>
      <c r="H198" s="1119"/>
      <c r="I198" s="1119"/>
      <c r="J198" s="1119"/>
      <c r="K198" s="1119"/>
      <c r="L198" s="1120"/>
      <c r="M198" s="1014"/>
      <c r="N198" s="41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157"/>
      <c r="BL198" s="157"/>
      <c r="BM198" s="157"/>
      <c r="BN198" s="157"/>
      <c r="BO198" s="157"/>
      <c r="BP198" s="157"/>
      <c r="BQ198" s="157"/>
      <c r="BR198" s="157"/>
      <c r="BS198" s="157"/>
      <c r="BT198" s="157"/>
      <c r="BU198" s="157"/>
      <c r="BV198" s="157"/>
      <c r="BW198" s="157"/>
      <c r="BX198" s="157"/>
      <c r="BY198" s="157"/>
      <c r="BZ198" s="157"/>
      <c r="CA198" s="157"/>
      <c r="CB198" s="157"/>
      <c r="CC198" s="157"/>
      <c r="CD198" s="157"/>
      <c r="CE198" s="157"/>
      <c r="CF198" s="157"/>
      <c r="CG198" s="157"/>
      <c r="CH198" s="157"/>
      <c r="CI198" s="157"/>
      <c r="CJ198" s="157"/>
      <c r="CK198" s="157"/>
      <c r="CL198" s="157"/>
      <c r="CM198" s="157"/>
      <c r="CN198" s="157"/>
      <c r="CO198" s="157"/>
      <c r="CP198" s="157"/>
      <c r="CQ198" s="157"/>
      <c r="CR198" s="157"/>
      <c r="CS198" s="157"/>
      <c r="CT198" s="157"/>
      <c r="CU198" s="157"/>
      <c r="CV198" s="157"/>
      <c r="CW198" s="157"/>
      <c r="CX198" s="157"/>
      <c r="CY198" s="157"/>
      <c r="CZ198" s="157"/>
      <c r="DA198" s="157"/>
      <c r="DB198" s="157"/>
      <c r="DC198" s="157"/>
      <c r="DD198" s="381"/>
      <c r="DE198" s="273"/>
      <c r="DF198" s="273"/>
      <c r="DG198" s="273"/>
      <c r="DH198" s="273"/>
      <c r="DI198" s="273"/>
      <c r="DJ198" s="273"/>
      <c r="DK198" s="273"/>
      <c r="DL198" s="273"/>
      <c r="DM198" s="273"/>
      <c r="DN198" s="273"/>
      <c r="DO198" s="273"/>
      <c r="DP198" s="273"/>
      <c r="DQ198" s="273"/>
      <c r="DR198" s="273"/>
      <c r="DS198" s="273"/>
      <c r="DT198" s="273"/>
      <c r="DU198" s="273"/>
      <c r="DV198" s="273"/>
      <c r="DW198" s="273"/>
      <c r="DX198" s="273"/>
      <c r="DY198" s="273"/>
      <c r="DZ198" s="273"/>
      <c r="EA198" s="273"/>
      <c r="EB198" s="273"/>
      <c r="EC198" s="273"/>
      <c r="ED198" s="273"/>
      <c r="EE198" s="273"/>
    </row>
    <row r="199" spans="1:135" s="158" customFormat="1" x14ac:dyDescent="0.25">
      <c r="A199" s="1126">
        <f>'дерево ЭД103-01'!A201</f>
        <v>198</v>
      </c>
      <c r="B199" s="425" t="str">
        <f>IF('дерево ЭД103-01'!B201=0," ",'дерево ЭД103-01'!B201)</f>
        <v xml:space="preserve"> </v>
      </c>
      <c r="C199" s="1171" t="str">
        <f>HLOOKUP($D$1,'дерево ЭД103-01'!$H$4:$BU$241,A199,FALSE)</f>
        <v>ЭД103-01-60-05СБ Ротор</v>
      </c>
      <c r="D199" s="426" t="str">
        <f>IF($H199="-","-",IF('детали ЭД103-01'!D199=0,"-",'детали ЭД103-01'!D199))</f>
        <v xml:space="preserve"> </v>
      </c>
      <c r="E199" s="359" t="str">
        <f>IF($H199="-","-",IF('детали ЭД103-01'!E199=0,"-",'детали ЭД103-01'!E199))</f>
        <v>-</v>
      </c>
      <c r="F199" s="359" t="str">
        <f>IF($H199="-","-",IF('детали ЭД103-01'!F199=0,"-",'детали ЭД103-01'!F199))</f>
        <v>-</v>
      </c>
      <c r="G199" s="359" t="str">
        <f>IF($H199="-","-",IF('детали ЭД103-01'!G199=0,"-",'детали ЭД103-01'!G199))</f>
        <v>-</v>
      </c>
      <c r="H199" s="341"/>
      <c r="I199" s="341"/>
      <c r="J199" s="341"/>
      <c r="K199" s="341"/>
      <c r="L199" s="244" t="str">
        <f>IF($H199="-","-",IF('детали ЭД103-01'!K199=0,"-",'детали ЭД103-01'!K199))</f>
        <v>-</v>
      </c>
      <c r="M199" s="1127" t="str">
        <f>IF($H199="-","-",IF('детали ЭД103-01'!L199=0,"-",'детали ЭД103-01'!L199))</f>
        <v>-</v>
      </c>
      <c r="N199" s="158" t="str">
        <f>IF($H199="-","-",IF('детали ЭД103-01'!M199=0,"-",'детали ЭД103-01'!M199))</f>
        <v>-</v>
      </c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7"/>
      <c r="AY199" s="157"/>
      <c r="AZ199" s="157"/>
      <c r="BA199" s="157"/>
      <c r="BB199" s="157"/>
      <c r="BC199" s="157"/>
      <c r="BD199" s="157"/>
      <c r="BE199" s="157"/>
      <c r="BF199" s="157"/>
      <c r="BG199" s="157"/>
      <c r="BH199" s="157"/>
      <c r="BI199" s="157"/>
      <c r="BJ199" s="157"/>
      <c r="BK199" s="157"/>
      <c r="BL199" s="157"/>
      <c r="BM199" s="157"/>
      <c r="BN199" s="157"/>
      <c r="BO199" s="157"/>
      <c r="BP199" s="157"/>
      <c r="BQ199" s="157"/>
      <c r="BR199" s="157"/>
      <c r="BS199" s="157"/>
      <c r="BT199" s="157"/>
      <c r="BU199" s="157"/>
      <c r="BV199" s="157"/>
      <c r="BW199" s="157"/>
      <c r="BX199" s="157"/>
      <c r="BY199" s="157"/>
      <c r="BZ199" s="157"/>
      <c r="CA199" s="157"/>
      <c r="CB199" s="157"/>
      <c r="CC199" s="157"/>
      <c r="CD199" s="157"/>
      <c r="CE199" s="157"/>
      <c r="CF199" s="157"/>
      <c r="CG199" s="157"/>
      <c r="CH199" s="157"/>
      <c r="CI199" s="157"/>
      <c r="CJ199" s="157"/>
      <c r="CK199" s="157"/>
      <c r="CL199" s="157"/>
      <c r="CM199" s="157"/>
      <c r="CN199" s="157"/>
      <c r="CO199" s="157"/>
      <c r="CP199" s="157"/>
      <c r="CQ199" s="157"/>
      <c r="CR199" s="157"/>
      <c r="CS199" s="157"/>
      <c r="CT199" s="157"/>
      <c r="CU199" s="157"/>
      <c r="CV199" s="157"/>
      <c r="CW199" s="157"/>
      <c r="CX199" s="157"/>
      <c r="CY199" s="157"/>
      <c r="CZ199" s="157"/>
      <c r="DA199" s="157"/>
      <c r="DB199" s="157"/>
      <c r="DC199" s="157"/>
      <c r="DD199" s="368"/>
    </row>
    <row r="200" spans="1:135" s="164" customFormat="1" ht="13.8" thickBot="1" x14ac:dyDescent="0.3">
      <c r="A200" s="483">
        <f>'дерево ЭД103-01'!A202</f>
        <v>199</v>
      </c>
      <c r="B200" s="580" t="str">
        <f>IF('дерево ЭД103-01'!B202=0," ",'дерево ЭД103-01'!B202)</f>
        <v>08.</v>
      </c>
      <c r="C200" s="581" t="str">
        <f>C199</f>
        <v>ЭД103-01-60-05СБ Ротор</v>
      </c>
      <c r="D200" s="581" t="str">
        <f>IF($H200="-","-",IF('детали ЭД103-01'!D200=0,"-",'детали ЭД103-01'!D200))</f>
        <v>Ротор</v>
      </c>
      <c r="E200" s="399" t="str">
        <f>IF($H200="-","-",IF('детали ЭД103-01'!E200=0,"-",'детали ЭД103-01'!E200))</f>
        <v>-</v>
      </c>
      <c r="F200" s="399" t="str">
        <f>IF($H200="-","-",IF('детали ЭД103-01'!F200=0,"-",'детали ЭД103-01'!F200))</f>
        <v>-</v>
      </c>
      <c r="G200" s="399" t="str">
        <f>IF($H200="-","-",IF('детали ЭД103-01'!G200=0,"-",'детали ЭД103-01'!G200))</f>
        <v>-</v>
      </c>
      <c r="H200" s="360">
        <f>IF((HLOOKUP($D$1,'дерево ЭД103-01'!$H$4:$BU$241,A200,FALSE))*$G$1=0,"-",(HLOOKUP($D$1,'дерево ЭД103-01'!$H$4:$BU$241,A200,FALSE))*$G$1)</f>
        <v>1</v>
      </c>
      <c r="I200" s="360" t="str">
        <f>IF(H200="-","-",'детали ЭД103-01'!H200)</f>
        <v>шт</v>
      </c>
      <c r="J200" s="334" t="str">
        <f>IF($H200="-","-",IF('детали ЭД103-01'!I200=0,"-",'детали ЭД103-01'!I200*$H200))</f>
        <v>-</v>
      </c>
      <c r="K200" s="334" t="str">
        <f>IF(H200="-","-",IF('детали ЭД103-01'!J200=0,"-",'детали ЭД103-01'!J200*$H200))</f>
        <v>-</v>
      </c>
      <c r="L200" s="635" t="str">
        <f>IF($H200="-","-",IF('детали ЭД103-01'!K200=0,"-",'детали ЭД103-01'!K200))</f>
        <v>-</v>
      </c>
      <c r="M200" s="1128" t="str">
        <f>IF($H200="-","-",IF('детали ЭД103-01'!L200=0,"-",'детали ЭД103-01'!L200))</f>
        <v>-</v>
      </c>
      <c r="N200" s="167" t="str">
        <f>IF($H200="-","-",IF('детали ЭД103-01'!M200=0,"-",'детали ЭД103-01'!M200))</f>
        <v>ротор</v>
      </c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/>
      <c r="AE200" s="166"/>
      <c r="AF200" s="166"/>
      <c r="AG200" s="166"/>
      <c r="AH200" s="166"/>
      <c r="AI200" s="166"/>
      <c r="AJ200" s="166"/>
      <c r="AK200" s="166"/>
      <c r="AL200" s="166"/>
      <c r="AM200" s="166"/>
      <c r="AN200" s="166"/>
      <c r="AO200" s="166"/>
      <c r="AP200" s="166"/>
      <c r="AQ200" s="166"/>
      <c r="AR200" s="166"/>
      <c r="AS200" s="166"/>
      <c r="AT200" s="166"/>
      <c r="AU200" s="166"/>
      <c r="AV200" s="166"/>
      <c r="AW200" s="166"/>
      <c r="AX200" s="166"/>
      <c r="AY200" s="166"/>
      <c r="AZ200" s="166"/>
      <c r="BA200" s="166"/>
      <c r="BB200" s="166"/>
      <c r="BC200" s="166"/>
      <c r="BD200" s="166"/>
      <c r="BE200" s="166"/>
      <c r="BF200" s="166"/>
      <c r="BG200" s="166"/>
      <c r="BH200" s="166"/>
      <c r="BI200" s="166"/>
      <c r="BJ200" s="166"/>
      <c r="BK200" s="166"/>
      <c r="BL200" s="166"/>
      <c r="BM200" s="166"/>
      <c r="BN200" s="166"/>
      <c r="BO200" s="166"/>
      <c r="BP200" s="166"/>
      <c r="BQ200" s="166"/>
      <c r="BR200" s="166"/>
      <c r="BS200" s="166"/>
      <c r="BT200" s="166"/>
      <c r="BU200" s="166"/>
      <c r="BV200" s="166"/>
      <c r="BW200" s="166"/>
      <c r="BX200" s="166"/>
      <c r="BY200" s="166"/>
      <c r="BZ200" s="166"/>
      <c r="CA200" s="166"/>
      <c r="CB200" s="166"/>
      <c r="CC200" s="166"/>
      <c r="CD200" s="166"/>
      <c r="CE200" s="166"/>
      <c r="CF200" s="166"/>
      <c r="CG200" s="166"/>
      <c r="CH200" s="166"/>
      <c r="CI200" s="166"/>
      <c r="CJ200" s="166"/>
      <c r="CK200" s="166"/>
      <c r="CL200" s="166"/>
      <c r="CM200" s="166"/>
      <c r="CN200" s="166"/>
      <c r="CO200" s="166"/>
      <c r="CP200" s="166"/>
      <c r="CQ200" s="166"/>
      <c r="CR200" s="166"/>
      <c r="CS200" s="166"/>
      <c r="CT200" s="166"/>
      <c r="CU200" s="166"/>
      <c r="CV200" s="166"/>
      <c r="CW200" s="166"/>
      <c r="CX200" s="166"/>
      <c r="CY200" s="166"/>
      <c r="CZ200" s="166"/>
      <c r="DA200" s="166"/>
      <c r="DB200" s="166"/>
      <c r="DC200" s="166"/>
      <c r="DD200" s="369"/>
      <c r="DE200" s="167"/>
      <c r="DF200" s="167"/>
      <c r="DG200" s="167"/>
      <c r="DH200" s="167"/>
      <c r="DI200" s="167"/>
      <c r="DJ200" s="167"/>
      <c r="DK200" s="167"/>
      <c r="DL200" s="167"/>
      <c r="DM200" s="167"/>
      <c r="DN200" s="167"/>
      <c r="DO200" s="167"/>
      <c r="DP200" s="167"/>
      <c r="DQ200" s="167"/>
      <c r="DR200" s="167"/>
      <c r="DS200" s="167"/>
      <c r="DT200" s="167"/>
      <c r="DU200" s="167"/>
      <c r="DV200" s="167"/>
      <c r="DW200" s="167"/>
      <c r="DX200" s="167"/>
      <c r="DY200" s="167"/>
      <c r="DZ200" s="167"/>
      <c r="EA200" s="167"/>
      <c r="EB200" s="167"/>
      <c r="EC200" s="167"/>
      <c r="ED200" s="167"/>
      <c r="EE200" s="167"/>
    </row>
    <row r="201" spans="1:135" s="215" customFormat="1" x14ac:dyDescent="0.25">
      <c r="A201" s="963">
        <f>'дерево ЭД103-01'!A203</f>
        <v>200</v>
      </c>
      <c r="B201" s="525" t="str">
        <f>IF('дерево ЭД103-01'!B203=0," ",'дерево ЭД103-01'!B203)</f>
        <v>08.1.</v>
      </c>
      <c r="C201" s="181" t="str">
        <f>IF($H201="-","-",'детали ЭД103-01'!C201)</f>
        <v>ЭД103-01-60-001 Кольцо</v>
      </c>
      <c r="D201" s="181" t="str">
        <f>IF($H201="-","-",IF('детали ЭД103-01'!D201=0,"-",'детали ЭД103-01'!D201))</f>
        <v>Кольцо</v>
      </c>
      <c r="E201" s="454" t="str">
        <f>IF($H201="-","-",IF('детали ЭД103-01'!E201=0,"-",'детали ЭД103-01'!E201))</f>
        <v>Круг</v>
      </c>
      <c r="F201" s="314" t="str">
        <f>IF($H201="-","-",IF('детали ЭД103-01'!F201=0,"-",'детали ЭД103-01'!F201))</f>
        <v>36-В ГОСТ 2590-88</v>
      </c>
      <c r="G201" s="454" t="str">
        <f>IF($H201="-","-",IF('детали ЭД103-01'!G201=0,"-",'детали ЭД103-01'!G201))</f>
        <v>45-3ГП-ТО ГОСТ 1050-88</v>
      </c>
      <c r="H201" s="325">
        <f>IF((HLOOKUP($D$1,'дерево ЭД103-01'!$H$4:$BU$241,A201,FALSE))*$G$1=0,"-",(HLOOKUP($D$1,'дерево ЭД103-01'!$H$4:$BU$241,A201,FALSE))*$G$1)</f>
        <v>1</v>
      </c>
      <c r="I201" s="326" t="str">
        <f>IF(H201="-","-",'детали ЭД103-01'!H201)</f>
        <v>кг</v>
      </c>
      <c r="J201" s="316">
        <f>IF($H201="-","-",IF('детали ЭД103-01'!I201=0,"-",'детали ЭД103-01'!I201*$H201))</f>
        <v>2.1999999999999999E-2</v>
      </c>
      <c r="K201" s="316">
        <f>IF(H201="-","-",IF('детали ЭД103-01'!J201=0,"-",'детали ЭД103-01'!J201*$H201))</f>
        <v>0.15</v>
      </c>
      <c r="L201" s="1065" t="str">
        <f>IF($H201="-","-",IF('детали ЭД103-01'!K201=0,"-",'детали ЭД103-01'!K201))</f>
        <v>-</v>
      </c>
      <c r="M201" s="1013" t="str">
        <f>IF($H201="-","-",IF('детали ЭД103-01'!L201=0,"-",'детали ЭД103-01'!L201))</f>
        <v>ротор</v>
      </c>
      <c r="N201" s="28" t="str">
        <f>IF($H201="-","-",IF('детали ЭД103-01'!M201=0,"-",'детали ЭД103-01'!M201))</f>
        <v>ротор</v>
      </c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371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</row>
    <row r="202" spans="1:135" s="3" customFormat="1" x14ac:dyDescent="0.25">
      <c r="A202" s="853">
        <f>'дерево ЭД103-01'!A204</f>
        <v>201</v>
      </c>
      <c r="B202" s="437" t="str">
        <f>IF('дерево ЭД103-01'!B204=0," ",'дерево ЭД103-01'!B204)</f>
        <v>08.2.</v>
      </c>
      <c r="C202" s="11" t="str">
        <f>IF($H202="-","-",'детали ЭД103-01'!C202)</f>
        <v>ЭД103-01-60-002 Кольцо</v>
      </c>
      <c r="D202" s="11" t="str">
        <f>IF($H202="-","-",IF('детали ЭД103-01'!D202=0,"-",'детали ЭД103-01'!D202))</f>
        <v>Кольцо</v>
      </c>
      <c r="E202" s="435" t="str">
        <f>IF($H202="-","-",IF('детали ЭД103-01'!E202=0,"-",'детали ЭД103-01'!E202))</f>
        <v>Круг</v>
      </c>
      <c r="F202" s="115" t="str">
        <f>IF($H202="-","-",IF('детали ЭД103-01'!F202=0,"-",'детали ЭД103-01'!F202))</f>
        <v>36-В ГОСТ 2590-88</v>
      </c>
      <c r="G202" s="435" t="str">
        <f>IF($H202="-","-",IF('детали ЭД103-01'!G202=0,"-",'детали ЭД103-01'!G202))</f>
        <v>45-3ГП-ТО ГОСТ 1050-88</v>
      </c>
      <c r="H202" s="102">
        <f>IF((HLOOKUP($D$1,'дерево ЭД103-01'!$H$4:$BU$241,A202,FALSE))*$G$1=0,"-",(HLOOKUP($D$1,'дерево ЭД103-01'!$H$4:$BU$241,A202,FALSE))*$G$1)</f>
        <v>1</v>
      </c>
      <c r="I202" s="209" t="str">
        <f>IF(H202="-","-",'детали ЭД103-01'!H202)</f>
        <v>кг</v>
      </c>
      <c r="J202" s="119">
        <f>IF($H202="-","-",IF('детали ЭД103-01'!I202=0,"-",'детали ЭД103-01'!I202*$H202))</f>
        <v>8.2000000000000003E-2</v>
      </c>
      <c r="K202" s="119">
        <f>IF(H202="-","-",IF('детали ЭД103-01'!J202=0,"-",'детали ЭД103-01'!J202*$H202))</f>
        <v>0.25</v>
      </c>
      <c r="L202" s="3" t="str">
        <f>IF($H202="-","-",IF('детали ЭД103-01'!K202=0,"-",'детали ЭД103-01'!K202))</f>
        <v>-</v>
      </c>
      <c r="M202" s="214" t="str">
        <f>IF($H202="-","-",IF('детали ЭД103-01'!L202=0,"-",'детали ЭД103-01'!L202))</f>
        <v>ротор</v>
      </c>
      <c r="N202" s="7" t="str">
        <f>IF($H202="-","-",IF('детали ЭД103-01'!M202=0,"-",'детали ЭД103-01'!M202))</f>
        <v>ротор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366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</row>
    <row r="203" spans="1:135" s="3" customFormat="1" x14ac:dyDescent="0.25">
      <c r="A203" s="853">
        <f>'дерево ЭД103-01'!A205</f>
        <v>202</v>
      </c>
      <c r="B203" s="437" t="str">
        <f>IF('дерево ЭД103-01'!B205=0," ",'дерево ЭД103-01'!B205)</f>
        <v>08.3.</v>
      </c>
      <c r="C203" s="11" t="str">
        <f>IF($H203="-","-",'детали ЭД103-01'!C203)</f>
        <v xml:space="preserve">ЭД117-01-003 Вкладыш </v>
      </c>
      <c r="D203" s="11" t="str">
        <f>IF($H203="-","-",IF('детали ЭД103-01'!D203=0,"-",'детали ЭД103-01'!D203))</f>
        <v xml:space="preserve">Вкладыш </v>
      </c>
      <c r="E203" s="435" t="str">
        <f>IF($H203="-","-",IF('детали ЭД103-01'!E203=0,"-",'детали ЭД103-01'!E203))</f>
        <v>Круг</v>
      </c>
      <c r="F203" s="435" t="str">
        <f>IF($H203="-","-",IF('детали ЭД103-01'!F203=0,"-",'детали ЭД103-01'!F203))</f>
        <v>32-В ГОСТ 2590-88</v>
      </c>
      <c r="G203" s="435" t="str">
        <f>IF($H203="-","-",IF('детали ЭД103-01'!G203=0,"-",'детали ЭД103-01'!G203))</f>
        <v>Ст5сп3-II ГОСТ 535-88</v>
      </c>
      <c r="H203" s="102">
        <f>IF((HLOOKUP($D$1,'дерево ЭД103-01'!$H$4:$BU$241,A203,FALSE))*$G$1=0,"-",(HLOOKUP($D$1,'дерево ЭД103-01'!$H$4:$BU$241,A203,FALSE))*$G$1)</f>
        <v>2</v>
      </c>
      <c r="I203" s="209" t="str">
        <f>IF(H203="-","-",'детали ЭД103-01'!H203)</f>
        <v>кг</v>
      </c>
      <c r="J203" s="119">
        <f>IF($H203="-","-",IF('детали ЭД103-01'!I203=0,"-",'детали ЭД103-01'!I203*$H203))</f>
        <v>8.0000000000000002E-3</v>
      </c>
      <c r="K203" s="119">
        <f>IF(H203="-","-",IF('детали ЭД103-01'!J203=0,"-",'детали ЭД103-01'!J203*$H203))</f>
        <v>7.0000000000000007E-2</v>
      </c>
      <c r="L203" s="3" t="str">
        <f>IF($H203="-","-",IF('детали ЭД103-01'!K203=0,"-",'детали ЭД103-01'!K203))</f>
        <v>-</v>
      </c>
      <c r="M203" s="214" t="str">
        <f>IF($H203="-","-",IF('детали ЭД103-01'!L203=0,"-",'детали ЭД103-01'!L203))</f>
        <v>ротор</v>
      </c>
      <c r="N203" s="7" t="str">
        <f>IF($H203="-","-",IF('детали ЭД103-01'!M203=0,"-",'детали ЭД103-01'!M203))</f>
        <v>ротор</v>
      </c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366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</row>
    <row r="204" spans="1:135" s="3" customFormat="1" x14ac:dyDescent="0.25">
      <c r="A204" s="853">
        <f>'дерево ЭД103-01'!A206</f>
        <v>203</v>
      </c>
      <c r="B204" s="437" t="str">
        <f>IF('дерево ЭД103-01'!B206=0," ",'дерево ЭД103-01'!B206)</f>
        <v>08.4.</v>
      </c>
      <c r="C204" s="11" t="str">
        <f>IF($H204="-","-",'детали ЭД103-01'!C204)</f>
        <v>ЭД117-01-60-003 Втулка</v>
      </c>
      <c r="D204" s="11" t="str">
        <f>IF($H204="-","-",IF('детали ЭД103-01'!D204=0,"-",'детали ЭД103-01'!D204))</f>
        <v>Втулка</v>
      </c>
      <c r="E204" s="435" t="str">
        <f>IF($H204="-","-",IF('детали ЭД103-01'!E204=0,"-",'детали ЭД103-01'!E204))</f>
        <v>Круг</v>
      </c>
      <c r="F204" s="435" t="str">
        <f>IF($H204="-","-",IF('детали ЭД103-01'!F204=0,"-",'детали ЭД103-01'!F204))</f>
        <v>36-В ГОСТ 2590-88</v>
      </c>
      <c r="G204" s="435" t="str">
        <f>IF($H204="-","-",IF('детали ЭД103-01'!G204=0,"-",'детали ЭД103-01'!G204))</f>
        <v>Ст3сп3-II ГОСТ 535-88</v>
      </c>
      <c r="H204" s="102">
        <f>IF((HLOOKUP($D$1,'дерево ЭД103-01'!$H$4:$BU$241,A204,FALSE))*$G$1=0,"-",(HLOOKUP($D$1,'дерево ЭД103-01'!$H$4:$BU$241,A204,FALSE))*$G$1)</f>
        <v>1</v>
      </c>
      <c r="I204" s="209" t="str">
        <f>IF(H204="-","-",'детали ЭД103-01'!H204)</f>
        <v>кг</v>
      </c>
      <c r="J204" s="119">
        <f>IF($H204="-","-",IF('детали ЭД103-01'!I204=0,"-",'детали ЭД103-01'!I204*$H204))</f>
        <v>0.12</v>
      </c>
      <c r="K204" s="119">
        <f>IF(H204="-","-",IF('детали ЭД103-01'!J204=0,"-",'детали ЭД103-01'!J204*$H204))</f>
        <v>0.33</v>
      </c>
      <c r="L204" s="3" t="str">
        <f>IF($H204="-","-",IF('детали ЭД103-01'!K204=0,"-",'детали ЭД103-01'!K204))</f>
        <v>-</v>
      </c>
      <c r="M204" s="214" t="str">
        <f>IF($H204="-","-",IF('детали ЭД103-01'!L204=0,"-",'детали ЭД103-01'!L204))</f>
        <v>ротор</v>
      </c>
      <c r="N204" s="7" t="str">
        <f>IF($H204="-","-",IF('детали ЭД103-01'!M204=0,"-",'детали ЭД103-01'!M204))</f>
        <v>ротор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366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</row>
    <row r="205" spans="1:135" s="3" customFormat="1" x14ac:dyDescent="0.25">
      <c r="A205" s="853">
        <f>'дерево ЭД103-01'!A207</f>
        <v>204</v>
      </c>
      <c r="B205" s="437" t="str">
        <f>IF('дерево ЭД103-01'!B207=0," ",'дерево ЭД103-01'!B207)</f>
        <v>08.5.</v>
      </c>
      <c r="C205" s="11" t="str">
        <f>IF($H205="-","-",'детали ЭД103-01'!C205)</f>
        <v>ЭД117-01-60-004 Кольцо пружинное</v>
      </c>
      <c r="D205" s="11" t="str">
        <f>IF($H205="-","-",IF('детали ЭД103-01'!D205=0,"-",'детали ЭД103-01'!D205))</f>
        <v>Кольцо пружинное</v>
      </c>
      <c r="E205" s="435" t="str">
        <f>IF($H205="-","-",IF('детали ЭД103-01'!E205=0,"-",'детали ЭД103-01'!E205))</f>
        <v>Проволока</v>
      </c>
      <c r="F205" s="435" t="str">
        <f>IF($H205="-","-",IF('детали ЭД103-01'!F205=0,"-",'детали ЭД103-01'!F205))</f>
        <v>-</v>
      </c>
      <c r="G205" s="435" t="str">
        <f>IF($H205="-","-",IF('детали ЭД103-01'!G205=0,"-",'детали ЭД103-01'!G205))</f>
        <v>Б-1-1,2 ГОСТ 9389-75</v>
      </c>
      <c r="H205" s="102">
        <f>IF((HLOOKUP($D$1,'дерево ЭД103-01'!$H$4:$BU$241,A205,FALSE))*$G$1=0,"-",(HLOOKUP($D$1,'дерево ЭД103-01'!$H$4:$BU$241,A205,FALSE))*$G$1)</f>
        <v>1</v>
      </c>
      <c r="I205" s="209" t="str">
        <f>IF(H205="-","-",'детали ЭД103-01'!H205)</f>
        <v>кг</v>
      </c>
      <c r="J205" s="119">
        <f>IF($H205="-","-",IF('детали ЭД103-01'!I205=0,"-",'детали ЭД103-01'!I205*$H205))</f>
        <v>5.9999999999999995E-4</v>
      </c>
      <c r="K205" s="119">
        <f>IF(H205="-","-",IF('детали ЭД103-01'!J205=0,"-",'детали ЭД103-01'!J205*$H205))</f>
        <v>6.7000000000000002E-4</v>
      </c>
      <c r="L205" s="3" t="str">
        <f>IF($H205="-","-",IF('детали ЭД103-01'!K205=0,"-",'детали ЭД103-01'!K205))</f>
        <v>-</v>
      </c>
      <c r="M205" s="214" t="str">
        <f>IF($H205="-","-",IF('детали ЭД103-01'!L205=0,"-",'детали ЭД103-01'!L205))</f>
        <v>ротор</v>
      </c>
      <c r="N205" s="7" t="str">
        <f>IF($H205="-","-",IF('детали ЭД103-01'!M205=0,"-",'детали ЭД103-01'!M205))</f>
        <v>ротор</v>
      </c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366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</row>
    <row r="206" spans="1:135" s="3" customFormat="1" x14ac:dyDescent="0.25">
      <c r="A206" s="853">
        <f>'дерево ЭД103-01'!A208</f>
        <v>205</v>
      </c>
      <c r="B206" s="437" t="str">
        <f>IF('дерево ЭД103-01'!B208=0," ",'дерево ЭД103-01'!B208)</f>
        <v>08.6.</v>
      </c>
      <c r="C206" s="82" t="str">
        <f>IF($H206="-","-",'детали ЭД103-01'!C206)</f>
        <v>ЭД103-01-60-005 Втулка</v>
      </c>
      <c r="D206" s="82" t="str">
        <f>IF($H206="-","-",IF('детали ЭД103-01'!D206=0,"-",'детали ЭД103-01'!D206))</f>
        <v>Втулка</v>
      </c>
      <c r="E206" s="1063" t="str">
        <f>IF($H206="-","-",IF('детали ЭД103-01'!E206=0,"-",'детали ЭД103-01'!E206))</f>
        <v>Труба</v>
      </c>
      <c r="F206" s="1063" t="str">
        <f>IF($H206="-","-",IF('детали ЭД103-01'!F206=0,"-",'детали ЭД103-01'!F206))</f>
        <v>32х5 ГОСТ 8734-75</v>
      </c>
      <c r="G206" s="1063" t="str">
        <f>IF($H206="-","-",IF('детали ЭД103-01'!G206=0,"-",'детали ЭД103-01'!G206))</f>
        <v>Б20Х ГОСТ 8733-87</v>
      </c>
      <c r="H206" s="104">
        <f>IF((HLOOKUP($D$1,'дерево ЭД103-01'!$H$4:$BU$241,A206,FALSE))*$G$1=0,"-",(HLOOKUP($D$1,'дерево ЭД103-01'!$H$4:$BU$241,A206,FALSE))*$G$1)</f>
        <v>16</v>
      </c>
      <c r="I206" s="210" t="str">
        <f>IF(H206="-","-",'детали ЭД103-01'!H206)</f>
        <v>кг</v>
      </c>
      <c r="J206" s="113">
        <f>IF($H206="-","-",IF('детали ЭД103-01'!I206=0,"-",'детали ЭД103-01'!I206*$H206))</f>
        <v>0.64</v>
      </c>
      <c r="K206" s="113">
        <f>IF(H206="-","-",IF('детали ЭД103-01'!J206=0,"-",'детали ЭД103-01'!J206*$H206))</f>
        <v>1.968</v>
      </c>
      <c r="L206" s="3" t="str">
        <f>IF($H206="-","-",IF('детали ЭД103-01'!K206=0,"-",'детали ЭД103-01'!K206))</f>
        <v>-</v>
      </c>
      <c r="M206" s="214" t="str">
        <f>IF($H206="-","-",IF('детали ЭД103-01'!L206=0,"-",'детали ЭД103-01'!L206))</f>
        <v>ротор</v>
      </c>
      <c r="N206" s="7" t="str">
        <f>IF($H206="-","-",IF('детали ЭД103-01'!M206=0,"-",'детали ЭД103-01'!M206))</f>
        <v>ротор</v>
      </c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366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</row>
    <row r="207" spans="1:135" s="3" customFormat="1" x14ac:dyDescent="0.25">
      <c r="A207" s="853">
        <f>'дерево ЭД103-01'!A209</f>
        <v>206</v>
      </c>
      <c r="B207" s="437" t="str">
        <f>IF('дерево ЭД103-01'!B209=0," ",'дерево ЭД103-01'!B209)</f>
        <v>08.7.</v>
      </c>
      <c r="C207" s="82" t="str">
        <f>IF($H207="-","-",'детали ЭД103-01'!C207)</f>
        <v>ЭД103-01-60-007 Шайба упорная</v>
      </c>
      <c r="D207" s="82" t="str">
        <f>IF($H207="-","-",IF('детали ЭД103-01'!D207=0,"-",'детали ЭД103-01'!D207))</f>
        <v>Шайба упорная</v>
      </c>
      <c r="E207" s="1063" t="str">
        <f>IF($H207="-","-",IF('детали ЭД103-01'!E207=0,"-",'детали ЭД103-01'!E207))</f>
        <v>Стеклотекстолит</v>
      </c>
      <c r="F207" s="1063" t="str">
        <f>IF($H207="-","-",IF('детали ЭД103-01'!F207=0,"-",'детали ЭД103-01'!F207))</f>
        <v>-</v>
      </c>
      <c r="G207" s="1063" t="str">
        <f>IF($H207="-","-",IF('детали ЭД103-01'!G207=0,"-",'детали ЭД103-01'!G207))</f>
        <v>СТЭФ-I-2,0 ГОСТ 12652-74</v>
      </c>
      <c r="H207" s="104">
        <f>IF((HLOOKUP($D$1,'дерево ЭД103-01'!$H$4:$BU$241,A207,FALSE))*$G$1=0,"-",(HLOOKUP($D$1,'дерево ЭД103-01'!$H$4:$BU$241,A207,FALSE))*$G$1)</f>
        <v>32</v>
      </c>
      <c r="I207" s="210" t="str">
        <f>IF(H207="-","-",'детали ЭД103-01'!H207)</f>
        <v>кг</v>
      </c>
      <c r="J207" s="113">
        <f>IF($H207="-","-",IF('детали ЭД103-01'!I207=0,"-",'детали ЭД103-01'!I207*$H207))</f>
        <v>7.0400000000000004E-2</v>
      </c>
      <c r="K207" s="113">
        <f>IF(H207="-","-",IF('детали ЭД103-01'!J207=0,"-",'детали ЭД103-01'!J207*$H207))</f>
        <v>0.2336</v>
      </c>
      <c r="L207" s="3" t="str">
        <f>IF($H207="-","-",IF('детали ЭД103-01'!K207=0,"-",'детали ЭД103-01'!K207))</f>
        <v>-</v>
      </c>
      <c r="M207" s="214" t="str">
        <f>IF($H207="-","-",IF('детали ЭД103-01'!L207=0,"-",'детали ЭД103-01'!L207))</f>
        <v>ротор</v>
      </c>
      <c r="N207" s="7" t="str">
        <f>IF($H207="-","-",IF('детали ЭД103-01'!M207=0,"-",'детали ЭД103-01'!M207))</f>
        <v>ротор</v>
      </c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366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</row>
    <row r="208" spans="1:135" s="3" customFormat="1" x14ac:dyDescent="0.25">
      <c r="A208" s="853">
        <f>'дерево ЭД103-01'!A210</f>
        <v>207</v>
      </c>
      <c r="B208" s="437" t="str">
        <f>IF('дерево ЭД103-01'!B210=0," ",'дерево ЭД103-01'!B210)</f>
        <v>08.8.</v>
      </c>
      <c r="C208" s="82" t="str">
        <f>IF($H208="-","-",'детали ЭД103-01'!C208)</f>
        <v>ЭД103-01-60-008 Шайба; из отходов</v>
      </c>
      <c r="D208" s="82" t="str">
        <f>IF($H208="-","-",IF('детали ЭД103-01'!D208=0,"-",'детали ЭД103-01'!D208))</f>
        <v>Шайба</v>
      </c>
      <c r="E208" s="1063" t="str">
        <f>IF($H208="-","-",IF('детали ЭД103-01'!E208=0,"-",'детали ЭД103-01'!E208))</f>
        <v>Лента</v>
      </c>
      <c r="F208" s="403" t="str">
        <f>IF($H208="-","-",IF('детали ЭД103-01'!F208=0,"-",'детали ЭД103-01'!F208))</f>
        <v>-</v>
      </c>
      <c r="G208" s="1063" t="str">
        <f>IF($H208="-","-",IF('детали ЭД103-01'!G208=0,"-",'детали ЭД103-01'!G208))</f>
        <v>0,5х180 П-Ш-С-1-ТО-ТШ1-А-2216 ГОСТ 21427.2-83</v>
      </c>
      <c r="H208" s="104">
        <f>IF((HLOOKUP($D$1,'дерево ЭД103-01'!$H$4:$BU$241,A208,FALSE))*$G$1=0,"-",(HLOOKUP($D$1,'дерево ЭД103-01'!$H$4:$BU$241,A208,FALSE))*$G$1)</f>
        <v>40</v>
      </c>
      <c r="I208" s="210" t="str">
        <f>IF(H208="-","-",'детали ЭД103-01'!H208)</f>
        <v>кг</v>
      </c>
      <c r="J208" s="113">
        <f>IF($H208="-","-",IF('детали ЭД103-01'!I208=0,"-",'детали ЭД103-01'!I208*$H208))</f>
        <v>0.06</v>
      </c>
      <c r="K208" s="113" t="str">
        <f>IF(H208="-","-",IF('детали ЭД103-01'!J208=0,"-",'детали ЭД103-01'!J208*$H208))</f>
        <v>-</v>
      </c>
      <c r="L208" s="80" t="str">
        <f>IF($H208="-","-",IF('детали ЭД103-01'!K208=0,"-",'детали ЭД103-01'!K208))</f>
        <v>из отходов</v>
      </c>
      <c r="M208" s="214" t="str">
        <f>IF($H208="-","-",IF('детали ЭД103-01'!L208=0,"-",'детали ЭД103-01'!L208))</f>
        <v>-</v>
      </c>
      <c r="N208" s="7" t="str">
        <f>IF($H208="-","-",IF('детали ЭД103-01'!M208=0,"-",'детали ЭД103-01'!M208))</f>
        <v>ротор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366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</row>
    <row r="209" spans="1:135" s="3" customFormat="1" x14ac:dyDescent="0.25">
      <c r="A209" s="853">
        <f>'дерево ЭД103-01'!A211</f>
        <v>208</v>
      </c>
      <c r="B209" s="437" t="str">
        <f>IF('дерево ЭД103-01'!B211=0," ",'дерево ЭД103-01'!B211)</f>
        <v>08.9.</v>
      </c>
      <c r="C209" s="82" t="str">
        <f>IF($H209="-","-",'детали ЭД103-01'!C209)</f>
        <v>ЭД117-01-010-02 Шпонка</v>
      </c>
      <c r="D209" s="82" t="str">
        <f>IF($H209="-","-",IF('детали ЭД103-01'!D209=0,"-",'детали ЭД103-01'!D209))</f>
        <v>Шпонка</v>
      </c>
      <c r="E209" s="1063" t="str">
        <f>IF($H209="-","-",IF('детали ЭД103-01'!E209=0,"-",'детали ЭД103-01'!E209))</f>
        <v>Проволока</v>
      </c>
      <c r="F209" s="1063" t="str">
        <f>IF($H209="-","-",IF('детали ЭД103-01'!F209=0,"-",'детали ЭД103-01'!F209))</f>
        <v>-</v>
      </c>
      <c r="G209" s="1063" t="str">
        <f>IF($H209="-","-",IF('детали ЭД103-01'!G209=0,"-",'детали ЭД103-01'!G209))</f>
        <v>3х3 65Г ГОСТ 11850-72</v>
      </c>
      <c r="H209" s="104">
        <f>IF((HLOOKUP($D$1,'дерево ЭД103-01'!$H$4:$BU$241,A209,FALSE))*$G$1=0,"-",(HLOOKUP($D$1,'дерево ЭД103-01'!$H$4:$BU$241,A209,FALSE))*$G$1)</f>
        <v>17</v>
      </c>
      <c r="I209" s="210" t="str">
        <f>IF(H209="-","-",'детали ЭД103-01'!H209)</f>
        <v>кг</v>
      </c>
      <c r="J209" s="113">
        <f>IF($H209="-","-",IF('детали ЭД103-01'!I209=0,"-",'детали ЭД103-01'!I209*$H209))</f>
        <v>0.34</v>
      </c>
      <c r="K209" s="113">
        <f>IF(H209="-","-",IF('детали ЭД103-01'!J209=0,"-",'детали ЭД103-01'!J209*$H209))</f>
        <v>0.442</v>
      </c>
      <c r="L209" s="3" t="str">
        <f>IF($H209="-","-",IF('детали ЭД103-01'!K209=0,"-",'детали ЭД103-01'!K209))</f>
        <v>-</v>
      </c>
      <c r="M209" s="214" t="str">
        <f>IF($H209="-","-",IF('детали ЭД103-01'!L209=0,"-",'детали ЭД103-01'!L209))</f>
        <v>ротор</v>
      </c>
      <c r="N209" s="7" t="str">
        <f>IF($H209="-","-",IF('детали ЭД103-01'!M209=0,"-",'детали ЭД103-01'!M209))</f>
        <v>ротор</v>
      </c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366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</row>
    <row r="210" spans="1:135" s="26" customFormat="1" ht="13.8" thickBot="1" x14ac:dyDescent="0.3">
      <c r="A210" s="1121">
        <f>'дерево ЭД103-01'!A212</f>
        <v>209</v>
      </c>
      <c r="B210" s="611" t="str">
        <f>IF('дерево ЭД103-01'!B212=0," ",'дерево ЭД103-01'!B212)</f>
        <v>08.10.</v>
      </c>
      <c r="C210" s="855" t="str">
        <f>IF($H210="-","-",'детали ЭД103-01'!C210)</f>
        <v>ЭД117-01-010-07 Шпонка</v>
      </c>
      <c r="D210" s="855" t="str">
        <f>IF($H210="-","-",IF('детали ЭД103-01'!D210=0,"-",'детали ЭД103-01'!D210))</f>
        <v>Шпонка</v>
      </c>
      <c r="E210" s="1056" t="str">
        <f>IF($H210="-","-",IF('детали ЭД103-01'!E210=0,"-",'детали ЭД103-01'!E210))</f>
        <v>Проволока</v>
      </c>
      <c r="F210" s="1056" t="str">
        <f>IF($H210="-","-",IF('детали ЭД103-01'!F210=0,"-",'детали ЭД103-01'!F210))</f>
        <v>-</v>
      </c>
      <c r="G210" s="1056" t="str">
        <f>IF($H210="-","-",IF('детали ЭД103-01'!G210=0,"-",'детали ЭД103-01'!G210))</f>
        <v>3х3 65Г ГОСТ 11850-72</v>
      </c>
      <c r="H210" s="298">
        <f>IF((HLOOKUP($D$1,'дерево ЭД103-01'!$H$4:$BU$241,A210,FALSE))*$G$1=0,"-",(HLOOKUP($D$1,'дерево ЭД103-01'!$H$4:$BU$241,A210,FALSE))*$G$1)</f>
        <v>16</v>
      </c>
      <c r="I210" s="308" t="str">
        <f>IF(H210="-","-",'детали ЭД103-01'!H210)</f>
        <v>кг</v>
      </c>
      <c r="J210" s="133">
        <f>IF($H210="-","-",IF('детали ЭД103-01'!I210=0,"-",'детали ЭД103-01'!I210*$H210))</f>
        <v>2.4E-2</v>
      </c>
      <c r="K210" s="133">
        <f>IF(H210="-","-",IF('детали ЭД103-01'!J210=0,"-",'детали ЭД103-01'!J210*$H210))</f>
        <v>3.2000000000000001E-2</v>
      </c>
      <c r="L210" s="26" t="str">
        <f>IF($H210="-","-",IF('детали ЭД103-01'!K210=0,"-",'детали ЭД103-01'!K210))</f>
        <v>-</v>
      </c>
      <c r="M210" s="1014" t="str">
        <f>IF($H210="-","-",IF('детали ЭД103-01'!L210=0,"-",'детали ЭД103-01'!L210))</f>
        <v>ротор</v>
      </c>
      <c r="N210" s="41" t="str">
        <f>IF($H210="-","-",IF('детали ЭД103-01'!M210=0,"-",'детали ЭД103-01'!M210))</f>
        <v>ротор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367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1"/>
      <c r="EB210" s="41"/>
      <c r="EC210" s="41"/>
      <c r="ED210" s="41"/>
      <c r="EE210" s="41"/>
    </row>
    <row r="211" spans="1:135" s="155" customFormat="1" x14ac:dyDescent="0.25">
      <c r="A211" s="1126">
        <f>'дерево ЭД103-01'!A213</f>
        <v>210</v>
      </c>
      <c r="B211" s="863" t="str">
        <f>IF('дерево ЭД103-01'!B213=0," ",'дерево ЭД103-01'!B213)</f>
        <v xml:space="preserve"> </v>
      </c>
      <c r="C211" s="1171" t="str">
        <f>HLOOKUP($D$1,'дерево ЭД103-01'!$H$4:$BU$241,A211,FALSE)</f>
        <v xml:space="preserve">ЭД103-01-60-006-04 Вал </v>
      </c>
      <c r="D211" s="244" t="str">
        <f>IF($H211="-","-",IF('детали ЭД103-01'!D211=0,"-",'детали ЭД103-01'!D211))</f>
        <v xml:space="preserve"> </v>
      </c>
      <c r="E211" s="359" t="str">
        <f>IF($H211="-","-",IF('детали ЭД103-01'!E211=0,"-",'детали ЭД103-01'!E211))</f>
        <v>-</v>
      </c>
      <c r="F211" s="359" t="str">
        <f>IF($H211="-","-",IF('детали ЭД103-01'!F211=0,"-",'детали ЭД103-01'!F211))</f>
        <v>-</v>
      </c>
      <c r="G211" s="359" t="str">
        <f>IF($H211="-","-",IF('детали ЭД103-01'!G211=0,"-",'детали ЭД103-01'!G211))</f>
        <v>-</v>
      </c>
      <c r="H211" s="341"/>
      <c r="I211" s="341"/>
      <c r="J211" s="341"/>
      <c r="K211" s="341"/>
      <c r="L211" s="244" t="str">
        <f>IF($H211="-","-",IF('детали ЭД103-01'!K211=0,"-",'детали ЭД103-01'!K211))</f>
        <v>-</v>
      </c>
      <c r="M211" s="1127" t="str">
        <f>IF($H211="-","-",IF('детали ЭД103-01'!L211=0,"-",'детали ЭД103-01'!L211))</f>
        <v>-</v>
      </c>
      <c r="N211" s="158" t="str">
        <f>IF($H211="-","-",IF('детали ЭД103-01'!M211=0,"-",'детали ЭД103-01'!M211))</f>
        <v>-</v>
      </c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7"/>
      <c r="AY211" s="157"/>
      <c r="AZ211" s="157"/>
      <c r="BA211" s="157"/>
      <c r="BB211" s="157"/>
      <c r="BC211" s="157"/>
      <c r="BD211" s="157"/>
      <c r="BE211" s="157"/>
      <c r="BF211" s="157"/>
      <c r="BG211" s="157"/>
      <c r="BH211" s="157"/>
      <c r="BI211" s="157"/>
      <c r="BJ211" s="157"/>
      <c r="BK211" s="157"/>
      <c r="BL211" s="157"/>
      <c r="BM211" s="157"/>
      <c r="BN211" s="157"/>
      <c r="BO211" s="157"/>
      <c r="BP211" s="157"/>
      <c r="BQ211" s="157"/>
      <c r="BR211" s="157"/>
      <c r="BS211" s="157"/>
      <c r="BT211" s="157"/>
      <c r="BU211" s="157"/>
      <c r="BV211" s="157"/>
      <c r="BW211" s="157"/>
      <c r="BX211" s="157"/>
      <c r="BY211" s="157"/>
      <c r="BZ211" s="157"/>
      <c r="CA211" s="157"/>
      <c r="CB211" s="157"/>
      <c r="CC211" s="157"/>
      <c r="CD211" s="157"/>
      <c r="CE211" s="157"/>
      <c r="CF211" s="157"/>
      <c r="CG211" s="157"/>
      <c r="CH211" s="157"/>
      <c r="CI211" s="157"/>
      <c r="CJ211" s="157"/>
      <c r="CK211" s="157"/>
      <c r="CL211" s="157"/>
      <c r="CM211" s="157"/>
      <c r="CN211" s="157"/>
      <c r="CO211" s="157"/>
      <c r="CP211" s="157"/>
      <c r="CQ211" s="157"/>
      <c r="CR211" s="157"/>
      <c r="CS211" s="157"/>
      <c r="CT211" s="157"/>
      <c r="CU211" s="157"/>
      <c r="CV211" s="157"/>
      <c r="CW211" s="157"/>
      <c r="CX211" s="157"/>
      <c r="CY211" s="157"/>
      <c r="CZ211" s="157"/>
      <c r="DA211" s="157"/>
      <c r="DB211" s="157"/>
      <c r="DC211" s="157"/>
      <c r="DD211" s="368"/>
      <c r="DE211" s="158"/>
      <c r="DF211" s="158"/>
      <c r="DG211" s="158"/>
      <c r="DH211" s="158"/>
      <c r="DI211" s="158"/>
      <c r="DJ211" s="158"/>
      <c r="DK211" s="158"/>
      <c r="DL211" s="158"/>
      <c r="DM211" s="158"/>
      <c r="DN211" s="158"/>
      <c r="DO211" s="158"/>
      <c r="DP211" s="158"/>
      <c r="DQ211" s="158"/>
      <c r="DR211" s="158"/>
      <c r="DS211" s="158"/>
      <c r="DT211" s="158"/>
      <c r="DU211" s="158"/>
      <c r="DV211" s="158"/>
      <c r="DW211" s="158"/>
      <c r="DX211" s="158"/>
      <c r="DY211" s="158"/>
      <c r="DZ211" s="158"/>
      <c r="EA211" s="158"/>
      <c r="EB211" s="158"/>
      <c r="EC211" s="158"/>
      <c r="ED211" s="158"/>
      <c r="EE211" s="158"/>
    </row>
    <row r="212" spans="1:135" s="164" customFormat="1" ht="13.8" thickBot="1" x14ac:dyDescent="0.3">
      <c r="A212" s="776">
        <f>'дерево ЭД103-01'!A214</f>
        <v>211</v>
      </c>
      <c r="B212" s="528" t="str">
        <f>IF('дерево ЭД103-01'!B214=0," ",'дерево ЭД103-01'!B214)</f>
        <v>08.11.</v>
      </c>
      <c r="C212" s="160" t="str">
        <f>C211</f>
        <v xml:space="preserve">ЭД103-01-60-006-04 Вал </v>
      </c>
      <c r="D212" s="160" t="str">
        <f>IF($H212="-","-",IF('детали ЭД103-01'!D212=0,"-",'детали ЭД103-01'!D212))</f>
        <v xml:space="preserve">Вал </v>
      </c>
      <c r="E212" s="446" t="str">
        <f>IF($H212="-","-",IF('детали ЭД103-01'!E212=0,"-",'детали ЭД103-01'!E212))</f>
        <v>Круг</v>
      </c>
      <c r="F212" s="446" t="str">
        <f>IF($H212="-","-",IF('детали ЭД103-01'!F212=0,"-",'детали ЭД103-01'!F212))</f>
        <v>-</v>
      </c>
      <c r="G212" s="446" t="str">
        <f>IF($H212="-","-",IF('детали ЭД103-01'!G212=0,"-",'детали ЭД103-01'!G212))</f>
        <v>24,99-7,1-АЦ28ХГН3ФТ-1 ТУ 14-1-4398-88</v>
      </c>
      <c r="H212" s="332">
        <f>IF((HLOOKUP($D$1,'дерево ЭД103-01'!$H$4:$BU$241,A212,FALSE))*$G$1=0,"-",(HLOOKUP($D$1,'дерево ЭД103-01'!$H$4:$BU$241,A212,FALSE))*$G$1)</f>
        <v>1</v>
      </c>
      <c r="I212" s="1201" t="str">
        <f>IF(H212="-","-",'детали ЭД103-01'!H212)</f>
        <v>кг</v>
      </c>
      <c r="J212" s="334">
        <f>IF($H195="-","-",(HLOOKUP($D$1,'исп. ЭД103-01 таб'!$H$4:$AZ$109,'исп. ЭД103-01 таб'!A50,FALSE)*H195))</f>
        <v>22.5</v>
      </c>
      <c r="K212" s="334">
        <f>IF($H195="-","-",(HLOOKUP($D$1,'исп. ЭД103-01 таб'!$H$4:$AZ$109,'исп. ЭД103-01 таб'!A51,FALSE)*H195))</f>
        <v>23.59</v>
      </c>
      <c r="L212" s="164" t="str">
        <f>IF($H212="-","-",IF('детали ЭД103-01'!K212=0,"-",'детали ЭД103-01'!K212))</f>
        <v>-</v>
      </c>
      <c r="M212" s="1128" t="str">
        <f>IF($H212="-","-",IF('детали ЭД103-01'!L212=0,"-",'детали ЭД103-01'!L212))</f>
        <v>ротор</v>
      </c>
      <c r="N212" s="167" t="str">
        <f>IF($H212="-","-",IF('детали ЭД103-01'!M212=0,"-",'детали ЭД103-01'!M212))</f>
        <v>ротор</v>
      </c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  <c r="AF212" s="166"/>
      <c r="AG212" s="166"/>
      <c r="AH212" s="166"/>
      <c r="AI212" s="166"/>
      <c r="AJ212" s="166"/>
      <c r="AK212" s="166"/>
      <c r="AL212" s="166"/>
      <c r="AM212" s="166"/>
      <c r="AN212" s="166"/>
      <c r="AO212" s="166"/>
      <c r="AP212" s="166"/>
      <c r="AQ212" s="166"/>
      <c r="AR212" s="166"/>
      <c r="AS212" s="166"/>
      <c r="AT212" s="166"/>
      <c r="AU212" s="166"/>
      <c r="AV212" s="166"/>
      <c r="AW212" s="166"/>
      <c r="AX212" s="166"/>
      <c r="AY212" s="166"/>
      <c r="AZ212" s="166"/>
      <c r="BA212" s="166"/>
      <c r="BB212" s="166"/>
      <c r="BC212" s="166"/>
      <c r="BD212" s="166"/>
      <c r="BE212" s="166"/>
      <c r="BF212" s="166"/>
      <c r="BG212" s="166"/>
      <c r="BH212" s="166"/>
      <c r="BI212" s="166"/>
      <c r="BJ212" s="166"/>
      <c r="BK212" s="166"/>
      <c r="BL212" s="166"/>
      <c r="BM212" s="166"/>
      <c r="BN212" s="166"/>
      <c r="BO212" s="166"/>
      <c r="BP212" s="166"/>
      <c r="BQ212" s="166"/>
      <c r="BR212" s="166"/>
      <c r="BS212" s="166"/>
      <c r="BT212" s="166"/>
      <c r="BU212" s="166"/>
      <c r="BV212" s="166"/>
      <c r="BW212" s="166"/>
      <c r="BX212" s="166"/>
      <c r="BY212" s="166"/>
      <c r="BZ212" s="166"/>
      <c r="CA212" s="166"/>
      <c r="CB212" s="166"/>
      <c r="CC212" s="166"/>
      <c r="CD212" s="166"/>
      <c r="CE212" s="166"/>
      <c r="CF212" s="166"/>
      <c r="CG212" s="166"/>
      <c r="CH212" s="166"/>
      <c r="CI212" s="166"/>
      <c r="CJ212" s="166"/>
      <c r="CK212" s="166"/>
      <c r="CL212" s="166"/>
      <c r="CM212" s="166"/>
      <c r="CN212" s="166"/>
      <c r="CO212" s="166"/>
      <c r="CP212" s="166"/>
      <c r="CQ212" s="166"/>
      <c r="CR212" s="166"/>
      <c r="CS212" s="166"/>
      <c r="CT212" s="166"/>
      <c r="CU212" s="166"/>
      <c r="CV212" s="166"/>
      <c r="CW212" s="166"/>
      <c r="CX212" s="166"/>
      <c r="CY212" s="166"/>
      <c r="CZ212" s="166"/>
      <c r="DA212" s="166"/>
      <c r="DB212" s="166"/>
      <c r="DC212" s="166"/>
      <c r="DD212" s="369"/>
      <c r="DE212" s="167"/>
      <c r="DF212" s="167"/>
      <c r="DG212" s="167"/>
      <c r="DH212" s="167"/>
      <c r="DI212" s="167"/>
      <c r="DJ212" s="167"/>
      <c r="DK212" s="167"/>
      <c r="DL212" s="167"/>
      <c r="DM212" s="167"/>
      <c r="DN212" s="167"/>
      <c r="DO212" s="167"/>
      <c r="DP212" s="167"/>
      <c r="DQ212" s="167"/>
      <c r="DR212" s="167"/>
      <c r="DS212" s="167"/>
      <c r="DT212" s="167"/>
      <c r="DU212" s="167"/>
      <c r="DV212" s="167"/>
      <c r="DW212" s="167"/>
      <c r="DX212" s="167"/>
      <c r="DY212" s="167"/>
      <c r="DZ212" s="167"/>
      <c r="EA212" s="167"/>
      <c r="EB212" s="167"/>
      <c r="EC212" s="167"/>
      <c r="ED212" s="167"/>
      <c r="EE212" s="167"/>
    </row>
    <row r="213" spans="1:135" s="205" customFormat="1" ht="13.8" thickBot="1" x14ac:dyDescent="0.3">
      <c r="A213" s="1130">
        <f>'дерево ЭД103-01'!A215</f>
        <v>212</v>
      </c>
      <c r="B213" s="267" t="str">
        <f>IF('дерево ЭД103-01'!B215=0," ",'дерево ЭД103-01'!B215)</f>
        <v>08.01.</v>
      </c>
      <c r="C213" s="269" t="str">
        <f>IF($H213="-","-",'детали ЭД103-01'!C213)</f>
        <v>ЭД103-01-66СБ Подшипник</v>
      </c>
      <c r="D213" s="269" t="str">
        <f>IF($H213="-","-",IF('детали ЭД103-01'!D213=0,"-",'детали ЭД103-01'!D213))</f>
        <v>Подшипник</v>
      </c>
      <c r="E213" s="418" t="str">
        <f>IF($H213="-","-",IF('детали ЭД103-01'!E213=0,"-",'детали ЭД103-01'!E213))</f>
        <v>-</v>
      </c>
      <c r="F213" s="418" t="str">
        <f>IF($H213="-","-",IF('детали ЭД103-01'!F213=0,"-",'детали ЭД103-01'!F213))</f>
        <v>-</v>
      </c>
      <c r="G213" s="418" t="str">
        <f>IF($H213="-","-",IF('детали ЭД103-01'!G213=0,"-",'детали ЭД103-01'!G213))</f>
        <v>-</v>
      </c>
      <c r="H213" s="361">
        <f>IF((HLOOKUP($D$1,'дерево ЭД103-01'!$H$4:$BU$241,A213,FALSE))*$G$1=0,"-",(HLOOKUP($D$1,'дерево ЭД103-01'!$H$4:$BU$241,A213,FALSE))*$G$1)</f>
        <v>16</v>
      </c>
      <c r="I213" s="361" t="str">
        <f>IF(H213="-","-",'детали ЭД103-01'!H213)</f>
        <v>шт</v>
      </c>
      <c r="J213" s="356" t="str">
        <f>IF($H213="-","-",IF('детали ЭД103-01'!I213=0,"-",'детали ЭД103-01'!I213*$H213))</f>
        <v>-</v>
      </c>
      <c r="K213" s="356" t="str">
        <f>IF(H213="-","-",IF('детали ЭД103-01'!J213=0,"-",'детали ЭД103-01'!J213*$H213))</f>
        <v>-</v>
      </c>
      <c r="L213" s="1094" t="str">
        <f>IF($H213="-","-",IF('детали ЭД103-01'!K213=0,"-",'детали ЭД103-01'!K213))</f>
        <v>зам. на ЭД103-01-65СБ</v>
      </c>
      <c r="M213" s="1012" t="str">
        <f>IF($H213="-","-",IF('детали ЭД103-01'!L213=0,"-",'детали ЭД103-01'!L213))</f>
        <v>-</v>
      </c>
      <c r="N213" s="204" t="str">
        <f>IF($H213="-","-",IF('детали ЭД103-01'!M213=0,"-",'детали ЭД103-01'!M213))</f>
        <v>ротор</v>
      </c>
      <c r="O213" s="477"/>
      <c r="P213" s="477"/>
      <c r="Q213" s="477"/>
      <c r="R213" s="477"/>
      <c r="S213" s="477"/>
      <c r="T213" s="477"/>
      <c r="U213" s="477"/>
      <c r="V213" s="477"/>
      <c r="W213" s="477"/>
      <c r="X213" s="477"/>
      <c r="Y213" s="477"/>
      <c r="Z213" s="477"/>
      <c r="AA213" s="477"/>
      <c r="AB213" s="477"/>
      <c r="AC213" s="477"/>
      <c r="AD213" s="477"/>
      <c r="AE213" s="477"/>
      <c r="AF213" s="477"/>
      <c r="AG213" s="477"/>
      <c r="AH213" s="477"/>
      <c r="AI213" s="477"/>
      <c r="AJ213" s="477"/>
      <c r="AK213" s="477"/>
      <c r="AL213" s="477"/>
      <c r="AM213" s="477"/>
      <c r="AN213" s="477"/>
      <c r="AO213" s="477"/>
      <c r="AP213" s="477"/>
      <c r="AQ213" s="477"/>
      <c r="AR213" s="477"/>
      <c r="AS213" s="477"/>
      <c r="AT213" s="477"/>
      <c r="AU213" s="477"/>
      <c r="AV213" s="477"/>
      <c r="AW213" s="477"/>
      <c r="AX213" s="477"/>
      <c r="AY213" s="477"/>
      <c r="AZ213" s="477"/>
      <c r="BA213" s="477"/>
      <c r="BB213" s="477"/>
      <c r="BC213" s="477"/>
      <c r="BD213" s="477"/>
      <c r="BE213" s="477"/>
      <c r="BF213" s="477"/>
      <c r="BG213" s="477"/>
      <c r="BH213" s="477"/>
      <c r="BI213" s="477"/>
      <c r="BJ213" s="477"/>
      <c r="BK213" s="477"/>
      <c r="BL213" s="477"/>
      <c r="BM213" s="477"/>
      <c r="BN213" s="477"/>
      <c r="BO213" s="477"/>
      <c r="BP213" s="477"/>
      <c r="BQ213" s="477"/>
      <c r="BR213" s="477"/>
      <c r="BS213" s="477"/>
      <c r="BT213" s="477"/>
      <c r="BU213" s="477"/>
      <c r="BV213" s="477"/>
      <c r="BW213" s="477"/>
      <c r="BX213" s="477"/>
      <c r="BY213" s="477"/>
      <c r="BZ213" s="477"/>
      <c r="CA213" s="477"/>
      <c r="CB213" s="477"/>
      <c r="CC213" s="477"/>
      <c r="CD213" s="477"/>
      <c r="CE213" s="477"/>
      <c r="CF213" s="477"/>
      <c r="CG213" s="477"/>
      <c r="CH213" s="477"/>
      <c r="CI213" s="477"/>
      <c r="CJ213" s="477"/>
      <c r="CK213" s="477"/>
      <c r="CL213" s="477"/>
      <c r="CM213" s="477"/>
      <c r="CN213" s="477"/>
      <c r="CO213" s="477"/>
      <c r="CP213" s="477"/>
      <c r="CQ213" s="477"/>
      <c r="CR213" s="477"/>
      <c r="CS213" s="477"/>
      <c r="CT213" s="477"/>
      <c r="CU213" s="477"/>
      <c r="CV213" s="477"/>
      <c r="CW213" s="477"/>
      <c r="CX213" s="477"/>
      <c r="CY213" s="477"/>
      <c r="CZ213" s="477"/>
      <c r="DA213" s="477"/>
      <c r="DB213" s="477"/>
      <c r="DC213" s="477"/>
      <c r="DD213" s="372"/>
      <c r="DE213" s="204"/>
      <c r="DF213" s="204"/>
      <c r="DG213" s="204"/>
      <c r="DH213" s="204"/>
      <c r="DI213" s="204"/>
      <c r="DJ213" s="204"/>
      <c r="DK213" s="204"/>
      <c r="DL213" s="204"/>
      <c r="DM213" s="204"/>
      <c r="DN213" s="204"/>
      <c r="DO213" s="204"/>
      <c r="DP213" s="204"/>
      <c r="DQ213" s="204"/>
      <c r="DR213" s="204"/>
      <c r="DS213" s="204"/>
      <c r="DT213" s="204"/>
      <c r="DU213" s="204"/>
      <c r="DV213" s="204"/>
      <c r="DW213" s="204"/>
      <c r="DX213" s="204"/>
      <c r="DY213" s="204"/>
      <c r="DZ213" s="204"/>
      <c r="EA213" s="204"/>
      <c r="EB213" s="204"/>
      <c r="EC213" s="204"/>
      <c r="ED213" s="204"/>
      <c r="EE213" s="204"/>
    </row>
    <row r="214" spans="1:135" s="205" customFormat="1" ht="13.8" thickBot="1" x14ac:dyDescent="0.3">
      <c r="A214" s="1126">
        <f>'дерево ЭД103-01'!A216</f>
        <v>213</v>
      </c>
      <c r="B214" s="527" t="str">
        <f>IF('дерево ЭД103-01'!B216=0," ",'дерево ЭД103-01'!B216)</f>
        <v>08.01.1.</v>
      </c>
      <c r="C214" s="810" t="str">
        <f>IF($H214="-","-",'детали ЭД103-01'!C214)</f>
        <v>ЭД103-01-66-001 Корпус подшипника</v>
      </c>
      <c r="D214" s="810" t="str">
        <f>IF($H214="-","-",IF('детали ЭД103-01'!D214=0,"-",'детали ЭД103-01'!D214))</f>
        <v>Корпус подшипника</v>
      </c>
      <c r="E214" s="1050" t="str">
        <f>IF($H214="-","-",IF('детали ЭД103-01'!E214=0,"-",'детали ЭД103-01'!E214))</f>
        <v>-</v>
      </c>
      <c r="F214" s="1050" t="str">
        <f>IF($H214="-","-",IF('детали ЭД103-01'!F214=0,"-",'детали ЭД103-01'!F214))</f>
        <v>-</v>
      </c>
      <c r="G214" s="444" t="str">
        <f>IF($H214="-","-",IF('детали ЭД103-01'!G214=0,"-",'детали ЭД103-01'!G214))</f>
        <v>заготовка ЭД103-01-66-001-Л</v>
      </c>
      <c r="H214" s="1131">
        <f>IF((HLOOKUP($D$1,'дерево ЭД103-01'!$H$4:$BU$241,A214,FALSE))*$G$1=0,"-",(HLOOKUP($D$1,'дерево ЭД103-01'!$H$4:$BU$241,A214,FALSE))*$G$1)</f>
        <v>16</v>
      </c>
      <c r="I214" s="1131" t="str">
        <f>IF(H214="-","-",'детали ЭД103-01'!H214)</f>
        <v>кг</v>
      </c>
      <c r="J214" s="356">
        <f>IF($H214="-","-",IF('детали ЭД103-01'!I214=0,"-",'детали ЭД103-01'!I214*$H214))</f>
        <v>2.56</v>
      </c>
      <c r="K214" s="356" t="str">
        <f>IF(H214="-","-",IF('детали ЭД103-01'!J214=0,"-",'детали ЭД103-01'!J214*$H214))</f>
        <v>-</v>
      </c>
      <c r="L214" s="155" t="str">
        <f>IF($H214="-","-",IF('детали ЭД103-01'!K214=0,"-",'детали ЭД103-01'!K214))</f>
        <v>-</v>
      </c>
      <c r="M214" s="1127" t="str">
        <f>IF($H214="-","-",IF('детали ЭД103-01'!L214=0,"-",'детали ЭД103-01'!L214))</f>
        <v>-</v>
      </c>
      <c r="N214" s="158" t="str">
        <f>IF($H214="-","-",IF('детали ЭД103-01'!M214=0,"-",'детали ЭД103-01'!M214))</f>
        <v>ротор</v>
      </c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7"/>
      <c r="AY214" s="157"/>
      <c r="AZ214" s="157"/>
      <c r="BA214" s="157"/>
      <c r="BB214" s="157"/>
      <c r="BC214" s="157"/>
      <c r="BD214" s="157"/>
      <c r="BE214" s="157"/>
      <c r="BF214" s="157"/>
      <c r="BG214" s="157"/>
      <c r="BH214" s="157"/>
      <c r="BI214" s="157"/>
      <c r="BJ214" s="157"/>
      <c r="BK214" s="157"/>
      <c r="BL214" s="157"/>
      <c r="BM214" s="157"/>
      <c r="BN214" s="157"/>
      <c r="BO214" s="157"/>
      <c r="BP214" s="157"/>
      <c r="BQ214" s="157"/>
      <c r="BR214" s="157"/>
      <c r="BS214" s="157"/>
      <c r="BT214" s="157"/>
      <c r="BU214" s="157"/>
      <c r="BV214" s="157"/>
      <c r="BW214" s="157"/>
      <c r="BX214" s="157"/>
      <c r="BY214" s="157"/>
      <c r="BZ214" s="157"/>
      <c r="CA214" s="157"/>
      <c r="CB214" s="157"/>
      <c r="CC214" s="157"/>
      <c r="CD214" s="157"/>
      <c r="CE214" s="157"/>
      <c r="CF214" s="157"/>
      <c r="CG214" s="157"/>
      <c r="CH214" s="157"/>
      <c r="CI214" s="157"/>
      <c r="CJ214" s="157"/>
      <c r="CK214" s="157"/>
      <c r="CL214" s="157"/>
      <c r="CM214" s="157"/>
      <c r="CN214" s="157"/>
      <c r="CO214" s="157"/>
      <c r="CP214" s="157"/>
      <c r="CQ214" s="157"/>
      <c r="CR214" s="157"/>
      <c r="CS214" s="157"/>
      <c r="CT214" s="157"/>
      <c r="CU214" s="157"/>
      <c r="CV214" s="157"/>
      <c r="CW214" s="157"/>
      <c r="CX214" s="157"/>
      <c r="CY214" s="157"/>
      <c r="CZ214" s="157"/>
      <c r="DA214" s="157"/>
      <c r="DB214" s="157"/>
      <c r="DC214" s="157"/>
      <c r="DD214" s="372"/>
      <c r="DE214" s="204"/>
      <c r="DF214" s="204"/>
      <c r="DG214" s="204"/>
      <c r="DH214" s="204"/>
      <c r="DI214" s="204"/>
      <c r="DJ214" s="204"/>
      <c r="DK214" s="204"/>
      <c r="DL214" s="204"/>
      <c r="DM214" s="204"/>
      <c r="DN214" s="204"/>
      <c r="DO214" s="204"/>
      <c r="DP214" s="204"/>
      <c r="DQ214" s="204"/>
      <c r="DR214" s="204"/>
      <c r="DS214" s="204"/>
      <c r="DT214" s="204"/>
      <c r="DU214" s="204"/>
      <c r="DV214" s="204"/>
      <c r="DW214" s="204"/>
      <c r="DX214" s="204"/>
      <c r="DY214" s="204"/>
      <c r="DZ214" s="204"/>
      <c r="EA214" s="204"/>
      <c r="EB214" s="204"/>
      <c r="EC214" s="204"/>
      <c r="ED214" s="204"/>
      <c r="EE214" s="204"/>
    </row>
    <row r="215" spans="1:135" s="205" customFormat="1" ht="13.8" thickBot="1" x14ac:dyDescent="0.3">
      <c r="A215" s="1129">
        <f>'дерево ЭД103-01'!A217</f>
        <v>214</v>
      </c>
      <c r="B215" s="528" t="str">
        <f>IF('дерево ЭД103-01'!B217=0," ",'дерево ЭД103-01'!B217)</f>
        <v>08.01.1.</v>
      </c>
      <c r="C215" s="811" t="str">
        <f>IF($H215="-","-",'детали ЭД103-01'!C215)</f>
        <v>ЭД103-01-66-001-Л Корпус подшипника; покупн. загот. для ЭД103-01-66-001</v>
      </c>
      <c r="D215" s="811" t="str">
        <f>IF($H215="-","-",IF('детали ЭД103-01'!D215=0,"-",'детали ЭД103-01'!D215))</f>
        <v>Корпус подшипника</v>
      </c>
      <c r="E215" s="446" t="str">
        <f>IF($H215="-","-",IF('детали ЭД103-01'!E215=0,"-",'детали ЭД103-01'!E215))</f>
        <v>Корпус подшипника</v>
      </c>
      <c r="F215" s="399" t="str">
        <f>IF($H215="-","-",IF('детали ЭД103-01'!F215=0,"-",'детали ЭД103-01'!F215))</f>
        <v>-</v>
      </c>
      <c r="G215" s="399" t="str">
        <f>IF($H215="-","-",IF('детали ЭД103-01'!G215=0,"-",'детали ЭД103-01'!G215))</f>
        <v>-</v>
      </c>
      <c r="H215" s="1076">
        <f>IF((HLOOKUP($D$1,'дерево ЭД103-01'!$H$4:$BU$241,A215,FALSE))*$G$1=0,"-",(HLOOKUP($D$1,'дерево ЭД103-01'!$H$4:$BU$241,A215,FALSE))*$G$1)</f>
        <v>16</v>
      </c>
      <c r="I215" s="1076" t="str">
        <f>IF(H215="-","-",'детали ЭД103-01'!H215)</f>
        <v>шт</v>
      </c>
      <c r="J215" s="356" t="str">
        <f>IF($H215="-","-",IF('детали ЭД103-01'!I215=0,"-",'детали ЭД103-01'!I215*$H215))</f>
        <v>-</v>
      </c>
      <c r="K215" s="356">
        <f>IF(H215="-","-",IF('детали ЭД103-01'!J215=0,"-",'детали ЭД103-01'!J215*$H215))</f>
        <v>16</v>
      </c>
      <c r="L215" s="161" t="str">
        <f>IF($H215="-","-",IF('детали ЭД103-01'!K215=0,"-",'детали ЭД103-01'!K215))</f>
        <v>покупн. загот. для ЭД103-01-66-001</v>
      </c>
      <c r="M215" s="1128" t="str">
        <f>IF($H215="-","-",IF('детали ЭД103-01'!L215=0,"-",'детали ЭД103-01'!L215))</f>
        <v>ротор</v>
      </c>
      <c r="N215" s="167" t="str">
        <f>IF($H215="-","-",IF('детали ЭД103-01'!M215=0,"-",'детали ЭД103-01'!M215))</f>
        <v>ротор</v>
      </c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  <c r="AD215" s="166"/>
      <c r="AE215" s="166"/>
      <c r="AF215" s="166"/>
      <c r="AG215" s="166"/>
      <c r="AH215" s="166"/>
      <c r="AI215" s="166"/>
      <c r="AJ215" s="166"/>
      <c r="AK215" s="166"/>
      <c r="AL215" s="166"/>
      <c r="AM215" s="166"/>
      <c r="AN215" s="166"/>
      <c r="AO215" s="166"/>
      <c r="AP215" s="166"/>
      <c r="AQ215" s="166"/>
      <c r="AR215" s="166"/>
      <c r="AS215" s="166"/>
      <c r="AT215" s="166"/>
      <c r="AU215" s="166"/>
      <c r="AV215" s="166"/>
      <c r="AW215" s="166"/>
      <c r="AX215" s="166"/>
      <c r="AY215" s="166"/>
      <c r="AZ215" s="166"/>
      <c r="BA215" s="166"/>
      <c r="BB215" s="166"/>
      <c r="BC215" s="166"/>
      <c r="BD215" s="166"/>
      <c r="BE215" s="166"/>
      <c r="BF215" s="166"/>
      <c r="BG215" s="166"/>
      <c r="BH215" s="166"/>
      <c r="BI215" s="166"/>
      <c r="BJ215" s="166"/>
      <c r="BK215" s="166"/>
      <c r="BL215" s="166"/>
      <c r="BM215" s="166"/>
      <c r="BN215" s="166"/>
      <c r="BO215" s="166"/>
      <c r="BP215" s="166"/>
      <c r="BQ215" s="166"/>
      <c r="BR215" s="166"/>
      <c r="BS215" s="166"/>
      <c r="BT215" s="166"/>
      <c r="BU215" s="166"/>
      <c r="BV215" s="166"/>
      <c r="BW215" s="166"/>
      <c r="BX215" s="166"/>
      <c r="BY215" s="166"/>
      <c r="BZ215" s="166"/>
      <c r="CA215" s="166"/>
      <c r="CB215" s="166"/>
      <c r="CC215" s="166"/>
      <c r="CD215" s="166"/>
      <c r="CE215" s="166"/>
      <c r="CF215" s="166"/>
      <c r="CG215" s="166"/>
      <c r="CH215" s="166"/>
      <c r="CI215" s="166"/>
      <c r="CJ215" s="166"/>
      <c r="CK215" s="166"/>
      <c r="CL215" s="166"/>
      <c r="CM215" s="166"/>
      <c r="CN215" s="166"/>
      <c r="CO215" s="166"/>
      <c r="CP215" s="166"/>
      <c r="CQ215" s="166"/>
      <c r="CR215" s="166"/>
      <c r="CS215" s="166"/>
      <c r="CT215" s="166"/>
      <c r="CU215" s="166"/>
      <c r="CV215" s="166"/>
      <c r="CW215" s="166"/>
      <c r="CX215" s="166"/>
      <c r="CY215" s="166"/>
      <c r="CZ215" s="166"/>
      <c r="DA215" s="166"/>
      <c r="DB215" s="166"/>
      <c r="DC215" s="166"/>
      <c r="DD215" s="372"/>
      <c r="DE215" s="204"/>
      <c r="DF215" s="204"/>
      <c r="DG215" s="204"/>
      <c r="DH215" s="204"/>
      <c r="DI215" s="204"/>
      <c r="DJ215" s="204"/>
      <c r="DK215" s="204"/>
      <c r="DL215" s="204"/>
      <c r="DM215" s="204"/>
      <c r="DN215" s="204"/>
      <c r="DO215" s="204"/>
      <c r="DP215" s="204"/>
      <c r="DQ215" s="204"/>
      <c r="DR215" s="204"/>
      <c r="DS215" s="204"/>
      <c r="DT215" s="204"/>
      <c r="DU215" s="204"/>
      <c r="DV215" s="204"/>
      <c r="DW215" s="204"/>
      <c r="DX215" s="204"/>
      <c r="DY215" s="204"/>
      <c r="DZ215" s="204"/>
      <c r="EA215" s="204"/>
      <c r="EB215" s="204"/>
      <c r="EC215" s="204"/>
      <c r="ED215" s="204"/>
      <c r="EE215" s="204"/>
    </row>
    <row r="216" spans="1:135" s="1066" customFormat="1" x14ac:dyDescent="0.25">
      <c r="A216" s="1124">
        <f>'дерево ЭД103-01'!A218</f>
        <v>215</v>
      </c>
      <c r="B216" s="525" t="str">
        <f>IF('дерево ЭД103-01'!B218=0," ",'дерево ЭД103-01'!B218)</f>
        <v>08.01.3.</v>
      </c>
      <c r="C216" s="1024" t="str">
        <f>IF($H216="-","-",'детали ЭД103-01'!C216)</f>
        <v>ЭД103-01-050-01 Втулка ВМФ-023; покупная</v>
      </c>
      <c r="D216" s="1024" t="str">
        <f>IF($H216="-","-",IF('детали ЭД103-01'!D216=0,"-",'детали ЭД103-01'!D216))</f>
        <v>Втулка</v>
      </c>
      <c r="E216" s="451" t="str">
        <f>IF($H216="-","-",IF('детали ЭД103-01'!E216=0,"-",'детали ЭД103-01'!E216))</f>
        <v xml:space="preserve">Втулка </v>
      </c>
      <c r="F216" s="451" t="str">
        <f>IF($H216="-","-",IF('детали ЭД103-01'!F216=0,"-",'детали ЭД103-01'!F216))</f>
        <v>-</v>
      </c>
      <c r="G216" s="117" t="str">
        <f>IF($H216="-","-",IF('детали ЭД103-01'!G216=0,"-",'детали ЭД103-01'!G216))</f>
        <v>ВМФ</v>
      </c>
      <c r="H216" s="1072">
        <f>IF((HLOOKUP($D$1,'дерево ЭД103-01'!$H$4:$BU$241,A216,FALSE))*$G$1=0,"-",(HLOOKUP($D$1,'дерево ЭД103-01'!$H$4:$BU$241,A216,FALSE))*$G$1)</f>
        <v>16</v>
      </c>
      <c r="I216" s="1072" t="str">
        <f>IF(H216="-","-",'детали ЭД103-01'!H216)</f>
        <v>шт</v>
      </c>
      <c r="J216" s="134" t="str">
        <f>IF($H216="-","-",IF('детали ЭД103-01'!I216=0,"-",'детали ЭД103-01'!I216*$H216))</f>
        <v>-</v>
      </c>
      <c r="K216" s="134">
        <f>IF(H216="-","-",IF('детали ЭД103-01'!J216=0,"-",'детали ЭД103-01'!J216*$H216))</f>
        <v>16</v>
      </c>
      <c r="L216" s="1079" t="str">
        <f>IF($H216="-","-",IF('детали ЭД103-01'!K216=0,"-",'детали ЭД103-01'!K216))</f>
        <v>покупная</v>
      </c>
      <c r="M216" s="1013" t="str">
        <f>IF($H216="-","-",IF('детали ЭД103-01'!L216=0,"-",'детали ЭД103-01'!L216))</f>
        <v>ротор</v>
      </c>
      <c r="N216" s="28" t="str">
        <f>IF($H216="-","-",IF('детали ЭД103-01'!M216=0,"-",'детали ЭД103-01'!M216))</f>
        <v>ротор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371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</row>
    <row r="217" spans="1:135" s="26" customFormat="1" ht="13.8" thickBot="1" x14ac:dyDescent="0.3">
      <c r="A217" s="1115">
        <f>'дерево ЭД103-01'!A219</f>
        <v>216</v>
      </c>
      <c r="B217" s="611" t="str">
        <f>IF('дерево ЭД103-01'!B219=0," ",'дерево ЭД103-01'!B219)</f>
        <v>08.01.4.</v>
      </c>
      <c r="C217" s="855" t="str">
        <f>IF($H217="-","-",'детали ЭД103-01'!C217)</f>
        <v>ЭД103-01-66КВМ на ЭД103-01-66СБ Подшипник</v>
      </c>
      <c r="D217" s="855" t="str">
        <f>IF($H217="-","-",IF('детали ЭД103-01'!D217=0,"-",'детали ЭД103-01'!D217))</f>
        <v>Комплект вспомог. мат.</v>
      </c>
      <c r="E217" s="1056" t="str">
        <f>IF($H217="-","-",IF('детали ЭД103-01'!E217=0,"-",'детали ЭД103-01'!E217))</f>
        <v>Комплект вспомог. мат.</v>
      </c>
      <c r="F217" s="397" t="str">
        <f>IF($H217="-","-",IF('детали ЭД103-01'!F217=0,"-",'детали ЭД103-01'!F217))</f>
        <v>-</v>
      </c>
      <c r="G217" s="855" t="str">
        <f>IF($H217="-","-",IF('детали ЭД103-01'!G217=0,"-",'детали ЭД103-01'!G217))</f>
        <v>-</v>
      </c>
      <c r="H217" s="1057">
        <f>IF((HLOOKUP($D$1,'дерево ЭД103-01'!$H$4:$BU$241,A217,FALSE))*$G$1=0,"-",(HLOOKUP($D$1,'дерево ЭД103-01'!$H$4:$BU$241,A217,FALSE))*$G$1)</f>
        <v>16</v>
      </c>
      <c r="I217" s="1057" t="str">
        <f>IF(H217="-","-",'детали ЭД103-01'!H217)</f>
        <v>шт</v>
      </c>
      <c r="J217" s="133" t="str">
        <f>IF($H217="-","-",IF('детали ЭД103-01'!I217=0,"-",'детали ЭД103-01'!I217*$H217))</f>
        <v>-</v>
      </c>
      <c r="K217" s="133">
        <f>IF(H217="-","-",IF('детали ЭД103-01'!J217=0,"-",'детали ЭД103-01'!J217*$H217))</f>
        <v>16</v>
      </c>
      <c r="L217" s="1080" t="str">
        <f>IF($H217="-","-",IF('детали ЭД103-01'!K217=0,"-",'детали ЭД103-01'!K217))</f>
        <v>-</v>
      </c>
      <c r="M217" s="1014" t="str">
        <f>IF($H217="-","-",IF('детали ЭД103-01'!L217=0,"-",'детали ЭД103-01'!L217))</f>
        <v>-</v>
      </c>
      <c r="N217" s="41" t="str">
        <f>IF($H217="-","-",IF('детали ЭД103-01'!M217=0,"-",'детали ЭД103-01'!M217))</f>
        <v>ротор</v>
      </c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367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  <c r="EE217" s="41"/>
    </row>
    <row r="218" spans="1:135" s="205" customFormat="1" ht="13.8" thickBot="1" x14ac:dyDescent="0.3">
      <c r="A218" s="1130">
        <f>'дерево ЭД103-01'!A220</f>
        <v>217</v>
      </c>
      <c r="B218" s="267" t="str">
        <f>IF('дерево ЭД103-01'!B220=0," ",'дерево ЭД103-01'!B220)</f>
        <v>08.01.</v>
      </c>
      <c r="C218" s="1082" t="str">
        <f>IF($H218="-","-",'детали ЭД103-01'!C218)</f>
        <v>ЭД103-01-65СБ Подшипник</v>
      </c>
      <c r="D218" s="1082" t="str">
        <f>IF($H218="-","-",IF('детали ЭД103-01'!D218=0,"-",'детали ЭД103-01'!D218))</f>
        <v>Подшипник</v>
      </c>
      <c r="E218" s="418" t="str">
        <f>IF($H218="-","-",IF('детали ЭД103-01'!E218=0,"-",'детали ЭД103-01'!E218))</f>
        <v>-</v>
      </c>
      <c r="F218" s="418" t="str">
        <f>IF($H218="-","-",IF('детали ЭД103-01'!F218=0,"-",'детали ЭД103-01'!F218))</f>
        <v>-</v>
      </c>
      <c r="G218" s="418" t="str">
        <f>IF($H218="-","-",IF('детали ЭД103-01'!G218=0,"-",'детали ЭД103-01'!G218))</f>
        <v>-</v>
      </c>
      <c r="H218" s="1087">
        <f>IF((HLOOKUP($D$1,'дерево ЭД103-01'!$H$4:$BU$241,A218,FALSE))*$G$1=0,"-",(HLOOKUP($D$1,'дерево ЭД103-01'!$H$4:$BU$241,A218,FALSE))*$G$1)</f>
        <v>16</v>
      </c>
      <c r="I218" s="1087" t="str">
        <f>IF(H218="-","-",'детали ЭД103-01'!H218)</f>
        <v>шт</v>
      </c>
      <c r="J218" s="419" t="str">
        <f>IF($H218="-","-",IF('детали ЭД103-01'!I218=0,"-",'детали ЭД103-01'!I218*$H218))</f>
        <v>-</v>
      </c>
      <c r="K218" s="419" t="str">
        <f>IF(H218="-","-",IF('детали ЭД103-01'!J218=0,"-",'детали ЭД103-01'!J218*$H218))</f>
        <v>-</v>
      </c>
      <c r="L218" s="1105" t="str">
        <f>IF($H218="-","-",IF('детали ЭД103-01'!K218=0,"-",'детали ЭД103-01'!K218))</f>
        <v>взамен ЭД103-01-66СБ</v>
      </c>
      <c r="M218" s="1012" t="str">
        <f>IF($H218="-","-",IF('детали ЭД103-01'!L218=0,"-",'детали ЭД103-01'!L218))</f>
        <v>-</v>
      </c>
      <c r="N218" s="204" t="str">
        <f>IF($H218="-","-",IF('детали ЭД103-01'!M218=0,"-",'детали ЭД103-01'!M218))</f>
        <v>-</v>
      </c>
      <c r="O218" s="477"/>
      <c r="P218" s="477"/>
      <c r="Q218" s="477"/>
      <c r="R218" s="477"/>
      <c r="S218" s="477"/>
      <c r="T218" s="477"/>
      <c r="U218" s="477"/>
      <c r="V218" s="477"/>
      <c r="W218" s="477"/>
      <c r="X218" s="477"/>
      <c r="Y218" s="477"/>
      <c r="Z218" s="477"/>
      <c r="AA218" s="477"/>
      <c r="AB218" s="477"/>
      <c r="AC218" s="477"/>
      <c r="AD218" s="477"/>
      <c r="AE218" s="477"/>
      <c r="AF218" s="477"/>
      <c r="AG218" s="477"/>
      <c r="AH218" s="477"/>
      <c r="AI218" s="477"/>
      <c r="AJ218" s="477"/>
      <c r="AK218" s="477"/>
      <c r="AL218" s="477"/>
      <c r="AM218" s="477"/>
      <c r="AN218" s="477"/>
      <c r="AO218" s="477"/>
      <c r="AP218" s="477"/>
      <c r="AQ218" s="477"/>
      <c r="AR218" s="477"/>
      <c r="AS218" s="477"/>
      <c r="AT218" s="477"/>
      <c r="AU218" s="477"/>
      <c r="AV218" s="477"/>
      <c r="AW218" s="477"/>
      <c r="AX218" s="477"/>
      <c r="AY218" s="477"/>
      <c r="AZ218" s="477"/>
      <c r="BA218" s="477"/>
      <c r="BB218" s="477"/>
      <c r="BC218" s="477"/>
      <c r="BD218" s="477"/>
      <c r="BE218" s="477"/>
      <c r="BF218" s="477"/>
      <c r="BG218" s="477"/>
      <c r="BH218" s="477"/>
      <c r="BI218" s="477"/>
      <c r="BJ218" s="477"/>
      <c r="BK218" s="477"/>
      <c r="BL218" s="477"/>
      <c r="BM218" s="477"/>
      <c r="BN218" s="477"/>
      <c r="BO218" s="477"/>
      <c r="BP218" s="477"/>
      <c r="BQ218" s="477"/>
      <c r="BR218" s="477"/>
      <c r="BS218" s="477"/>
      <c r="BT218" s="477"/>
      <c r="BU218" s="477"/>
      <c r="BV218" s="477"/>
      <c r="BW218" s="477"/>
      <c r="BX218" s="477"/>
      <c r="BY218" s="477"/>
      <c r="BZ218" s="477"/>
      <c r="CA218" s="477"/>
      <c r="CB218" s="477"/>
      <c r="CC218" s="477"/>
      <c r="CD218" s="477"/>
      <c r="CE218" s="477"/>
      <c r="CF218" s="477"/>
      <c r="CG218" s="477"/>
      <c r="CH218" s="477"/>
      <c r="CI218" s="477"/>
      <c r="CJ218" s="477"/>
      <c r="CK218" s="477"/>
      <c r="CL218" s="477"/>
      <c r="CM218" s="477"/>
      <c r="CN218" s="477"/>
      <c r="CO218" s="477"/>
      <c r="CP218" s="477"/>
      <c r="CQ218" s="477"/>
      <c r="CR218" s="477"/>
      <c r="CS218" s="477"/>
      <c r="CT218" s="477"/>
      <c r="CU218" s="477"/>
      <c r="CV218" s="477"/>
      <c r="CW218" s="477"/>
      <c r="CX218" s="477"/>
      <c r="CY218" s="477"/>
      <c r="CZ218" s="477"/>
      <c r="DA218" s="477"/>
      <c r="DB218" s="477"/>
      <c r="DC218" s="477"/>
      <c r="DD218" s="372"/>
      <c r="DE218" s="204"/>
      <c r="DF218" s="204"/>
      <c r="DG218" s="204"/>
      <c r="DH218" s="204"/>
      <c r="DI218" s="204"/>
      <c r="DJ218" s="204"/>
      <c r="DK218" s="204"/>
      <c r="DL218" s="204"/>
      <c r="DM218" s="204"/>
      <c r="DN218" s="204"/>
      <c r="DO218" s="204"/>
      <c r="DP218" s="204"/>
      <c r="DQ218" s="204"/>
      <c r="DR218" s="204"/>
      <c r="DS218" s="204"/>
      <c r="DT218" s="204"/>
      <c r="DU218" s="204"/>
      <c r="DV218" s="204"/>
      <c r="DW218" s="204"/>
      <c r="DX218" s="204"/>
      <c r="DY218" s="204"/>
      <c r="DZ218" s="204"/>
      <c r="EA218" s="204"/>
      <c r="EB218" s="204"/>
      <c r="EC218" s="204"/>
      <c r="ED218" s="204"/>
      <c r="EE218" s="204"/>
    </row>
    <row r="219" spans="1:135" s="155" customFormat="1" x14ac:dyDescent="0.25">
      <c r="A219" s="1126">
        <f>'дерево ЭД103-01'!A221</f>
        <v>218</v>
      </c>
      <c r="B219" s="527" t="str">
        <f>IF('дерево ЭД103-01'!B221=0," ",'дерево ЭД103-01'!B221)</f>
        <v>08.01.1.</v>
      </c>
      <c r="C219" s="1083" t="str">
        <f>IF($H219="-","-",'детали ЭД103-01'!C219)</f>
        <v>ЭД103-01-65-001 Подшипник</v>
      </c>
      <c r="D219" s="1083" t="str">
        <f>IF($H219="-","-",IF('детали ЭД103-01'!D219=0,"-",'детали ЭД103-01'!D219))</f>
        <v>Подшипник</v>
      </c>
      <c r="E219" s="1050" t="str">
        <f>IF($H219="-","-",IF('детали ЭД103-01'!E219=0,"-",'детали ЭД103-01'!E219))</f>
        <v>-</v>
      </c>
      <c r="F219" s="1050" t="str">
        <f>IF($H219="-","-",IF('детали ЭД103-01'!F219=0,"-",'детали ЭД103-01'!F219))</f>
        <v>-</v>
      </c>
      <c r="G219" s="1050" t="str">
        <f>IF($H219="-","-",IF('детали ЭД103-01'!G219=0,"-",'детали ЭД103-01'!G219))</f>
        <v>-</v>
      </c>
      <c r="H219" s="1088">
        <f>IF((HLOOKUP($D$1,'дерево ЭД103-01'!$H$4:$BU$241,A219,FALSE))*$G$1=0,"-",(HLOOKUP($D$1,'дерево ЭД103-01'!$H$4:$BU$241,A219,FALSE))*$G$1)</f>
        <v>16</v>
      </c>
      <c r="I219" s="1088" t="str">
        <f>IF(H219="-","-",'детали ЭД103-01'!H219)</f>
        <v>кг</v>
      </c>
      <c r="J219" s="1051" t="str">
        <f>IF($H219="-","-",IF('детали ЭД103-01'!I219=0,"-",'детали ЭД103-01'!I219*$H219))</f>
        <v>-</v>
      </c>
      <c r="K219" s="1051">
        <f>IF(H219="-","-",IF('детали ЭД103-01'!J219=0,"-",'детали ЭД103-01'!J219*$H219))</f>
        <v>16</v>
      </c>
      <c r="L219" s="1106" t="str">
        <f>IF($H219="-","-",IF('детали ЭД103-01'!K219=0,"-",'детали ЭД103-01'!K219))</f>
        <v>-</v>
      </c>
      <c r="M219" s="1127" t="str">
        <f>IF($H219="-","-",IF('детали ЭД103-01'!L219=0,"-",'детали ЭД103-01'!L219))</f>
        <v>-</v>
      </c>
      <c r="N219" s="158" t="str">
        <f>IF($H219="-","-",IF('детали ЭД103-01'!M219=0,"-",'детали ЭД103-01'!M219))</f>
        <v>-</v>
      </c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  <c r="BA219" s="157"/>
      <c r="BB219" s="157"/>
      <c r="BC219" s="157"/>
      <c r="BD219" s="157"/>
      <c r="BE219" s="157"/>
      <c r="BF219" s="157"/>
      <c r="BG219" s="157"/>
      <c r="BH219" s="157"/>
      <c r="BI219" s="157"/>
      <c r="BJ219" s="157"/>
      <c r="BK219" s="157"/>
      <c r="BL219" s="157"/>
      <c r="BM219" s="157"/>
      <c r="BN219" s="157"/>
      <c r="BO219" s="157"/>
      <c r="BP219" s="157"/>
      <c r="BQ219" s="157"/>
      <c r="BR219" s="157"/>
      <c r="BS219" s="157"/>
      <c r="BT219" s="157"/>
      <c r="BU219" s="157"/>
      <c r="BV219" s="157"/>
      <c r="BW219" s="157"/>
      <c r="BX219" s="157"/>
      <c r="BY219" s="157"/>
      <c r="BZ219" s="157"/>
      <c r="CA219" s="157"/>
      <c r="CB219" s="157"/>
      <c r="CC219" s="157"/>
      <c r="CD219" s="157"/>
      <c r="CE219" s="157"/>
      <c r="CF219" s="157"/>
      <c r="CG219" s="157"/>
      <c r="CH219" s="157"/>
      <c r="CI219" s="157"/>
      <c r="CJ219" s="157"/>
      <c r="CK219" s="157"/>
      <c r="CL219" s="157"/>
      <c r="CM219" s="157"/>
      <c r="CN219" s="157"/>
      <c r="CO219" s="157"/>
      <c r="CP219" s="157"/>
      <c r="CQ219" s="157"/>
      <c r="CR219" s="157"/>
      <c r="CS219" s="157"/>
      <c r="CT219" s="157"/>
      <c r="CU219" s="157"/>
      <c r="CV219" s="157"/>
      <c r="CW219" s="157"/>
      <c r="CX219" s="157"/>
      <c r="CY219" s="157"/>
      <c r="CZ219" s="157"/>
      <c r="DA219" s="157"/>
      <c r="DB219" s="157"/>
      <c r="DC219" s="157"/>
      <c r="DD219" s="368"/>
      <c r="DE219" s="158"/>
      <c r="DF219" s="158"/>
      <c r="DG219" s="158"/>
      <c r="DH219" s="158"/>
      <c r="DI219" s="158"/>
      <c r="DJ219" s="158"/>
      <c r="DK219" s="158"/>
      <c r="DL219" s="158"/>
      <c r="DM219" s="158"/>
      <c r="DN219" s="158"/>
      <c r="DO219" s="158"/>
      <c r="DP219" s="158"/>
      <c r="DQ219" s="158"/>
      <c r="DR219" s="158"/>
      <c r="DS219" s="158"/>
      <c r="DT219" s="158"/>
      <c r="DU219" s="158"/>
      <c r="DV219" s="158"/>
      <c r="DW219" s="158"/>
      <c r="DX219" s="158"/>
      <c r="DY219" s="158"/>
      <c r="DZ219" s="158"/>
      <c r="EA219" s="158"/>
      <c r="EB219" s="158"/>
      <c r="EC219" s="158"/>
      <c r="ED219" s="158"/>
      <c r="EE219" s="158"/>
    </row>
    <row r="220" spans="1:135" s="164" customFormat="1" ht="13.8" thickBot="1" x14ac:dyDescent="0.3">
      <c r="A220" s="1129">
        <f>'дерево ЭД103-01'!A222</f>
        <v>219</v>
      </c>
      <c r="B220" s="528" t="str">
        <f>IF('дерево ЭД103-01'!B222=0," ",'дерево ЭД103-01'!B222)</f>
        <v>08.01.1.</v>
      </c>
      <c r="C220" s="1084" t="str">
        <f>IF($H220="-","-",'детали ЭД103-01'!C220)</f>
        <v>ЖБИК.711143.923-06 Подшипник отливка</v>
      </c>
      <c r="D220" s="1084" t="str">
        <f>IF($H220="-","-",IF('детали ЭД103-01'!D220=0,"-",'детали ЭД103-01'!D220))</f>
        <v>Подшипник отливка</v>
      </c>
      <c r="E220" s="399" t="str">
        <f>IF($H220="-","-",IF('детали ЭД103-01'!E220=0,"-",'детали ЭД103-01'!E220))</f>
        <v>-</v>
      </c>
      <c r="F220" s="399" t="str">
        <f>IF($H220="-","-",IF('детали ЭД103-01'!F220=0,"-",'детали ЭД103-01'!F220))</f>
        <v>-</v>
      </c>
      <c r="G220" s="399" t="str">
        <f>IF($H220="-","-",IF('детали ЭД103-01'!G220=0,"-",'детали ЭД103-01'!G220))</f>
        <v>-</v>
      </c>
      <c r="H220" s="1089">
        <f>IF((HLOOKUP($D$1,'дерево ЭД103-01'!$H$4:$BU$241,A220,FALSE))*$G$1=0,"-",(HLOOKUP($D$1,'дерево ЭД103-01'!$H$4:$BU$241,A220,FALSE))*$G$1)</f>
        <v>16</v>
      </c>
      <c r="I220" s="1089" t="str">
        <f>IF(H220="-","-",'детали ЭД103-01'!H220)</f>
        <v>шт</v>
      </c>
      <c r="J220" s="400" t="str">
        <f>IF($H220="-","-",IF('детали ЭД103-01'!I220=0,"-",'детали ЭД103-01'!I220*$H220))</f>
        <v>-</v>
      </c>
      <c r="K220" s="400">
        <f>IF(H220="-","-",IF('детали ЭД103-01'!J220=0,"-",'детали ЭД103-01'!J220*$H220))</f>
        <v>16</v>
      </c>
      <c r="L220" s="1107" t="str">
        <f>IF($H220="-","-",IF('детали ЭД103-01'!K220=0,"-",'детали ЭД103-01'!K220))</f>
        <v>загот. для ЭД103-01-65-001</v>
      </c>
      <c r="M220" s="1128" t="str">
        <f>IF($H220="-","-",IF('детали ЭД103-01'!L220=0,"-",'детали ЭД103-01'!L220))</f>
        <v>-</v>
      </c>
      <c r="N220" s="167" t="str">
        <f>IF($H220="-","-",IF('детали ЭД103-01'!M220=0,"-",'детали ЭД103-01'!M220))</f>
        <v>-</v>
      </c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6"/>
      <c r="AD220" s="166"/>
      <c r="AE220" s="166"/>
      <c r="AF220" s="166"/>
      <c r="AG220" s="166"/>
      <c r="AH220" s="166"/>
      <c r="AI220" s="166"/>
      <c r="AJ220" s="166"/>
      <c r="AK220" s="166"/>
      <c r="AL220" s="166"/>
      <c r="AM220" s="166"/>
      <c r="AN220" s="166"/>
      <c r="AO220" s="166"/>
      <c r="AP220" s="166"/>
      <c r="AQ220" s="166"/>
      <c r="AR220" s="166"/>
      <c r="AS220" s="166"/>
      <c r="AT220" s="166"/>
      <c r="AU220" s="166"/>
      <c r="AV220" s="166"/>
      <c r="AW220" s="166"/>
      <c r="AX220" s="166"/>
      <c r="AY220" s="166"/>
      <c r="AZ220" s="166"/>
      <c r="BA220" s="166"/>
      <c r="BB220" s="166"/>
      <c r="BC220" s="166"/>
      <c r="BD220" s="166"/>
      <c r="BE220" s="166"/>
      <c r="BF220" s="166"/>
      <c r="BG220" s="166"/>
      <c r="BH220" s="166"/>
      <c r="BI220" s="166"/>
      <c r="BJ220" s="166"/>
      <c r="BK220" s="166"/>
      <c r="BL220" s="166"/>
      <c r="BM220" s="166"/>
      <c r="BN220" s="166"/>
      <c r="BO220" s="166"/>
      <c r="BP220" s="166"/>
      <c r="BQ220" s="166"/>
      <c r="BR220" s="166"/>
      <c r="BS220" s="166"/>
      <c r="BT220" s="166"/>
      <c r="BU220" s="166"/>
      <c r="BV220" s="166"/>
      <c r="BW220" s="166"/>
      <c r="BX220" s="166"/>
      <c r="BY220" s="166"/>
      <c r="BZ220" s="166"/>
      <c r="CA220" s="166"/>
      <c r="CB220" s="166"/>
      <c r="CC220" s="166"/>
      <c r="CD220" s="166"/>
      <c r="CE220" s="166"/>
      <c r="CF220" s="166"/>
      <c r="CG220" s="166"/>
      <c r="CH220" s="166"/>
      <c r="CI220" s="166"/>
      <c r="CJ220" s="166"/>
      <c r="CK220" s="166"/>
      <c r="CL220" s="166"/>
      <c r="CM220" s="166"/>
      <c r="CN220" s="166"/>
      <c r="CO220" s="166"/>
      <c r="CP220" s="166"/>
      <c r="CQ220" s="166"/>
      <c r="CR220" s="166"/>
      <c r="CS220" s="166"/>
      <c r="CT220" s="166"/>
      <c r="CU220" s="166"/>
      <c r="CV220" s="166"/>
      <c r="CW220" s="166"/>
      <c r="CX220" s="166"/>
      <c r="CY220" s="166"/>
      <c r="CZ220" s="166"/>
      <c r="DA220" s="166"/>
      <c r="DB220" s="166"/>
      <c r="DC220" s="166"/>
      <c r="DD220" s="369"/>
      <c r="DE220" s="167"/>
      <c r="DF220" s="167"/>
      <c r="DG220" s="167"/>
      <c r="DH220" s="167"/>
      <c r="DI220" s="167"/>
      <c r="DJ220" s="167"/>
      <c r="DK220" s="167"/>
      <c r="DL220" s="167"/>
      <c r="DM220" s="167"/>
      <c r="DN220" s="167"/>
      <c r="DO220" s="167"/>
      <c r="DP220" s="167"/>
      <c r="DQ220" s="167"/>
      <c r="DR220" s="167"/>
      <c r="DS220" s="167"/>
      <c r="DT220" s="167"/>
      <c r="DU220" s="167"/>
      <c r="DV220" s="167"/>
      <c r="DW220" s="167"/>
      <c r="DX220" s="167"/>
      <c r="DY220" s="167"/>
      <c r="DZ220" s="167"/>
      <c r="EA220" s="167"/>
      <c r="EB220" s="167"/>
      <c r="EC220" s="167"/>
      <c r="ED220" s="167"/>
      <c r="EE220" s="167"/>
    </row>
    <row r="221" spans="1:135" s="288" customFormat="1" ht="13.8" thickBot="1" x14ac:dyDescent="0.3">
      <c r="A221" s="1124">
        <f>'дерево ЭД103-01'!A223</f>
        <v>220</v>
      </c>
      <c r="B221" s="525" t="str">
        <f>IF('дерево ЭД103-01'!B223=0," ",'дерево ЭД103-01'!B223)</f>
        <v>08.01.3.</v>
      </c>
      <c r="C221" s="1085" t="str">
        <f>IF($H221="-","-",'детали ЭД103-01'!C221)</f>
        <v>ЭД103-01-050-01 Втулка ВМФ-023</v>
      </c>
      <c r="D221" s="1085" t="str">
        <f>IF($H221="-","-",IF('детали ЭД103-01'!D221=0,"-",'детали ЭД103-01'!D221))</f>
        <v>Втулка ВМФ-023</v>
      </c>
      <c r="E221" s="1047" t="str">
        <f>IF($H221="-","-",IF('детали ЭД103-01'!E221=0,"-",'детали ЭД103-01'!E221))</f>
        <v>-</v>
      </c>
      <c r="F221" s="1047" t="str">
        <f>IF($H221="-","-",IF('детали ЭД103-01'!F221=0,"-",'детали ЭД103-01'!F221))</f>
        <v>-</v>
      </c>
      <c r="G221" s="1047" t="str">
        <f>IF($H221="-","-",IF('детали ЭД103-01'!G221=0,"-",'детали ЭД103-01'!G221))</f>
        <v>-</v>
      </c>
      <c r="H221" s="1090">
        <f>IF((HLOOKUP($D$1,'дерево ЭД103-01'!$H$4:$BU$241,A221,FALSE))*$G$1=0,"-",(HLOOKUP($D$1,'дерево ЭД103-01'!$H$4:$BU$241,A221,FALSE))*$G$1)</f>
        <v>16</v>
      </c>
      <c r="I221" s="1090" t="str">
        <f>IF(H221="-","-",'детали ЭД103-01'!H221)</f>
        <v>шт</v>
      </c>
      <c r="J221" s="1048" t="str">
        <f>IF($H221="-","-",IF('детали ЭД103-01'!I221=0,"-",'детали ЭД103-01'!I221*$H221))</f>
        <v>-</v>
      </c>
      <c r="K221" s="1048" t="str">
        <f>IF(H221="-","-",IF('детали ЭД103-01'!J221=0,"-",'детали ЭД103-01'!J221*$H221))</f>
        <v>-</v>
      </c>
      <c r="L221" s="1108" t="str">
        <f>IF($H221="-","-",IF('детали ЭД103-01'!K221=0,"-",'детали ЭД103-01'!K221))</f>
        <v>покупная</v>
      </c>
      <c r="M221" s="1013" t="str">
        <f>IF($H221="-","-",IF('детали ЭД103-01'!L221=0,"-",'детали ЭД103-01'!L221))</f>
        <v>-</v>
      </c>
      <c r="N221" s="28" t="str">
        <f>IF($H221="-","-",IF('детали ЭД103-01'!M221=0,"-",'детали ЭД103-01'!M221))</f>
        <v>-</v>
      </c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382"/>
      <c r="DE221" s="247"/>
      <c r="DF221" s="247"/>
      <c r="DG221" s="247"/>
      <c r="DH221" s="247"/>
      <c r="DI221" s="247"/>
      <c r="DJ221" s="247"/>
      <c r="DK221" s="247"/>
      <c r="DL221" s="247"/>
      <c r="DM221" s="247"/>
      <c r="DN221" s="247"/>
      <c r="DO221" s="247"/>
      <c r="DP221" s="247"/>
      <c r="DQ221" s="247"/>
      <c r="DR221" s="247"/>
      <c r="DS221" s="247"/>
      <c r="DT221" s="247"/>
      <c r="DU221" s="247"/>
      <c r="DV221" s="247"/>
      <c r="DW221" s="247"/>
      <c r="DX221" s="247"/>
      <c r="DY221" s="247"/>
      <c r="DZ221" s="247"/>
      <c r="EA221" s="247"/>
      <c r="EB221" s="247"/>
      <c r="EC221" s="247"/>
      <c r="ED221" s="247"/>
      <c r="EE221" s="247"/>
    </row>
    <row r="222" spans="1:135" s="272" customFormat="1" ht="13.8" thickBot="1" x14ac:dyDescent="0.3">
      <c r="A222" s="1115">
        <f>'дерево ЭД103-01'!A224</f>
        <v>221</v>
      </c>
      <c r="B222" s="611" t="str">
        <f>IF('дерево ЭД103-01'!B224=0," ",'дерево ЭД103-01'!B224)</f>
        <v>08.01.4.</v>
      </c>
      <c r="C222" s="1086" t="str">
        <f>IF($H222="-","-",'детали ЭД103-01'!C222)</f>
        <v>ЭД103-01-66КВМ подшипник</v>
      </c>
      <c r="D222" s="1086" t="str">
        <f>IF($H222="-","-",IF('детали ЭД103-01'!D222=0,"-",'детали ЭД103-01'!D222))</f>
        <v>Комплект вспомог. мат.</v>
      </c>
      <c r="E222" s="397" t="str">
        <f>IF($H222="-","-",IF('детали ЭД103-01'!E222=0,"-",'детали ЭД103-01'!E222))</f>
        <v>-</v>
      </c>
      <c r="F222" s="397" t="str">
        <f>IF($H222="-","-",IF('детали ЭД103-01'!F222=0,"-",'детали ЭД103-01'!F222))</f>
        <v>-</v>
      </c>
      <c r="G222" s="397" t="str">
        <f>IF($H222="-","-",IF('детали ЭД103-01'!G222=0,"-",'детали ЭД103-01'!G222))</f>
        <v>-</v>
      </c>
      <c r="H222" s="1091">
        <f>IF((HLOOKUP($D$1,'дерево ЭД103-01'!$H$4:$BU$241,A222,FALSE))*$G$1=0,"-",(HLOOKUP($D$1,'дерево ЭД103-01'!$H$4:$BU$241,A222,FALSE))*$G$1)</f>
        <v>16</v>
      </c>
      <c r="I222" s="1091" t="str">
        <f>IF(H222="-","-",'детали ЭД103-01'!H222)</f>
        <v>шт</v>
      </c>
      <c r="J222" s="398" t="str">
        <f>IF($H222="-","-",IF('детали ЭД103-01'!I222=0,"-",'детали ЭД103-01'!I222*$H222))</f>
        <v>-</v>
      </c>
      <c r="K222" s="398" t="str">
        <f>IF(H222="-","-",IF('детали ЭД103-01'!J222=0,"-",'детали ЭД103-01'!J222*$H222))</f>
        <v>-</v>
      </c>
      <c r="L222" s="1109" t="str">
        <f>IF($H222="-","-",IF('детали ЭД103-01'!K222=0,"-",'детали ЭД103-01'!K222))</f>
        <v>-</v>
      </c>
      <c r="M222" s="1014" t="str">
        <f>IF($H222="-","-",IF('детали ЭД103-01'!L222=0,"-",'детали ЭД103-01'!L222))</f>
        <v>-</v>
      </c>
      <c r="N222" s="41" t="str">
        <f>IF($H222="-","-",IF('детали ЭД103-01'!M222=0,"-",'детали ЭД103-01'!M222))</f>
        <v>-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381"/>
      <c r="DE222" s="273"/>
      <c r="DF222" s="273"/>
      <c r="DG222" s="273"/>
      <c r="DH222" s="273"/>
      <c r="DI222" s="273"/>
      <c r="DJ222" s="273"/>
      <c r="DK222" s="273"/>
      <c r="DL222" s="273"/>
      <c r="DM222" s="273"/>
      <c r="DN222" s="273"/>
      <c r="DO222" s="273"/>
      <c r="DP222" s="273"/>
      <c r="DQ222" s="273"/>
      <c r="DR222" s="273"/>
      <c r="DS222" s="273"/>
      <c r="DT222" s="273"/>
      <c r="DU222" s="273"/>
      <c r="DV222" s="273"/>
      <c r="DW222" s="273"/>
      <c r="DX222" s="273"/>
      <c r="DY222" s="273"/>
      <c r="DZ222" s="273"/>
      <c r="EA222" s="273"/>
      <c r="EB222" s="273"/>
      <c r="EC222" s="273"/>
      <c r="ED222" s="273"/>
      <c r="EE222" s="273"/>
    </row>
    <row r="223" spans="1:135" s="205" customFormat="1" ht="13.8" thickBot="1" x14ac:dyDescent="0.3">
      <c r="A223" s="1130">
        <f>'дерево ЭД103-01'!A225</f>
        <v>222</v>
      </c>
      <c r="B223" s="267" t="str">
        <f>IF('дерево ЭД103-01'!B225=0," ",'дерево ЭД103-01'!B225)</f>
        <v>08.02.</v>
      </c>
      <c r="C223" s="269" t="str">
        <f>IF($H223="-","-",'детали ЭД103-01'!C223)</f>
        <v>ЭД103-01-64СБ; -01-01СБ Сердечник ротора</v>
      </c>
      <c r="D223" s="269" t="str">
        <f>IF($H223="-","-",IF('детали ЭД103-01'!D223=0,"-",'детали ЭД103-01'!D223))</f>
        <v>Сердечник ротора</v>
      </c>
      <c r="E223" s="418" t="str">
        <f>IF($H223="-","-",IF('детали ЭД103-01'!E223=0,"-",'детали ЭД103-01'!E223))</f>
        <v>-</v>
      </c>
      <c r="F223" s="418" t="str">
        <f>IF($H223="-","-",IF('детали ЭД103-01'!F223=0,"-",'детали ЭД103-01'!F223))</f>
        <v>-</v>
      </c>
      <c r="G223" s="418" t="str">
        <f>IF($H223="-","-",IF('детали ЭД103-01'!G223=0,"-",'детали ЭД103-01'!G223))</f>
        <v>-</v>
      </c>
      <c r="H223" s="361">
        <f>IF((HLOOKUP($D$1,'дерево ЭД103-01'!$H$4:$BU$241,A223,FALSE))*$G$1=0,"-",(HLOOKUP($D$1,'дерево ЭД103-01'!$H$4:$BU$241,A223,FALSE))*$G$1)</f>
        <v>17</v>
      </c>
      <c r="I223" s="361" t="str">
        <f>IF(H223="-","-",'детали ЭД103-01'!H223)</f>
        <v>шт</v>
      </c>
      <c r="J223" s="356" t="str">
        <f>IF($H223="-","-",IF('детали ЭД103-01'!I223=0,"-",'детали ЭД103-01'!I223*$H223))</f>
        <v>-</v>
      </c>
      <c r="K223" s="356" t="str">
        <f>IF(H223="-","-",IF('детали ЭД103-01'!J223=0,"-",'детали ЭД103-01'!J223*$H223))</f>
        <v>-</v>
      </c>
      <c r="L223" s="1105" t="str">
        <f>IF($H223="-","-",IF('детали ЭД103-01'!K223=0,"-",'детали ЭД103-01'!K223))</f>
        <v>зам. на ЭД103-01-63СБ</v>
      </c>
      <c r="M223" s="1012" t="str">
        <f>IF($H223="-","-",IF('детали ЭД103-01'!L223=0,"-",'детали ЭД103-01'!L223))</f>
        <v>-</v>
      </c>
      <c r="N223" s="204" t="str">
        <f>IF($H223="-","-",IF('детали ЭД103-01'!M223=0,"-",'детали ЭД103-01'!M223))</f>
        <v>ротор</v>
      </c>
      <c r="O223" s="477"/>
      <c r="P223" s="477"/>
      <c r="Q223" s="477"/>
      <c r="R223" s="477"/>
      <c r="S223" s="477"/>
      <c r="T223" s="477"/>
      <c r="U223" s="477"/>
      <c r="V223" s="477"/>
      <c r="W223" s="477"/>
      <c r="X223" s="477"/>
      <c r="Y223" s="477"/>
      <c r="Z223" s="477"/>
      <c r="AA223" s="477"/>
      <c r="AB223" s="477"/>
      <c r="AC223" s="477"/>
      <c r="AD223" s="477"/>
      <c r="AE223" s="477"/>
      <c r="AF223" s="477"/>
      <c r="AG223" s="477"/>
      <c r="AH223" s="477"/>
      <c r="AI223" s="477"/>
      <c r="AJ223" s="477"/>
      <c r="AK223" s="477"/>
      <c r="AL223" s="477"/>
      <c r="AM223" s="477"/>
      <c r="AN223" s="477"/>
      <c r="AO223" s="477"/>
      <c r="AP223" s="477"/>
      <c r="AQ223" s="477"/>
      <c r="AR223" s="477"/>
      <c r="AS223" s="477"/>
      <c r="AT223" s="477"/>
      <c r="AU223" s="477"/>
      <c r="AV223" s="477"/>
      <c r="AW223" s="477"/>
      <c r="AX223" s="477"/>
      <c r="AY223" s="477"/>
      <c r="AZ223" s="477"/>
      <c r="BA223" s="477"/>
      <c r="BB223" s="477"/>
      <c r="BC223" s="477"/>
      <c r="BD223" s="477"/>
      <c r="BE223" s="477"/>
      <c r="BF223" s="477"/>
      <c r="BG223" s="477"/>
      <c r="BH223" s="477"/>
      <c r="BI223" s="477"/>
      <c r="BJ223" s="477"/>
      <c r="BK223" s="477"/>
      <c r="BL223" s="477"/>
      <c r="BM223" s="477"/>
      <c r="BN223" s="477"/>
      <c r="BO223" s="477"/>
      <c r="BP223" s="477"/>
      <c r="BQ223" s="477"/>
      <c r="BR223" s="477"/>
      <c r="BS223" s="477"/>
      <c r="BT223" s="477"/>
      <c r="BU223" s="477"/>
      <c r="BV223" s="477"/>
      <c r="BW223" s="477"/>
      <c r="BX223" s="477"/>
      <c r="BY223" s="477"/>
      <c r="BZ223" s="477"/>
      <c r="CA223" s="477"/>
      <c r="CB223" s="477"/>
      <c r="CC223" s="477"/>
      <c r="CD223" s="477"/>
      <c r="CE223" s="477"/>
      <c r="CF223" s="477"/>
      <c r="CG223" s="477"/>
      <c r="CH223" s="477"/>
      <c r="CI223" s="477"/>
      <c r="CJ223" s="477"/>
      <c r="CK223" s="477"/>
      <c r="CL223" s="477"/>
      <c r="CM223" s="477"/>
      <c r="CN223" s="477"/>
      <c r="CO223" s="477"/>
      <c r="CP223" s="477"/>
      <c r="CQ223" s="477"/>
      <c r="CR223" s="477"/>
      <c r="CS223" s="477"/>
      <c r="CT223" s="477"/>
      <c r="CU223" s="477"/>
      <c r="CV223" s="477"/>
      <c r="CW223" s="477"/>
      <c r="CX223" s="477"/>
      <c r="CY223" s="477"/>
      <c r="CZ223" s="477"/>
      <c r="DA223" s="477"/>
      <c r="DB223" s="477"/>
      <c r="DC223" s="477"/>
      <c r="DD223" s="372"/>
      <c r="DE223" s="204"/>
      <c r="DF223" s="204"/>
      <c r="DG223" s="204"/>
      <c r="DH223" s="204"/>
      <c r="DI223" s="204"/>
      <c r="DJ223" s="204"/>
      <c r="DK223" s="204"/>
      <c r="DL223" s="204"/>
      <c r="DM223" s="204"/>
      <c r="DN223" s="204"/>
      <c r="DO223" s="204"/>
      <c r="DP223" s="204"/>
      <c r="DQ223" s="204"/>
      <c r="DR223" s="204"/>
      <c r="DS223" s="204"/>
      <c r="DT223" s="204"/>
      <c r="DU223" s="204"/>
      <c r="DV223" s="204"/>
      <c r="DW223" s="204"/>
      <c r="DX223" s="204"/>
      <c r="DY223" s="204"/>
      <c r="DZ223" s="204"/>
      <c r="EA223" s="204"/>
      <c r="EB223" s="204"/>
      <c r="EC223" s="204"/>
      <c r="ED223" s="204"/>
      <c r="EE223" s="204"/>
    </row>
    <row r="224" spans="1:135" s="205" customFormat="1" ht="13.8" thickBot="1" x14ac:dyDescent="0.3">
      <c r="A224" s="1130">
        <f>'дерево ЭД103-01'!A226</f>
        <v>223</v>
      </c>
      <c r="B224" s="267" t="str">
        <f>IF('дерево ЭД103-01'!B226=0," ",'дерево ЭД103-01'!B226)</f>
        <v>08.02.01.</v>
      </c>
      <c r="C224" s="1037" t="str">
        <f>IF($H224="-","-",'детали ЭД103-01'!C224)</f>
        <v>ЭД103-01-64-01СБ Сердечник ротора</v>
      </c>
      <c r="D224" s="1037" t="str">
        <f>IF($H224="-","-",IF('детали ЭД103-01'!D224=0,"-",'детали ЭД103-01'!D224))</f>
        <v>Сердечник ротора</v>
      </c>
      <c r="E224" s="418" t="str">
        <f>IF($H224="-","-",IF('детали ЭД103-01'!E224=0,"-",'детали ЭД103-01'!E224))</f>
        <v>-</v>
      </c>
      <c r="F224" s="418" t="str">
        <f>IF($H224="-","-",IF('детали ЭД103-01'!F224=0,"-",'детали ЭД103-01'!F224))</f>
        <v>-</v>
      </c>
      <c r="G224" s="418" t="str">
        <f>IF($H224="-","-",IF('детали ЭД103-01'!G224=0,"-",'детали ЭД103-01'!G224))</f>
        <v>-</v>
      </c>
      <c r="H224" s="361">
        <f>IF((HLOOKUP($D$1,'дерево ЭД103-01'!$H$4:$BU$241,A224,FALSE))*$G$1=0,"-",(HLOOKUP($D$1,'дерево ЭД103-01'!$H$4:$BU$241,A224,FALSE))*$G$1)</f>
        <v>17</v>
      </c>
      <c r="I224" s="361" t="str">
        <f>IF(H224="-","-",'детали ЭД103-01'!H224)</f>
        <v>шт</v>
      </c>
      <c r="J224" s="356" t="str">
        <f>IF($H224="-","-",IF('детали ЭД103-01'!I224=0,"-",'детали ЭД103-01'!I224*$H224))</f>
        <v>-</v>
      </c>
      <c r="K224" s="356" t="str">
        <f>IF(H224="-","-",IF('детали ЭД103-01'!J224=0,"-",'детали ЭД103-01'!J224*$H224))</f>
        <v>-</v>
      </c>
      <c r="L224" s="1110" t="str">
        <f>IF($H224="-","-",IF('детали ЭД103-01'!K224=0,"-",'детали ЭД103-01'!K224))</f>
        <v>-</v>
      </c>
      <c r="M224" s="1012" t="str">
        <f>IF($H224="-","-",IF('детали ЭД103-01'!L224=0,"-",'детали ЭД103-01'!L224))</f>
        <v>-</v>
      </c>
      <c r="N224" s="204" t="str">
        <f>IF($H224="-","-",IF('детали ЭД103-01'!M224=0,"-",'детали ЭД103-01'!M224))</f>
        <v>ротор</v>
      </c>
      <c r="O224" s="477"/>
      <c r="P224" s="477"/>
      <c r="Q224" s="477"/>
      <c r="R224" s="477"/>
      <c r="S224" s="477"/>
      <c r="T224" s="477"/>
      <c r="U224" s="477"/>
      <c r="V224" s="477"/>
      <c r="W224" s="477"/>
      <c r="X224" s="477"/>
      <c r="Y224" s="477"/>
      <c r="Z224" s="477"/>
      <c r="AA224" s="477"/>
      <c r="AB224" s="477"/>
      <c r="AC224" s="477"/>
      <c r="AD224" s="477"/>
      <c r="AE224" s="477"/>
      <c r="AF224" s="477"/>
      <c r="AG224" s="477"/>
      <c r="AH224" s="477"/>
      <c r="AI224" s="477"/>
      <c r="AJ224" s="477"/>
      <c r="AK224" s="477"/>
      <c r="AL224" s="477"/>
      <c r="AM224" s="477"/>
      <c r="AN224" s="477"/>
      <c r="AO224" s="477"/>
      <c r="AP224" s="477"/>
      <c r="AQ224" s="477"/>
      <c r="AR224" s="477"/>
      <c r="AS224" s="477"/>
      <c r="AT224" s="477"/>
      <c r="AU224" s="477"/>
      <c r="AV224" s="477"/>
      <c r="AW224" s="477"/>
      <c r="AX224" s="477"/>
      <c r="AY224" s="477"/>
      <c r="AZ224" s="477"/>
      <c r="BA224" s="477"/>
      <c r="BB224" s="477"/>
      <c r="BC224" s="477"/>
      <c r="BD224" s="477"/>
      <c r="BE224" s="477"/>
      <c r="BF224" s="477"/>
      <c r="BG224" s="477"/>
      <c r="BH224" s="477"/>
      <c r="BI224" s="477"/>
      <c r="BJ224" s="477"/>
      <c r="BK224" s="477"/>
      <c r="BL224" s="477"/>
      <c r="BM224" s="477"/>
      <c r="BN224" s="477"/>
      <c r="BO224" s="477"/>
      <c r="BP224" s="477"/>
      <c r="BQ224" s="477"/>
      <c r="BR224" s="477"/>
      <c r="BS224" s="477"/>
      <c r="BT224" s="477"/>
      <c r="BU224" s="477"/>
      <c r="BV224" s="477"/>
      <c r="BW224" s="477"/>
      <c r="BX224" s="477"/>
      <c r="BY224" s="477"/>
      <c r="BZ224" s="477"/>
      <c r="CA224" s="477"/>
      <c r="CB224" s="477"/>
      <c r="CC224" s="477"/>
      <c r="CD224" s="477"/>
      <c r="CE224" s="477"/>
      <c r="CF224" s="477"/>
      <c r="CG224" s="477"/>
      <c r="CH224" s="477"/>
      <c r="CI224" s="477"/>
      <c r="CJ224" s="477"/>
      <c r="CK224" s="477"/>
      <c r="CL224" s="477"/>
      <c r="CM224" s="477"/>
      <c r="CN224" s="477"/>
      <c r="CO224" s="477"/>
      <c r="CP224" s="477"/>
      <c r="CQ224" s="477"/>
      <c r="CR224" s="477"/>
      <c r="CS224" s="477"/>
      <c r="CT224" s="477"/>
      <c r="CU224" s="477"/>
      <c r="CV224" s="477"/>
      <c r="CW224" s="477"/>
      <c r="CX224" s="477"/>
      <c r="CY224" s="477"/>
      <c r="CZ224" s="477"/>
      <c r="DA224" s="477"/>
      <c r="DB224" s="477"/>
      <c r="DC224" s="477"/>
      <c r="DD224" s="372"/>
      <c r="DE224" s="204"/>
      <c r="DF224" s="204"/>
      <c r="DG224" s="204"/>
      <c r="DH224" s="204"/>
      <c r="DI224" s="204"/>
      <c r="DJ224" s="204"/>
      <c r="DK224" s="204"/>
      <c r="DL224" s="204"/>
      <c r="DM224" s="204"/>
      <c r="DN224" s="204"/>
      <c r="DO224" s="204"/>
      <c r="DP224" s="204"/>
      <c r="DQ224" s="204"/>
      <c r="DR224" s="204"/>
      <c r="DS224" s="204"/>
      <c r="DT224" s="204"/>
      <c r="DU224" s="204"/>
      <c r="DV224" s="204"/>
      <c r="DW224" s="204"/>
      <c r="DX224" s="204"/>
      <c r="DY224" s="204"/>
      <c r="DZ224" s="204"/>
      <c r="EA224" s="204"/>
      <c r="EB224" s="204"/>
      <c r="EC224" s="204"/>
      <c r="ED224" s="204"/>
      <c r="EE224" s="204"/>
    </row>
    <row r="225" spans="1:135" s="191" customFormat="1" ht="13.8" thickBot="1" x14ac:dyDescent="0.3">
      <c r="A225" s="1122">
        <f>'дерево ЭД103-01'!A227</f>
        <v>224</v>
      </c>
      <c r="B225" s="612" t="str">
        <f>IF('дерево ЭД103-01'!B227=0," ",'дерево ЭД103-01'!B227)</f>
        <v>08.02.01.1.</v>
      </c>
      <c r="C225" s="990" t="str">
        <f>IF($H225="-","-",'детали ЭД103-01'!C225)</f>
        <v>ЭД103-01-64-01-001 Стержень</v>
      </c>
      <c r="D225" s="990" t="str">
        <f>IF($H225="-","-",IF('детали ЭД103-01'!D225=0,"-",'детали ЭД103-01'!D225))</f>
        <v>Стержень</v>
      </c>
      <c r="E225" s="449" t="str">
        <f>IF($H225="-","-",IF('детали ЭД103-01'!E225=0,"-",'детали ЭД103-01'!E225))</f>
        <v>Проволока</v>
      </c>
      <c r="F225" s="449" t="str">
        <f>IF($H225="-","-",IF('детали ЭД103-01'!F225=0,"-",'детали ЭД103-01'!F225))</f>
        <v>-</v>
      </c>
      <c r="G225" s="449" t="str">
        <f>IF($H225="-","-",IF('детали ЭД103-01'!G225=0,"-",'детали ЭД103-01'!G225))</f>
        <v>ПМПП 5,1х3,9х7,7 ТУ 16-705.271-83</v>
      </c>
      <c r="H225" s="1077">
        <f>IF((HLOOKUP($D$1,'дерево ЭД103-01'!$H$4:$BU$241,A225,FALSE))*$G$1=0,"-",(HLOOKUP($D$1,'дерево ЭД103-01'!$H$4:$BU$241,A225,FALSE))*$G$1)</f>
        <v>272</v>
      </c>
      <c r="I225" s="1077" t="str">
        <f>IF(H225="-","-",'детали ЭД103-01'!H225)</f>
        <v>кг</v>
      </c>
      <c r="J225" s="302">
        <f>IF($H225="-","-",IF('детали ЭД103-01'!I225=0,"-",'детали ЭД103-01'!I225*$H225))</f>
        <v>23.663999999999998</v>
      </c>
      <c r="K225" s="302">
        <f>IF(H225="-","-",IF('детали ЭД103-01'!J225=0,"-",'детали ЭД103-01'!J225*$H225))</f>
        <v>24.207999999999998</v>
      </c>
      <c r="L225" s="1111" t="str">
        <f>IF($H225="-","-",IF('детали ЭД103-01'!K225=0,"-",'детали ЭД103-01'!K225))</f>
        <v>-</v>
      </c>
      <c r="M225" s="1123" t="str">
        <f>IF($H225="-","-",IF('детали ЭД103-01'!L225=0,"-",'детали ЭД103-01'!L225))</f>
        <v>ротор</v>
      </c>
      <c r="N225" s="190" t="str">
        <f>IF($H225="-","-",IF('детали ЭД103-01'!M225=0,"-",'детали ЭД103-01'!M225))</f>
        <v>ротор</v>
      </c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370"/>
      <c r="DE225" s="190"/>
      <c r="DF225" s="190"/>
      <c r="DG225" s="190"/>
      <c r="DH225" s="190"/>
      <c r="DI225" s="190"/>
      <c r="DJ225" s="190"/>
      <c r="DK225" s="190"/>
      <c r="DL225" s="190"/>
      <c r="DM225" s="190"/>
      <c r="DN225" s="190"/>
      <c r="DO225" s="190"/>
      <c r="DP225" s="190"/>
      <c r="DQ225" s="190"/>
      <c r="DR225" s="190"/>
      <c r="DS225" s="190"/>
      <c r="DT225" s="190"/>
      <c r="DU225" s="190"/>
      <c r="DV225" s="190"/>
      <c r="DW225" s="190"/>
      <c r="DX225" s="190"/>
      <c r="DY225" s="190"/>
      <c r="DZ225" s="190"/>
      <c r="EA225" s="190"/>
      <c r="EB225" s="190"/>
      <c r="EC225" s="190"/>
      <c r="ED225" s="190"/>
      <c r="EE225" s="190"/>
    </row>
    <row r="226" spans="1:135" s="205" customFormat="1" ht="13.8" thickBot="1" x14ac:dyDescent="0.3">
      <c r="A226" s="1126">
        <f>'дерево ЭД103-01'!A228</f>
        <v>225</v>
      </c>
      <c r="B226" s="527" t="str">
        <f>IF('дерево ЭД103-01'!B228=0," ",'дерево ЭД103-01'!B228)</f>
        <v>08.02.01.2.</v>
      </c>
      <c r="C226" s="810" t="str">
        <f>IF($H226="-","-",'детали ЭД103-01'!C226)</f>
        <v>ЭД103-01-63-01-003 Лист ротора; из отходов</v>
      </c>
      <c r="D226" s="810" t="str">
        <f>IF($H226="-","-",IF('детали ЭД103-01'!D226=0,"-",'детали ЭД103-01'!D226))</f>
        <v>Лист ротора</v>
      </c>
      <c r="E226" s="444" t="str">
        <f>IF($H226="-","-",IF('детали ЭД103-01'!E226=0,"-",'детали ЭД103-01'!E226))</f>
        <v>Лента</v>
      </c>
      <c r="F226" s="444" t="str">
        <f>IF($H226="-","-",IF('детали ЭД103-01'!F226=0,"-",'детали ЭД103-01'!F226))</f>
        <v>-</v>
      </c>
      <c r="G226" s="444" t="str">
        <f>IF($H226="-","-",IF('детали ЭД103-01'!G226=0,"-",'детали ЭД103-01'!G226))</f>
        <v>0,5х180 П-Ш-С-1-ТО-ТШ1-А-2216 ГОСТ 21427.2-83</v>
      </c>
      <c r="H226" s="1132">
        <f>IF((HLOOKUP($D$1,'дерево ЭД103-01'!$H$4:$BU$241,A226,FALSE))*$G$1=0,"-",(HLOOKUP($D$1,'дерево ЭД103-01'!$H$4:$BU$241,A226,FALSE))*$G$1)</f>
        <v>10302</v>
      </c>
      <c r="I226" s="1045" t="str">
        <f>IF(H226="-","-",'детали ЭД103-01'!H226)</f>
        <v>кг</v>
      </c>
      <c r="J226" s="330">
        <f>IF($H226="-","-",IF('детали ЭД103-01'!I226=0,"-",'детали ЭД103-01'!I226*$H226))</f>
        <v>43.2684</v>
      </c>
      <c r="K226" s="330" t="str">
        <f>IF(H226="-","-",IF('детали ЭД103-01'!J226=0,"-",'детали ЭД103-01'!J226*$H226))</f>
        <v>-</v>
      </c>
      <c r="L226" s="1112" t="str">
        <f>IF($H226="-","-",IF('детали ЭД103-01'!K226=0,"-",'детали ЭД103-01'!K226))</f>
        <v>из отходов; зам. на ПИШБ.757 211.004</v>
      </c>
      <c r="M226" s="1127" t="str">
        <f>IF($H226="-","-",IF('детали ЭД103-01'!L226=0,"-",'детали ЭД103-01'!L226))</f>
        <v>-</v>
      </c>
      <c r="N226" s="158" t="str">
        <f>IF($H226="-","-",IF('детали ЭД103-01'!M226=0,"-",'детали ЭД103-01'!M226))</f>
        <v>ротор</v>
      </c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7"/>
      <c r="AP226" s="157"/>
      <c r="AQ226" s="157"/>
      <c r="AR226" s="157"/>
      <c r="AS226" s="157"/>
      <c r="AT226" s="157"/>
      <c r="AU226" s="157"/>
      <c r="AV226" s="157"/>
      <c r="AW226" s="157"/>
      <c r="AX226" s="157"/>
      <c r="AY226" s="157"/>
      <c r="AZ226" s="157"/>
      <c r="BA226" s="157"/>
      <c r="BB226" s="157"/>
      <c r="BC226" s="157"/>
      <c r="BD226" s="157"/>
      <c r="BE226" s="157"/>
      <c r="BF226" s="157"/>
      <c r="BG226" s="157"/>
      <c r="BH226" s="157"/>
      <c r="BI226" s="157"/>
      <c r="BJ226" s="157"/>
      <c r="BK226" s="157"/>
      <c r="BL226" s="157"/>
      <c r="BM226" s="157"/>
      <c r="BN226" s="157"/>
      <c r="BO226" s="157"/>
      <c r="BP226" s="157"/>
      <c r="BQ226" s="157"/>
      <c r="BR226" s="157"/>
      <c r="BS226" s="157"/>
      <c r="BT226" s="157"/>
      <c r="BU226" s="157"/>
      <c r="BV226" s="157"/>
      <c r="BW226" s="157"/>
      <c r="BX226" s="157"/>
      <c r="BY226" s="157"/>
      <c r="BZ226" s="157"/>
      <c r="CA226" s="157"/>
      <c r="CB226" s="157"/>
      <c r="CC226" s="157"/>
      <c r="CD226" s="157"/>
      <c r="CE226" s="157"/>
      <c r="CF226" s="157"/>
      <c r="CG226" s="157"/>
      <c r="CH226" s="157"/>
      <c r="CI226" s="157"/>
      <c r="CJ226" s="157"/>
      <c r="CK226" s="157"/>
      <c r="CL226" s="157"/>
      <c r="CM226" s="157"/>
      <c r="CN226" s="157"/>
      <c r="CO226" s="157"/>
      <c r="CP226" s="157"/>
      <c r="CQ226" s="157"/>
      <c r="CR226" s="157"/>
      <c r="CS226" s="157"/>
      <c r="CT226" s="157"/>
      <c r="CU226" s="157"/>
      <c r="CV226" s="157"/>
      <c r="CW226" s="157"/>
      <c r="CX226" s="157"/>
      <c r="CY226" s="157"/>
      <c r="CZ226" s="157"/>
      <c r="DA226" s="157"/>
      <c r="DB226" s="157"/>
      <c r="DC226" s="157"/>
      <c r="DD226" s="372"/>
      <c r="DE226" s="204"/>
      <c r="DF226" s="204"/>
      <c r="DG226" s="204"/>
      <c r="DH226" s="204"/>
      <c r="DI226" s="204"/>
      <c r="DJ226" s="204"/>
      <c r="DK226" s="204"/>
      <c r="DL226" s="204"/>
      <c r="DM226" s="204"/>
      <c r="DN226" s="204"/>
      <c r="DO226" s="204"/>
      <c r="DP226" s="204"/>
      <c r="DQ226" s="204"/>
      <c r="DR226" s="204"/>
      <c r="DS226" s="204"/>
      <c r="DT226" s="204"/>
      <c r="DU226" s="204"/>
      <c r="DV226" s="204"/>
      <c r="DW226" s="204"/>
      <c r="DX226" s="204"/>
      <c r="DY226" s="204"/>
      <c r="DZ226" s="204"/>
      <c r="EA226" s="204"/>
      <c r="EB226" s="204"/>
      <c r="EC226" s="204"/>
      <c r="ED226" s="204"/>
      <c r="EE226" s="204"/>
    </row>
    <row r="227" spans="1:135" s="205" customFormat="1" ht="13.8" thickBot="1" x14ac:dyDescent="0.3">
      <c r="A227" s="1129">
        <f>'дерево ЭД103-01'!A229</f>
        <v>226</v>
      </c>
      <c r="B227" s="528" t="str">
        <f>IF('дерево ЭД103-01'!B229=0," ",'дерево ЭД103-01'!B229)</f>
        <v>08.02.01.2.</v>
      </c>
      <c r="C227" s="1084" t="str">
        <f>IF($H227="-","-",'детали ЭД103-01'!C227)</f>
        <v>ПИШБ.757 211.004 Лист ротора</v>
      </c>
      <c r="D227" s="1084" t="str">
        <f>IF($H227="-","-",IF('детали ЭД103-01'!D227=0,"-",'детали ЭД103-01'!D227))</f>
        <v>Лист ротора</v>
      </c>
      <c r="E227" s="399" t="str">
        <f>IF($H227="-","-",IF('детали ЭД103-01'!E227=0,"-",'детали ЭД103-01'!E227))</f>
        <v>-</v>
      </c>
      <c r="F227" s="399" t="str">
        <f>IF($H227="-","-",IF('детали ЭД103-01'!F227=0,"-",'детали ЭД103-01'!F227))</f>
        <v>-</v>
      </c>
      <c r="G227" s="399" t="str">
        <f>IF($H227="-","-",IF('детали ЭД103-01'!G227=0,"-",'детали ЭД103-01'!G227))</f>
        <v>-</v>
      </c>
      <c r="H227" s="1089">
        <f>IF((HLOOKUP($D$1,'дерево ЭД103-01'!$H$4:$BU$241,A227,FALSE))*$G$1=0,"-",(HLOOKUP($D$1,'дерево ЭД103-01'!$H$4:$BU$241,A227,FALSE))*$G$1)</f>
        <v>10302</v>
      </c>
      <c r="I227" s="1089" t="str">
        <f>IF(H227="-","-",'детали ЭД103-01'!H227)</f>
        <v>кг</v>
      </c>
      <c r="J227" s="400" t="str">
        <f>IF($H227="-","-",IF('детали ЭД103-01'!I227=0,"-",'детали ЭД103-01'!I227*$H227))</f>
        <v>-</v>
      </c>
      <c r="K227" s="400" t="str">
        <f>IF(H227="-","-",IF('детали ЭД103-01'!J227=0,"-",'детали ЭД103-01'!J227*$H227))</f>
        <v>-</v>
      </c>
      <c r="L227" s="1107" t="str">
        <f>IF($H227="-","-",IF('детали ЭД103-01'!K227=0,"-",'детали ЭД103-01'!K227))</f>
        <v>взамен ЭД103-01-63-01-003</v>
      </c>
      <c r="M227" s="1128" t="str">
        <f>IF($H227="-","-",IF('детали ЭД103-01'!L227=0,"-",'детали ЭД103-01'!L227))</f>
        <v>-</v>
      </c>
      <c r="N227" s="167" t="str">
        <f>IF($H227="-","-",IF('детали ЭД103-01'!M227=0,"-",'детали ЭД103-01'!M227))</f>
        <v>-</v>
      </c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  <c r="AC227" s="166"/>
      <c r="AD227" s="166"/>
      <c r="AE227" s="166"/>
      <c r="AF227" s="166"/>
      <c r="AG227" s="166"/>
      <c r="AH227" s="166"/>
      <c r="AI227" s="166"/>
      <c r="AJ227" s="166"/>
      <c r="AK227" s="166"/>
      <c r="AL227" s="166"/>
      <c r="AM227" s="166"/>
      <c r="AN227" s="166"/>
      <c r="AO227" s="166"/>
      <c r="AP227" s="166"/>
      <c r="AQ227" s="166"/>
      <c r="AR227" s="166"/>
      <c r="AS227" s="166"/>
      <c r="AT227" s="166"/>
      <c r="AU227" s="166"/>
      <c r="AV227" s="166"/>
      <c r="AW227" s="166"/>
      <c r="AX227" s="166"/>
      <c r="AY227" s="166"/>
      <c r="AZ227" s="166"/>
      <c r="BA227" s="166"/>
      <c r="BB227" s="166"/>
      <c r="BC227" s="166"/>
      <c r="BD227" s="166"/>
      <c r="BE227" s="166"/>
      <c r="BF227" s="166"/>
      <c r="BG227" s="166"/>
      <c r="BH227" s="166"/>
      <c r="BI227" s="166"/>
      <c r="BJ227" s="166"/>
      <c r="BK227" s="166"/>
      <c r="BL227" s="166"/>
      <c r="BM227" s="166"/>
      <c r="BN227" s="166"/>
      <c r="BO227" s="166"/>
      <c r="BP227" s="166"/>
      <c r="BQ227" s="166"/>
      <c r="BR227" s="166"/>
      <c r="BS227" s="166"/>
      <c r="BT227" s="166"/>
      <c r="BU227" s="166"/>
      <c r="BV227" s="166"/>
      <c r="BW227" s="166"/>
      <c r="BX227" s="166"/>
      <c r="BY227" s="166"/>
      <c r="BZ227" s="166"/>
      <c r="CA227" s="166"/>
      <c r="CB227" s="166"/>
      <c r="CC227" s="166"/>
      <c r="CD227" s="166"/>
      <c r="CE227" s="166"/>
      <c r="CF227" s="166"/>
      <c r="CG227" s="166"/>
      <c r="CH227" s="166"/>
      <c r="CI227" s="166"/>
      <c r="CJ227" s="166"/>
      <c r="CK227" s="166"/>
      <c r="CL227" s="166"/>
      <c r="CM227" s="166"/>
      <c r="CN227" s="166"/>
      <c r="CO227" s="166"/>
      <c r="CP227" s="166"/>
      <c r="CQ227" s="166"/>
      <c r="CR227" s="166"/>
      <c r="CS227" s="166"/>
      <c r="CT227" s="166"/>
      <c r="CU227" s="166"/>
      <c r="CV227" s="166"/>
      <c r="CW227" s="166"/>
      <c r="CX227" s="166"/>
      <c r="CY227" s="166"/>
      <c r="CZ227" s="166"/>
      <c r="DA227" s="166"/>
      <c r="DB227" s="166"/>
      <c r="DC227" s="166"/>
      <c r="DD227" s="372"/>
      <c r="DE227" s="204"/>
      <c r="DF227" s="204"/>
      <c r="DG227" s="204"/>
      <c r="DH227" s="204"/>
      <c r="DI227" s="204"/>
      <c r="DJ227" s="204"/>
      <c r="DK227" s="204"/>
      <c r="DL227" s="204"/>
      <c r="DM227" s="204"/>
      <c r="DN227" s="204"/>
      <c r="DO227" s="204"/>
      <c r="DP227" s="204"/>
      <c r="DQ227" s="204"/>
      <c r="DR227" s="204"/>
      <c r="DS227" s="204"/>
      <c r="DT227" s="204"/>
      <c r="DU227" s="204"/>
      <c r="DV227" s="204"/>
      <c r="DW227" s="204"/>
      <c r="DX227" s="204"/>
      <c r="DY227" s="204"/>
      <c r="DZ227" s="204"/>
      <c r="EA227" s="204"/>
      <c r="EB227" s="204"/>
      <c r="EC227" s="204"/>
      <c r="ED227" s="204"/>
      <c r="EE227" s="204"/>
    </row>
    <row r="228" spans="1:135" s="155" customFormat="1" x14ac:dyDescent="0.25">
      <c r="A228" s="1126">
        <f>'дерево ЭД103-01'!A230</f>
        <v>227</v>
      </c>
      <c r="B228" s="527" t="str">
        <f>IF('дерево ЭД103-01'!B230=0," ",'дерево ЭД103-01'!B230)</f>
        <v>08.02.01.3.</v>
      </c>
      <c r="C228" s="1083" t="str">
        <f>IF($H228="-","-",'детали ЭД103-01'!C228)</f>
        <v>ПИШБ.711 142.200 Кольцо</v>
      </c>
      <c r="D228" s="1083" t="str">
        <f>IF($H228="-","-",IF('детали ЭД103-01'!D228=0,"-",'детали ЭД103-01'!D228))</f>
        <v>Кольцо</v>
      </c>
      <c r="E228" s="1050" t="str">
        <f>IF($H228="-","-",IF('детали ЭД103-01'!E228=0,"-",'детали ЭД103-01'!E228))</f>
        <v>-</v>
      </c>
      <c r="F228" s="1050" t="str">
        <f>IF($H228="-","-",IF('детали ЭД103-01'!F228=0,"-",'детали ЭД103-01'!F228))</f>
        <v>-</v>
      </c>
      <c r="G228" s="1050" t="str">
        <f>IF($H228="-","-",IF('детали ЭД103-01'!G228=0,"-",'детали ЭД103-01'!G228))</f>
        <v>-</v>
      </c>
      <c r="H228" s="1088">
        <f>IF((HLOOKUP($D$1,'дерево ЭД103-01'!$H$4:$BU$241,A228,FALSE))*$G$1=0,"-",(HLOOKUP($D$1,'дерево ЭД103-01'!$H$4:$BU$241,A228,FALSE))*$G$1)</f>
        <v>34</v>
      </c>
      <c r="I228" s="1088" t="str">
        <f>IF(H228="-","-",'детали ЭД103-01'!H228)</f>
        <v>кг</v>
      </c>
      <c r="J228" s="1051" t="str">
        <f>IF($H228="-","-",IF('детали ЭД103-01'!I228=0,"-",'детали ЭД103-01'!I228*$H228))</f>
        <v>-</v>
      </c>
      <c r="K228" s="1051" t="str">
        <f>IF(H228="-","-",IF('детали ЭД103-01'!J228=0,"-",'детали ЭД103-01'!J228*$H228))</f>
        <v>-</v>
      </c>
      <c r="L228" s="1112" t="str">
        <f>IF($H228="-","-",IF('детали ЭД103-01'!K228=0,"-",'детали ЭД103-01'!K228))</f>
        <v>зам. на ЭД117-09-63-01-002</v>
      </c>
      <c r="M228" s="1127" t="str">
        <f>IF($H228="-","-",IF('детали ЭД103-01'!L228=0,"-",'детали ЭД103-01'!L228))</f>
        <v>-</v>
      </c>
      <c r="N228" s="158" t="str">
        <f>IF($H228="-","-",IF('детали ЭД103-01'!M228=0,"-",'детали ЭД103-01'!M228))</f>
        <v>-</v>
      </c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  <c r="AW228" s="157"/>
      <c r="AX228" s="157"/>
      <c r="AY228" s="157"/>
      <c r="AZ228" s="157"/>
      <c r="BA228" s="157"/>
      <c r="BB228" s="157"/>
      <c r="BC228" s="157"/>
      <c r="BD228" s="157"/>
      <c r="BE228" s="157"/>
      <c r="BF228" s="157"/>
      <c r="BG228" s="157"/>
      <c r="BH228" s="157"/>
      <c r="BI228" s="157"/>
      <c r="BJ228" s="157"/>
      <c r="BK228" s="157"/>
      <c r="BL228" s="157"/>
      <c r="BM228" s="157"/>
      <c r="BN228" s="157"/>
      <c r="BO228" s="157"/>
      <c r="BP228" s="157"/>
      <c r="BQ228" s="157"/>
      <c r="BR228" s="157"/>
      <c r="BS228" s="157"/>
      <c r="BT228" s="157"/>
      <c r="BU228" s="157"/>
      <c r="BV228" s="157"/>
      <c r="BW228" s="157"/>
      <c r="BX228" s="157"/>
      <c r="BY228" s="157"/>
      <c r="BZ228" s="157"/>
      <c r="CA228" s="157"/>
      <c r="CB228" s="157"/>
      <c r="CC228" s="157"/>
      <c r="CD228" s="157"/>
      <c r="CE228" s="157"/>
      <c r="CF228" s="157"/>
      <c r="CG228" s="157"/>
      <c r="CH228" s="157"/>
      <c r="CI228" s="157"/>
      <c r="CJ228" s="157"/>
      <c r="CK228" s="157"/>
      <c r="CL228" s="157"/>
      <c r="CM228" s="157"/>
      <c r="CN228" s="157"/>
      <c r="CO228" s="157"/>
      <c r="CP228" s="157"/>
      <c r="CQ228" s="157"/>
      <c r="CR228" s="157"/>
      <c r="CS228" s="157"/>
      <c r="CT228" s="157"/>
      <c r="CU228" s="157"/>
      <c r="CV228" s="157"/>
      <c r="CW228" s="157"/>
      <c r="CX228" s="157"/>
      <c r="CY228" s="157"/>
      <c r="CZ228" s="157"/>
      <c r="DA228" s="157"/>
      <c r="DB228" s="157"/>
      <c r="DC228" s="157"/>
      <c r="DD228" s="368"/>
      <c r="DE228" s="158"/>
      <c r="DF228" s="158"/>
      <c r="DG228" s="158"/>
      <c r="DH228" s="158"/>
      <c r="DI228" s="158"/>
      <c r="DJ228" s="158"/>
      <c r="DK228" s="158"/>
      <c r="DL228" s="158"/>
      <c r="DM228" s="158"/>
      <c r="DN228" s="158"/>
      <c r="DO228" s="158"/>
      <c r="DP228" s="158"/>
      <c r="DQ228" s="158"/>
      <c r="DR228" s="158"/>
      <c r="DS228" s="158"/>
      <c r="DT228" s="158"/>
      <c r="DU228" s="158"/>
      <c r="DV228" s="158"/>
      <c r="DW228" s="158"/>
      <c r="DX228" s="158"/>
      <c r="DY228" s="158"/>
      <c r="DZ228" s="158"/>
      <c r="EA228" s="158"/>
      <c r="EB228" s="158"/>
      <c r="EC228" s="158"/>
      <c r="ED228" s="158"/>
      <c r="EE228" s="158"/>
    </row>
    <row r="229" spans="1:135" s="164" customFormat="1" ht="13.8" thickBot="1" x14ac:dyDescent="0.3">
      <c r="A229" s="1129">
        <f>'дерево ЭД103-01'!A231</f>
        <v>228</v>
      </c>
      <c r="B229" s="899" t="str">
        <f>IF('дерево ЭД103-01'!B231=0," ",'дерево ЭД103-01'!B231)</f>
        <v>08.02.01.3.</v>
      </c>
      <c r="C229" s="811" t="str">
        <f>IF($H229="-","-",'детали ЭД103-01'!C229)</f>
        <v>ЭД103-01-05-012 Кольцо</v>
      </c>
      <c r="D229" s="811" t="str">
        <f>IF($H229="-","-",IF('детали ЭД103-01'!D229=0,"-",'детали ЭД103-01'!D229))</f>
        <v>Кольцо</v>
      </c>
      <c r="E229" s="446" t="str">
        <f>IF($H229="-","-",IF('детали ЭД103-01'!E229=0,"-",'детали ЭД103-01'!E229))</f>
        <v>Порошок медный</v>
      </c>
      <c r="F229" s="446" t="str">
        <f>IF($H229="-","-",IF('детали ЭД103-01'!F229=0,"-",'детали ЭД103-01'!F229))</f>
        <v>-</v>
      </c>
      <c r="G229" s="446" t="str">
        <f>IF($H229="-","-",IF('детали ЭД103-01'!G229=0,"-",'детали ЭД103-01'!G229))</f>
        <v>ПМС-1 ГОСТ 4960-75</v>
      </c>
      <c r="H229" s="777">
        <f>IF((HLOOKUP($D$1,'дерево ЭД103-01'!$H$4:$BU$241,A229,FALSE))*$G$1=0,"-",(HLOOKUP($D$1,'дерево ЭД103-01'!$H$4:$BU$241,A229,FALSE))*$G$1)</f>
        <v>34</v>
      </c>
      <c r="I229" s="777" t="str">
        <f>IF(H229="-","-",'детали ЭД103-01'!H229)</f>
        <v>кг</v>
      </c>
      <c r="J229" s="334">
        <f>IF($H229="-","-",IF('детали ЭД103-01'!I229=0,"-",'детали ЭД103-01'!I229*$H229))</f>
        <v>3.1960000000000002</v>
      </c>
      <c r="K229" s="334">
        <f>IF(H229="-","-",IF('детали ЭД103-01'!J229=0,"-",'детали ЭД103-01'!J229*$H229))</f>
        <v>3.2589000000000001</v>
      </c>
      <c r="L229" s="1107" t="str">
        <f>IF($H229="-","-",IF('детали ЭД103-01'!K229=0,"-",'детали ЭД103-01'!K229))</f>
        <v>взамен ПИШБ.711 142.200</v>
      </c>
      <c r="M229" s="1128" t="str">
        <f>IF($H229="-","-",IF('детали ЭД103-01'!L229=0,"-",'детали ЭД103-01'!L229))</f>
        <v>ротор</v>
      </c>
      <c r="N229" s="167" t="str">
        <f>IF($H229="-","-",IF('детали ЭД103-01'!M229=0,"-",'детали ЭД103-01'!M229))</f>
        <v>ротор</v>
      </c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  <c r="AF229" s="166"/>
      <c r="AG229" s="166"/>
      <c r="AH229" s="166"/>
      <c r="AI229" s="166"/>
      <c r="AJ229" s="166"/>
      <c r="AK229" s="166"/>
      <c r="AL229" s="166"/>
      <c r="AM229" s="166"/>
      <c r="AN229" s="166"/>
      <c r="AO229" s="166"/>
      <c r="AP229" s="166"/>
      <c r="AQ229" s="166"/>
      <c r="AR229" s="166"/>
      <c r="AS229" s="166"/>
      <c r="AT229" s="166"/>
      <c r="AU229" s="166"/>
      <c r="AV229" s="166"/>
      <c r="AW229" s="166"/>
      <c r="AX229" s="166"/>
      <c r="AY229" s="166"/>
      <c r="AZ229" s="166"/>
      <c r="BA229" s="166"/>
      <c r="BB229" s="166"/>
      <c r="BC229" s="166"/>
      <c r="BD229" s="166"/>
      <c r="BE229" s="166"/>
      <c r="BF229" s="166"/>
      <c r="BG229" s="166"/>
      <c r="BH229" s="166"/>
      <c r="BI229" s="166"/>
      <c r="BJ229" s="166"/>
      <c r="BK229" s="166"/>
      <c r="BL229" s="166"/>
      <c r="BM229" s="166"/>
      <c r="BN229" s="166"/>
      <c r="BO229" s="166"/>
      <c r="BP229" s="166"/>
      <c r="BQ229" s="166"/>
      <c r="BR229" s="166"/>
      <c r="BS229" s="166"/>
      <c r="BT229" s="166"/>
      <c r="BU229" s="166"/>
      <c r="BV229" s="166"/>
      <c r="BW229" s="166"/>
      <c r="BX229" s="166"/>
      <c r="BY229" s="166"/>
      <c r="BZ229" s="166"/>
      <c r="CA229" s="166"/>
      <c r="CB229" s="166"/>
      <c r="CC229" s="166"/>
      <c r="CD229" s="166"/>
      <c r="CE229" s="166"/>
      <c r="CF229" s="166"/>
      <c r="CG229" s="166"/>
      <c r="CH229" s="166"/>
      <c r="CI229" s="166"/>
      <c r="CJ229" s="166"/>
      <c r="CK229" s="166"/>
      <c r="CL229" s="166"/>
      <c r="CM229" s="166"/>
      <c r="CN229" s="166"/>
      <c r="CO229" s="166"/>
      <c r="CP229" s="166"/>
      <c r="CQ229" s="166"/>
      <c r="CR229" s="166"/>
      <c r="CS229" s="166"/>
      <c r="CT229" s="166"/>
      <c r="CU229" s="166"/>
      <c r="CV229" s="166"/>
      <c r="CW229" s="166"/>
      <c r="CX229" s="166"/>
      <c r="CY229" s="166"/>
      <c r="CZ229" s="166"/>
      <c r="DA229" s="166"/>
      <c r="DB229" s="166"/>
      <c r="DC229" s="166"/>
      <c r="DD229" s="369"/>
      <c r="DE229" s="167"/>
      <c r="DF229" s="167"/>
      <c r="DG229" s="167"/>
      <c r="DH229" s="167"/>
      <c r="DI229" s="167"/>
      <c r="DJ229" s="167"/>
      <c r="DK229" s="167"/>
      <c r="DL229" s="167"/>
      <c r="DM229" s="167"/>
      <c r="DN229" s="167"/>
      <c r="DO229" s="167"/>
      <c r="DP229" s="167"/>
      <c r="DQ229" s="167"/>
      <c r="DR229" s="167"/>
      <c r="DS229" s="167"/>
      <c r="DT229" s="167"/>
      <c r="DU229" s="167"/>
      <c r="DV229" s="167"/>
      <c r="DW229" s="167"/>
      <c r="DX229" s="167"/>
      <c r="DY229" s="167"/>
      <c r="DZ229" s="167"/>
      <c r="EA229" s="167"/>
      <c r="EB229" s="167"/>
      <c r="EC229" s="167"/>
      <c r="ED229" s="167"/>
      <c r="EE229" s="167"/>
    </row>
    <row r="230" spans="1:135" s="191" customFormat="1" ht="13.8" thickBot="1" x14ac:dyDescent="0.3">
      <c r="A230" s="1122">
        <f>'дерево ЭД103-01'!A232</f>
        <v>229</v>
      </c>
      <c r="B230" s="227" t="str">
        <f>IF('дерево ЭД103-01'!B232=0," ",'дерево ЭД103-01'!B232)</f>
        <v>08.02.01.4.</v>
      </c>
      <c r="C230" s="1081" t="str">
        <f>IF($H230="-","-",'детали ЭД103-01'!C230)</f>
        <v>ЭД117-01-64-01КВМ сердечн. ротора</v>
      </c>
      <c r="D230" s="1081" t="str">
        <f>IF($H230="-","-",IF('детали ЭД103-01'!D230=0,"-",'детали ЭД103-01'!D230))</f>
        <v>Комплект вспомог. мат.</v>
      </c>
      <c r="E230" s="1054" t="str">
        <f>IF($H230="-","-",IF('детали ЭД103-01'!E230=0,"-",'детали ЭД103-01'!E230))</f>
        <v>-</v>
      </c>
      <c r="F230" s="1054" t="str">
        <f>IF($H230="-","-",IF('детали ЭД103-01'!F230=0,"-",'детали ЭД103-01'!F230))</f>
        <v>-</v>
      </c>
      <c r="G230" s="1054" t="str">
        <f>IF($H230="-","-",IF('детали ЭД103-01'!G230=0,"-",'детали ЭД103-01'!G230))</f>
        <v>-</v>
      </c>
      <c r="H230" s="1092">
        <f>IF((HLOOKUP($D$1,'дерево ЭД103-01'!$H$4:$BU$241,A230,FALSE))*$G$1=0,"-",(HLOOKUP($D$1,'дерево ЭД103-01'!$H$4:$BU$241,A230,FALSE))*$G$1)</f>
        <v>17</v>
      </c>
      <c r="I230" s="1092" t="str">
        <f>IF(H230="-","-",'детали ЭД103-01'!H230)</f>
        <v>шт</v>
      </c>
      <c r="J230" s="1055" t="str">
        <f>IF($H230="-","-",IF('детали ЭД103-01'!I230=0,"-",'детали ЭД103-01'!I230*$H230))</f>
        <v>-</v>
      </c>
      <c r="K230" s="1055" t="str">
        <f>IF(H230="-","-",IF('детали ЭД103-01'!J230=0,"-",'детали ЭД103-01'!J230*$H230))</f>
        <v>-</v>
      </c>
      <c r="L230" s="1113" t="str">
        <f>IF($H230="-","-",IF('детали ЭД103-01'!K230=0,"-",'детали ЭД103-01'!K230))</f>
        <v>-</v>
      </c>
      <c r="M230" s="1123" t="str">
        <f>IF($H230="-","-",IF('детали ЭД103-01'!L230=0,"-",'детали ЭД103-01'!L230))</f>
        <v>-</v>
      </c>
      <c r="N230" s="190" t="str">
        <f>IF($H230="-","-",IF('детали ЭД103-01'!M230=0,"-",'детали ЭД103-01'!M230))</f>
        <v>-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370"/>
      <c r="DE230" s="190"/>
      <c r="DF230" s="190"/>
      <c r="DG230" s="190"/>
      <c r="DH230" s="190"/>
      <c r="DI230" s="190"/>
      <c r="DJ230" s="190"/>
      <c r="DK230" s="190"/>
      <c r="DL230" s="190"/>
      <c r="DM230" s="190"/>
      <c r="DN230" s="190"/>
      <c r="DO230" s="190"/>
      <c r="DP230" s="190"/>
      <c r="DQ230" s="190"/>
      <c r="DR230" s="190"/>
      <c r="DS230" s="190"/>
      <c r="DT230" s="190"/>
      <c r="DU230" s="190"/>
      <c r="DV230" s="190"/>
      <c r="DW230" s="190"/>
      <c r="DX230" s="190"/>
      <c r="DY230" s="190"/>
      <c r="DZ230" s="190"/>
      <c r="EA230" s="190"/>
      <c r="EB230" s="190"/>
      <c r="EC230" s="190"/>
      <c r="ED230" s="190"/>
      <c r="EE230" s="190"/>
    </row>
    <row r="231" spans="1:135" s="205" customFormat="1" ht="13.8" thickBot="1" x14ac:dyDescent="0.3">
      <c r="A231" s="1130">
        <f>'дерево ЭД103-01'!A233</f>
        <v>230</v>
      </c>
      <c r="B231" s="267" t="str">
        <f>IF('дерево ЭД103-01'!B233=0," ",'дерево ЭД103-01'!B233)</f>
        <v>08.02.</v>
      </c>
      <c r="C231" s="1082" t="str">
        <f>IF($H231="-","-",'детали ЭД103-01'!C231)</f>
        <v>ЭД103-01-63СБ; -01-01СБ Сердечник ротора</v>
      </c>
      <c r="D231" s="1082" t="str">
        <f>IF($H231="-","-",IF('детали ЭД103-01'!D231=0,"-",'детали ЭД103-01'!D231))</f>
        <v>Сердечник ротора</v>
      </c>
      <c r="E231" s="418" t="str">
        <f>IF($H231="-","-",IF('детали ЭД103-01'!E231=0,"-",'детали ЭД103-01'!E231))</f>
        <v>-</v>
      </c>
      <c r="F231" s="418" t="str">
        <f>IF($H231="-","-",IF('детали ЭД103-01'!F231=0,"-",'детали ЭД103-01'!F231))</f>
        <v>-</v>
      </c>
      <c r="G231" s="418" t="str">
        <f>IF($H231="-","-",IF('детали ЭД103-01'!G231=0,"-",'детали ЭД103-01'!G231))</f>
        <v>-</v>
      </c>
      <c r="H231" s="1087">
        <f>IF((HLOOKUP($D$1,'дерево ЭД103-01'!$H$4:$BU$241,A231,FALSE))*$G$1=0,"-",(HLOOKUP($D$1,'дерево ЭД103-01'!$H$4:$BU$241,A231,FALSE))*$G$1)</f>
        <v>17</v>
      </c>
      <c r="I231" s="1087" t="str">
        <f>IF(H231="-","-",'детали ЭД103-01'!H231)</f>
        <v>шт</v>
      </c>
      <c r="J231" s="419" t="str">
        <f>IF($H231="-","-",IF('детали ЭД103-01'!I231=0,"-",'детали ЭД103-01'!I231*$H231))</f>
        <v>-</v>
      </c>
      <c r="K231" s="419" t="str">
        <f>IF(H231="-","-",IF('детали ЭД103-01'!J231=0,"-",'детали ЭД103-01'!J231*$H231))</f>
        <v>-</v>
      </c>
      <c r="L231" s="1105" t="str">
        <f>IF($H231="-","-",IF('детали ЭД103-01'!K231=0,"-",'детали ЭД103-01'!K231))</f>
        <v>взамен ЭД103-01-64СБ</v>
      </c>
      <c r="M231" s="1012" t="str">
        <f>IF($H231="-","-",IF('детали ЭД103-01'!L231=0,"-",'детали ЭД103-01'!L231))</f>
        <v>-</v>
      </c>
      <c r="N231" s="204" t="str">
        <f>IF($H231="-","-",IF('детали ЭД103-01'!M231=0,"-",'детали ЭД103-01'!M231))</f>
        <v>-</v>
      </c>
      <c r="O231" s="477"/>
      <c r="P231" s="477"/>
      <c r="Q231" s="477"/>
      <c r="R231" s="477"/>
      <c r="S231" s="477"/>
      <c r="T231" s="477"/>
      <c r="U231" s="477"/>
      <c r="V231" s="477"/>
      <c r="W231" s="477"/>
      <c r="X231" s="477"/>
      <c r="Y231" s="477"/>
      <c r="Z231" s="477"/>
      <c r="AA231" s="477"/>
      <c r="AB231" s="477"/>
      <c r="AC231" s="477"/>
      <c r="AD231" s="477"/>
      <c r="AE231" s="477"/>
      <c r="AF231" s="477"/>
      <c r="AG231" s="477"/>
      <c r="AH231" s="477"/>
      <c r="AI231" s="477"/>
      <c r="AJ231" s="477"/>
      <c r="AK231" s="477"/>
      <c r="AL231" s="477"/>
      <c r="AM231" s="477"/>
      <c r="AN231" s="477"/>
      <c r="AO231" s="477"/>
      <c r="AP231" s="477"/>
      <c r="AQ231" s="477"/>
      <c r="AR231" s="477"/>
      <c r="AS231" s="477"/>
      <c r="AT231" s="477"/>
      <c r="AU231" s="477"/>
      <c r="AV231" s="477"/>
      <c r="AW231" s="477"/>
      <c r="AX231" s="477"/>
      <c r="AY231" s="477"/>
      <c r="AZ231" s="477"/>
      <c r="BA231" s="477"/>
      <c r="BB231" s="477"/>
      <c r="BC231" s="477"/>
      <c r="BD231" s="477"/>
      <c r="BE231" s="477"/>
      <c r="BF231" s="477"/>
      <c r="BG231" s="477"/>
      <c r="BH231" s="477"/>
      <c r="BI231" s="477"/>
      <c r="BJ231" s="477"/>
      <c r="BK231" s="477"/>
      <c r="BL231" s="477"/>
      <c r="BM231" s="477"/>
      <c r="BN231" s="477"/>
      <c r="BO231" s="477"/>
      <c r="BP231" s="477"/>
      <c r="BQ231" s="477"/>
      <c r="BR231" s="477"/>
      <c r="BS231" s="477"/>
      <c r="BT231" s="477"/>
      <c r="BU231" s="477"/>
      <c r="BV231" s="477"/>
      <c r="BW231" s="477"/>
      <c r="BX231" s="477"/>
      <c r="BY231" s="477"/>
      <c r="BZ231" s="477"/>
      <c r="CA231" s="477"/>
      <c r="CB231" s="477"/>
      <c r="CC231" s="477"/>
      <c r="CD231" s="477"/>
      <c r="CE231" s="477"/>
      <c r="CF231" s="477"/>
      <c r="CG231" s="477"/>
      <c r="CH231" s="477"/>
      <c r="CI231" s="477"/>
      <c r="CJ231" s="477"/>
      <c r="CK231" s="477"/>
      <c r="CL231" s="477"/>
      <c r="CM231" s="477"/>
      <c r="CN231" s="477"/>
      <c r="CO231" s="477"/>
      <c r="CP231" s="477"/>
      <c r="CQ231" s="477"/>
      <c r="CR231" s="477"/>
      <c r="CS231" s="477"/>
      <c r="CT231" s="477"/>
      <c r="CU231" s="477"/>
      <c r="CV231" s="477"/>
      <c r="CW231" s="477"/>
      <c r="CX231" s="477"/>
      <c r="CY231" s="477"/>
      <c r="CZ231" s="477"/>
      <c r="DA231" s="477"/>
      <c r="DB231" s="477"/>
      <c r="DC231" s="477"/>
      <c r="DD231" s="372"/>
      <c r="DE231" s="204"/>
      <c r="DF231" s="204"/>
      <c r="DG231" s="204"/>
      <c r="DH231" s="204"/>
      <c r="DI231" s="204"/>
      <c r="DJ231" s="204"/>
      <c r="DK231" s="204"/>
      <c r="DL231" s="204"/>
      <c r="DM231" s="204"/>
      <c r="DN231" s="204"/>
      <c r="DO231" s="204"/>
      <c r="DP231" s="204"/>
      <c r="DQ231" s="204"/>
      <c r="DR231" s="204"/>
      <c r="DS231" s="204"/>
      <c r="DT231" s="204"/>
      <c r="DU231" s="204"/>
      <c r="DV231" s="204"/>
      <c r="DW231" s="204"/>
      <c r="DX231" s="204"/>
      <c r="DY231" s="204"/>
      <c r="DZ231" s="204"/>
      <c r="EA231" s="204"/>
      <c r="EB231" s="204"/>
      <c r="EC231" s="204"/>
      <c r="ED231" s="204"/>
      <c r="EE231" s="204"/>
    </row>
    <row r="232" spans="1:135" s="1052" customFormat="1" ht="13.8" thickBot="1" x14ac:dyDescent="0.3">
      <c r="A232" s="1130">
        <f>'дерево ЭД103-01'!A234</f>
        <v>231</v>
      </c>
      <c r="B232" s="267" t="str">
        <f>IF('дерево ЭД103-01'!B234=0," ",'дерево ЭД103-01'!B234)</f>
        <v>08.02.01.</v>
      </c>
      <c r="C232" s="1082" t="str">
        <f>IF($H232="-","-",'детали ЭД103-01'!C232)</f>
        <v>ЭД103-01-63-01СБ Сердечник ротора</v>
      </c>
      <c r="D232" s="1082" t="str">
        <f>IF($H232="-","-",IF('детали ЭД103-01'!D232=0,"-",'детали ЭД103-01'!D232))</f>
        <v>Сердечник ротора</v>
      </c>
      <c r="E232" s="418" t="str">
        <f>IF($H232="-","-",IF('детали ЭД103-01'!E232=0,"-",'детали ЭД103-01'!E232))</f>
        <v>-</v>
      </c>
      <c r="F232" s="418" t="str">
        <f>IF($H232="-","-",IF('детали ЭД103-01'!F232=0,"-",'детали ЭД103-01'!F232))</f>
        <v>-</v>
      </c>
      <c r="G232" s="418" t="str">
        <f>IF($H232="-","-",IF('детали ЭД103-01'!G232=0,"-",'детали ЭД103-01'!G232))</f>
        <v>-</v>
      </c>
      <c r="H232" s="1133">
        <f>IF((HLOOKUP($D$1,'дерево ЭД103-01'!$H$4:$BU$241,A232,FALSE))*$G$1=0,"-",(HLOOKUP($D$1,'дерево ЭД103-01'!$H$4:$BU$241,A232,FALSE))*$G$1)</f>
        <v>17</v>
      </c>
      <c r="I232" s="1087" t="str">
        <f>IF(H232="-","-",'детали ЭД103-01'!H232)</f>
        <v>шт</v>
      </c>
      <c r="J232" s="1134" t="str">
        <f>IF($H232="-","-",IF('детали ЭД103-01'!I232=0,"-",'детали ЭД103-01'!I232*$H232))</f>
        <v>-</v>
      </c>
      <c r="K232" s="1135" t="str">
        <f>IF(H232="-","-",IF('детали ЭД103-01'!J232=0,"-",'детали ЭД103-01'!J232*$H232))</f>
        <v>-</v>
      </c>
      <c r="L232" s="1110" t="str">
        <f>IF($H232="-","-",IF('детали ЭД103-01'!K232=0,"-",'детали ЭД103-01'!K232))</f>
        <v>-</v>
      </c>
      <c r="M232" s="1012" t="str">
        <f>IF($H232="-","-",IF('детали ЭД103-01'!L232=0,"-",'детали ЭД103-01'!L232))</f>
        <v>-</v>
      </c>
      <c r="N232" s="204" t="str">
        <f>IF($H232="-","-",IF('детали ЭД103-01'!M232=0,"-",'детали ЭД103-01'!M232))</f>
        <v>-</v>
      </c>
      <c r="O232" s="477"/>
      <c r="P232" s="477"/>
      <c r="Q232" s="477"/>
      <c r="R232" s="477"/>
      <c r="S232" s="477"/>
      <c r="T232" s="477"/>
      <c r="U232" s="477"/>
      <c r="V232" s="477"/>
      <c r="W232" s="477"/>
      <c r="X232" s="477"/>
      <c r="Y232" s="477"/>
      <c r="Z232" s="477"/>
      <c r="AA232" s="477"/>
      <c r="AB232" s="477"/>
      <c r="AC232" s="477"/>
      <c r="AD232" s="477"/>
      <c r="AE232" s="477"/>
      <c r="AF232" s="477"/>
      <c r="AG232" s="477"/>
      <c r="AH232" s="477"/>
      <c r="AI232" s="477"/>
      <c r="AJ232" s="477"/>
      <c r="AK232" s="477"/>
      <c r="AL232" s="477"/>
      <c r="AM232" s="477"/>
      <c r="AN232" s="477"/>
      <c r="AO232" s="477"/>
      <c r="AP232" s="477"/>
      <c r="AQ232" s="477"/>
      <c r="AR232" s="477"/>
      <c r="AS232" s="477"/>
      <c r="AT232" s="477"/>
      <c r="AU232" s="477"/>
      <c r="AV232" s="477"/>
      <c r="AW232" s="477"/>
      <c r="AX232" s="477"/>
      <c r="AY232" s="477"/>
      <c r="AZ232" s="477"/>
      <c r="BA232" s="477"/>
      <c r="BB232" s="477"/>
      <c r="BC232" s="477"/>
      <c r="BD232" s="477"/>
      <c r="BE232" s="477"/>
      <c r="BF232" s="477"/>
      <c r="BG232" s="477"/>
      <c r="BH232" s="477"/>
      <c r="BI232" s="477"/>
      <c r="BJ232" s="477"/>
      <c r="BK232" s="477"/>
      <c r="BL232" s="477"/>
      <c r="BM232" s="477"/>
      <c r="BN232" s="477"/>
      <c r="BO232" s="477"/>
      <c r="BP232" s="477"/>
      <c r="BQ232" s="477"/>
      <c r="BR232" s="477"/>
      <c r="BS232" s="477"/>
      <c r="BT232" s="477"/>
      <c r="BU232" s="477"/>
      <c r="BV232" s="477"/>
      <c r="BW232" s="477"/>
      <c r="BX232" s="477"/>
      <c r="BY232" s="477"/>
      <c r="BZ232" s="477"/>
      <c r="CA232" s="477"/>
      <c r="CB232" s="477"/>
      <c r="CC232" s="477"/>
      <c r="CD232" s="477"/>
      <c r="CE232" s="477"/>
      <c r="CF232" s="477"/>
      <c r="CG232" s="477"/>
      <c r="CH232" s="477"/>
      <c r="CI232" s="477"/>
      <c r="CJ232" s="477"/>
      <c r="CK232" s="477"/>
      <c r="CL232" s="477"/>
      <c r="CM232" s="477"/>
      <c r="CN232" s="477"/>
      <c r="CO232" s="477"/>
      <c r="CP232" s="477"/>
      <c r="CQ232" s="477"/>
      <c r="CR232" s="477"/>
      <c r="CS232" s="477"/>
      <c r="CT232" s="477"/>
      <c r="CU232" s="477"/>
      <c r="CV232" s="477"/>
      <c r="CW232" s="477"/>
      <c r="CX232" s="477"/>
      <c r="CY232" s="477"/>
      <c r="CZ232" s="477"/>
      <c r="DA232" s="477"/>
      <c r="DB232" s="477"/>
      <c r="DC232" s="477"/>
      <c r="DD232" s="477"/>
      <c r="DE232" s="477"/>
      <c r="DF232" s="477"/>
      <c r="DG232" s="477"/>
      <c r="DH232" s="477"/>
      <c r="DI232" s="477"/>
      <c r="DJ232" s="477"/>
      <c r="DK232" s="477"/>
      <c r="DL232" s="477"/>
      <c r="DM232" s="477"/>
      <c r="DN232" s="477"/>
      <c r="DO232" s="477"/>
      <c r="DP232" s="477"/>
      <c r="DQ232" s="477"/>
      <c r="DR232" s="477"/>
      <c r="DS232" s="477"/>
      <c r="DT232" s="477"/>
      <c r="DU232" s="477"/>
      <c r="DV232" s="477"/>
      <c r="DW232" s="477"/>
      <c r="DX232" s="477"/>
      <c r="DY232" s="477"/>
      <c r="DZ232" s="477"/>
      <c r="EA232" s="477"/>
      <c r="EB232" s="477"/>
      <c r="EC232" s="477"/>
      <c r="ED232" s="477"/>
      <c r="EE232" s="477"/>
    </row>
    <row r="233" spans="1:135" s="20" customFormat="1" ht="13.8" thickBot="1" x14ac:dyDescent="0.3">
      <c r="A233" s="1078">
        <f>'дерево ЭД103-01'!A235</f>
        <v>232</v>
      </c>
      <c r="B233" s="612" t="str">
        <f>IF('дерево ЭД103-01'!B235=0," ",'дерево ЭД103-01'!B235)</f>
        <v>08.02.01.1.</v>
      </c>
      <c r="C233" s="1081" t="str">
        <f>IF($H233="-","-",'детали ЭД103-01'!C233)</f>
        <v xml:space="preserve">ЭД103-01-63-01-001 Стержень </v>
      </c>
      <c r="D233" s="1081" t="str">
        <f>IF($H233="-","-",IF('детали ЭД103-01'!D233=0,"-",'детали ЭД103-01'!D233))</f>
        <v xml:space="preserve">Стержень </v>
      </c>
      <c r="E233" s="1054" t="str">
        <f>IF($H233="-","-",IF('детали ЭД103-01'!E233=0,"-",'детали ЭД103-01'!E233))</f>
        <v>-</v>
      </c>
      <c r="F233" s="1054" t="str">
        <f>IF($H233="-","-",IF('детали ЭД103-01'!F233=0,"-",'детали ЭД103-01'!F233))</f>
        <v>-</v>
      </c>
      <c r="G233" s="1054" t="str">
        <f>IF($H233="-","-",IF('детали ЭД103-01'!G233=0,"-",'детали ЭД103-01'!G233))</f>
        <v>-</v>
      </c>
      <c r="H233" s="1138">
        <f>IF((HLOOKUP($D$1,'дерево ЭД103-01'!$H$4:$BU$241,A233,FALSE))*$G$1=0,"-",(HLOOKUP($D$1,'дерево ЭД103-01'!$H$4:$BU$241,A233,FALSE))*$G$1)</f>
        <v>272</v>
      </c>
      <c r="I233" s="1092" t="str">
        <f>IF(H233="-","-",'детали ЭД103-01'!H233)</f>
        <v>кг</v>
      </c>
      <c r="J233" s="1092" t="str">
        <f>IF($H233="-","-",IF('детали ЭД103-01'!I233=0,"-",'детали ЭД103-01'!I233*$H233))</f>
        <v>-</v>
      </c>
      <c r="K233" s="1081" t="str">
        <f>IF(H233="-","-",IF('детали ЭД103-01'!J233=0,"-",'детали ЭД103-01'!J233*$H233))</f>
        <v>-</v>
      </c>
      <c r="L233" s="1111" t="str">
        <f>IF($H233="-","-",IF('детали ЭД103-01'!K233=0,"-",'детали ЭД103-01'!K233))</f>
        <v>-</v>
      </c>
      <c r="M233" s="190" t="str">
        <f>IF($H233="-","-",IF('детали ЭД103-01'!L233=0,"-",'детали ЭД103-01'!L233))</f>
        <v>-</v>
      </c>
      <c r="N233" s="190" t="str">
        <f>IF($H233="-","-",IF('детали ЭД103-01'!M233=0,"-",'детали ЭД103-01'!M233))</f>
        <v>-</v>
      </c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s="157" customFormat="1" x14ac:dyDescent="0.25">
      <c r="A234" s="1136">
        <f>'дерево ЭД103-01'!A236</f>
        <v>233</v>
      </c>
      <c r="B234" s="527" t="str">
        <f>IF('дерево ЭД103-01'!B236=0," ",'дерево ЭД103-01'!B236)</f>
        <v>08.02.01.2.</v>
      </c>
      <c r="C234" s="1083" t="str">
        <f>IF($H234="-","-",'детали ЭД103-01'!C234)</f>
        <v>ЭД103-01-63-01-002 Лист ротора</v>
      </c>
      <c r="D234" s="1083" t="str">
        <f>IF($H234="-","-",IF('детали ЭД103-01'!D234=0,"-",'детали ЭД103-01'!D234))</f>
        <v>Лист ротора</v>
      </c>
      <c r="E234" s="1050" t="str">
        <f>IF($H234="-","-",IF('детали ЭД103-01'!E234=0,"-",'детали ЭД103-01'!E234))</f>
        <v>-</v>
      </c>
      <c r="F234" s="1050" t="str">
        <f>IF($H234="-","-",IF('детали ЭД103-01'!F234=0,"-",'детали ЭД103-01'!F234))</f>
        <v>-</v>
      </c>
      <c r="G234" s="1050" t="str">
        <f>IF($H234="-","-",IF('детали ЭД103-01'!G234=0,"-",'детали ЭД103-01'!G234))</f>
        <v>-</v>
      </c>
      <c r="H234" s="1139">
        <f>IF((HLOOKUP($D$1,'дерево ЭД103-01'!$H$4:$BU$241,A234,FALSE))*$G$1=0,"-",(HLOOKUP($D$1,'дерево ЭД103-01'!$H$4:$BU$241,A234,FALSE))*$G$1)</f>
        <v>136</v>
      </c>
      <c r="I234" s="1088" t="str">
        <f>IF(H234="-","-",'детали ЭД103-01'!H234)</f>
        <v>кг</v>
      </c>
      <c r="J234" s="1088" t="str">
        <f>IF($H234="-","-",IF('детали ЭД103-01'!I234=0,"-",'детали ЭД103-01'!I234*$H234))</f>
        <v>-</v>
      </c>
      <c r="K234" s="1083" t="str">
        <f>IF(H234="-","-",IF('детали ЭД103-01'!J234=0,"-",'детали ЭД103-01'!J234*$H234))</f>
        <v>-</v>
      </c>
      <c r="L234" s="1112" t="str">
        <f>IF($H234="-","-",IF('детали ЭД103-01'!K234=0,"-",'детали ЭД103-01'!K234))</f>
        <v>зам. на ПИШБ.757 211.005</v>
      </c>
      <c r="M234" s="158" t="str">
        <f>IF($H234="-","-",IF('детали ЭД103-01'!L234=0,"-",'детали ЭД103-01'!L234))</f>
        <v>-</v>
      </c>
      <c r="N234" s="158" t="str">
        <f>IF($H234="-","-",IF('детали ЭД103-01'!M234=0,"-",'детали ЭД103-01'!M234))</f>
        <v>-</v>
      </c>
    </row>
    <row r="235" spans="1:135" s="166" customFormat="1" ht="13.8" thickBot="1" x14ac:dyDescent="0.3">
      <c r="A235" s="1137">
        <f>'дерево ЭД103-01'!A237</f>
        <v>234</v>
      </c>
      <c r="B235" s="528" t="str">
        <f>IF('дерево ЭД103-01'!B237=0," ",'дерево ЭД103-01'!B237)</f>
        <v>08.02.01.2.</v>
      </c>
      <c r="C235" s="1084" t="str">
        <f>IF($H235="-","-",'детали ЭД103-01'!C235)</f>
        <v>ПИШБ.757 211.005 Лист ротора</v>
      </c>
      <c r="D235" s="1084" t="str">
        <f>IF($H235="-","-",IF('детали ЭД103-01'!D235=0,"-",'детали ЭД103-01'!D235))</f>
        <v>Лист ротора</v>
      </c>
      <c r="E235" s="399" t="str">
        <f>IF($H235="-","-",IF('детали ЭД103-01'!E235=0,"-",'детали ЭД103-01'!E235))</f>
        <v>-</v>
      </c>
      <c r="F235" s="399" t="str">
        <f>IF($H235="-","-",IF('детали ЭД103-01'!F235=0,"-",'детали ЭД103-01'!F235))</f>
        <v>-</v>
      </c>
      <c r="G235" s="399" t="str">
        <f>IF($H235="-","-",IF('детали ЭД103-01'!G235=0,"-",'детали ЭД103-01'!G235))</f>
        <v>-</v>
      </c>
      <c r="H235" s="1140">
        <f>IF((HLOOKUP($D$1,'дерево ЭД103-01'!$H$4:$BU$241,A235,FALSE))*$G$1=0,"-",(HLOOKUP($D$1,'дерево ЭД103-01'!$H$4:$BU$241,A235,FALSE))*$G$1)</f>
        <v>136</v>
      </c>
      <c r="I235" s="1089" t="str">
        <f>IF(H235="-","-",'детали ЭД103-01'!H235)</f>
        <v>кг</v>
      </c>
      <c r="J235" s="1089" t="str">
        <f>IF($H235="-","-",IF('детали ЭД103-01'!I235=0,"-",'детали ЭД103-01'!I235*$H235))</f>
        <v>-</v>
      </c>
      <c r="K235" s="1084" t="str">
        <f>IF(H235="-","-",IF('детали ЭД103-01'!J235=0,"-",'детали ЭД103-01'!J235*$H235))</f>
        <v>-</v>
      </c>
      <c r="L235" s="1107" t="str">
        <f>IF($H235="-","-",IF('детали ЭД103-01'!K235=0,"-",'детали ЭД103-01'!K235))</f>
        <v>взамен ЭД103-01-63-01-002</v>
      </c>
      <c r="M235" s="167" t="str">
        <f>IF($H235="-","-",IF('детали ЭД103-01'!L235=0,"-",'детали ЭД103-01'!L235))</f>
        <v>-</v>
      </c>
      <c r="N235" s="167" t="str">
        <f>IF($H235="-","-",IF('детали ЭД103-01'!M235=0,"-",'детали ЭД103-01'!M235))</f>
        <v>-</v>
      </c>
    </row>
    <row r="236" spans="1:135" s="157" customFormat="1" x14ac:dyDescent="0.25">
      <c r="A236" s="1136">
        <f>'дерево ЭД103-01'!A238</f>
        <v>235</v>
      </c>
      <c r="B236" s="527" t="str">
        <f>IF('дерево ЭД103-01'!B238=0," ",'дерево ЭД103-01'!B238)</f>
        <v>08.02.01.3.</v>
      </c>
      <c r="C236" s="1083" t="str">
        <f>IF($H236="-","-",'детали ЭД103-01'!C236)</f>
        <v>ЭД103-01-63-01-003 Лист ротора</v>
      </c>
      <c r="D236" s="1083" t="str">
        <f>IF($H236="-","-",IF('детали ЭД103-01'!D236=0,"-",'детали ЭД103-01'!D236))</f>
        <v>Лист ротора</v>
      </c>
      <c r="E236" s="1050" t="str">
        <f>IF($H236="-","-",IF('детали ЭД103-01'!E236=0,"-",'детали ЭД103-01'!E236))</f>
        <v>-</v>
      </c>
      <c r="F236" s="1050" t="str">
        <f>IF($H236="-","-",IF('детали ЭД103-01'!F236=0,"-",'детали ЭД103-01'!F236))</f>
        <v>-</v>
      </c>
      <c r="G236" s="1050" t="str">
        <f>IF($H236="-","-",IF('детали ЭД103-01'!G236=0,"-",'детали ЭД103-01'!G236))</f>
        <v>-</v>
      </c>
      <c r="H236" s="1139">
        <f>IF((HLOOKUP($D$1,'дерево ЭД103-01'!$H$4:$BU$241,A236,FALSE))*$G$1=0,"-",(HLOOKUP($D$1,'дерево ЭД103-01'!$H$4:$BU$241,A236,FALSE))*$G$1)</f>
        <v>10302</v>
      </c>
      <c r="I236" s="1088" t="str">
        <f>IF(H236="-","-",'детали ЭД103-01'!H236)</f>
        <v>кг</v>
      </c>
      <c r="J236" s="1088" t="str">
        <f>IF($H236="-","-",IF('детали ЭД103-01'!I236=0,"-",'детали ЭД103-01'!I236*$H236))</f>
        <v>-</v>
      </c>
      <c r="K236" s="1083" t="str">
        <f>IF(H236="-","-",IF('детали ЭД103-01'!J236=0,"-",'детали ЭД103-01'!J236*$H236))</f>
        <v>-</v>
      </c>
      <c r="L236" s="1112" t="str">
        <f>IF($H236="-","-",IF('детали ЭД103-01'!K236=0,"-",'детали ЭД103-01'!K236))</f>
        <v>зам. на ПИШБ.757 211.004</v>
      </c>
      <c r="M236" s="158" t="str">
        <f>IF($H236="-","-",IF('детали ЭД103-01'!L236=0,"-",'детали ЭД103-01'!L236))</f>
        <v>-</v>
      </c>
      <c r="N236" s="158" t="str">
        <f>IF($H236="-","-",IF('детали ЭД103-01'!M236=0,"-",'детали ЭД103-01'!M236))</f>
        <v>-</v>
      </c>
    </row>
    <row r="237" spans="1:135" s="166" customFormat="1" ht="13.8" thickBot="1" x14ac:dyDescent="0.3">
      <c r="A237" s="1137">
        <f>'дерево ЭД103-01'!A239</f>
        <v>236</v>
      </c>
      <c r="B237" s="899" t="str">
        <f>IF('дерево ЭД103-01'!B239=0," ",'дерево ЭД103-01'!B239)</f>
        <v>08.02.01.3.</v>
      </c>
      <c r="C237" s="1084" t="str">
        <f>IF($H237="-","-",'детали ЭД103-01'!C237)</f>
        <v>ПИШБ.757 211.004 Лист ротора</v>
      </c>
      <c r="D237" s="1084" t="str">
        <f>IF($H237="-","-",IF('детали ЭД103-01'!D237=0,"-",'детали ЭД103-01'!D237))</f>
        <v>Лист ротора</v>
      </c>
      <c r="E237" s="399" t="str">
        <f>IF($H237="-","-",IF('детали ЭД103-01'!E237=0,"-",'детали ЭД103-01'!E237))</f>
        <v>-</v>
      </c>
      <c r="F237" s="399" t="str">
        <f>IF($H237="-","-",IF('детали ЭД103-01'!F237=0,"-",'детали ЭД103-01'!F237))</f>
        <v>-</v>
      </c>
      <c r="G237" s="399" t="str">
        <f>IF($H237="-","-",IF('детали ЭД103-01'!G237=0,"-",'детали ЭД103-01'!G237))</f>
        <v>-</v>
      </c>
      <c r="H237" s="1140">
        <f>IF((HLOOKUP($D$1,'дерево ЭД103-01'!$H$4:$BU$241,A237,FALSE))*$G$1=0,"-",(HLOOKUP($D$1,'дерево ЭД103-01'!$H$4:$BU$241,A237,FALSE))*$G$1)</f>
        <v>10302</v>
      </c>
      <c r="I237" s="1089" t="str">
        <f>IF(H237="-","-",'детали ЭД103-01'!H237)</f>
        <v>кг</v>
      </c>
      <c r="J237" s="1089" t="str">
        <f>IF($H237="-","-",IF('детали ЭД103-01'!I237=0,"-",'детали ЭД103-01'!I237*$H237))</f>
        <v>-</v>
      </c>
      <c r="K237" s="1084" t="str">
        <f>IF(H237="-","-",IF('детали ЭД103-01'!J237=0,"-",'детали ЭД103-01'!J237*$H237))</f>
        <v>-</v>
      </c>
      <c r="L237" s="1107" t="str">
        <f>IF($H237="-","-",IF('детали ЭД103-01'!K237=0,"-",'детали ЭД103-01'!K237))</f>
        <v>взамен ЭД103-01-63-01-003</v>
      </c>
      <c r="M237" s="167" t="str">
        <f>IF($H237="-","-",IF('детали ЭД103-01'!L237=0,"-",'детали ЭД103-01'!L237))</f>
        <v>-</v>
      </c>
      <c r="N237" s="167" t="str">
        <f>IF($H237="-","-",IF('детали ЭД103-01'!M237=0,"-",'детали ЭД103-01'!M237))</f>
        <v>-</v>
      </c>
    </row>
    <row r="238" spans="1:135" s="20" customFormat="1" x14ac:dyDescent="0.25">
      <c r="A238" s="1078">
        <f>'дерево ЭД103-01'!A240</f>
        <v>237</v>
      </c>
      <c r="B238" s="525" t="str">
        <f>IF('дерево ЭД103-01'!B240=0," ",'дерево ЭД103-01'!B240)</f>
        <v>08.02.01.4.</v>
      </c>
      <c r="C238" s="1085" t="str">
        <f>IF($H238="-","-",'детали ЭД103-01'!C238)</f>
        <v>ЭД103-01-63-01КВМ сердечн. ротора</v>
      </c>
      <c r="D238" s="1085" t="str">
        <f>IF($H238="-","-",IF('детали ЭД103-01'!D238=0,"-",'детали ЭД103-01'!D238))</f>
        <v>Комплект вспомог. мат.</v>
      </c>
      <c r="E238" s="1047" t="str">
        <f>IF($H238="-","-",IF('детали ЭД103-01'!E238=0,"-",'детали ЭД103-01'!E238))</f>
        <v>-</v>
      </c>
      <c r="F238" s="1047" t="str">
        <f>IF($H238="-","-",IF('детали ЭД103-01'!F238=0,"-",'детали ЭД103-01'!F238))</f>
        <v>-</v>
      </c>
      <c r="G238" s="1047" t="str">
        <f>IF($H238="-","-",IF('детали ЭД103-01'!G238=0,"-",'детали ЭД103-01'!G238))</f>
        <v>-</v>
      </c>
      <c r="H238" s="1125">
        <f>IF((HLOOKUP($D$1,'дерево ЭД103-01'!$H$4:$BU$241,A238,FALSE))*$G$1=0,"-",(HLOOKUP($D$1,'дерево ЭД103-01'!$H$4:$BU$241,A238,FALSE))*$G$1)</f>
        <v>17</v>
      </c>
      <c r="I238" s="1090" t="str">
        <f>IF(H238="-","-",'детали ЭД103-01'!H238)</f>
        <v>шт</v>
      </c>
      <c r="J238" s="1090" t="str">
        <f>IF($H238="-","-",IF('детали ЭД103-01'!I238=0,"-",'детали ЭД103-01'!I238*$H238))</f>
        <v>-</v>
      </c>
      <c r="K238" s="1085" t="str">
        <f>IF(H238="-","-",IF('детали ЭД103-01'!J238=0,"-",'детали ЭД103-01'!J238*$H238))</f>
        <v>-</v>
      </c>
      <c r="L238" s="1114" t="str">
        <f>IF($H238="-","-",IF('детали ЭД103-01'!K238=0,"-",'детали ЭД103-01'!K238))</f>
        <v>-</v>
      </c>
      <c r="M238" s="28" t="str">
        <f>IF($H238="-","-",IF('детали ЭД103-01'!L238=0,"-",'детали ЭД103-01'!L238))</f>
        <v>-</v>
      </c>
      <c r="N238" s="28" t="str">
        <f>IF($H238="-","-",IF('детали ЭД103-01'!M238=0,"-",'детали ЭД103-01'!M238))</f>
        <v>-</v>
      </c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s="20" customFormat="1" ht="13.8" thickBot="1" x14ac:dyDescent="0.3">
      <c r="A239" s="1078"/>
      <c r="B239" s="91"/>
      <c r="C239" s="17"/>
      <c r="D239" s="17"/>
      <c r="E239" s="380"/>
      <c r="F239" s="380"/>
      <c r="G239" s="380"/>
      <c r="H239" s="380"/>
      <c r="I239" s="380"/>
      <c r="J239" s="380"/>
      <c r="K239" s="380"/>
      <c r="L239" s="380"/>
      <c r="M239" s="7"/>
      <c r="N239" s="7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s="20" customFormat="1" x14ac:dyDescent="0.25">
      <c r="A240" s="1078"/>
      <c r="B240" s="85"/>
      <c r="C240" s="212"/>
      <c r="E240" s="121"/>
      <c r="F240" s="121"/>
      <c r="G240" s="121"/>
      <c r="H240" s="95"/>
      <c r="I240" s="38"/>
      <c r="J240" s="38"/>
      <c r="L240" s="94"/>
      <c r="M240" s="7"/>
      <c r="N240" s="7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s="20" customFormat="1" x14ac:dyDescent="0.25">
      <c r="A241" s="1078"/>
      <c r="B241" s="85"/>
      <c r="C241" s="212"/>
      <c r="E241" s="121"/>
      <c r="F241" s="121"/>
      <c r="G241" s="121"/>
      <c r="H241" s="95"/>
      <c r="I241" s="38"/>
      <c r="J241" s="38"/>
      <c r="L241" s="94"/>
      <c r="M241" s="7"/>
      <c r="N241" s="7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s="20" customFormat="1" x14ac:dyDescent="0.25">
      <c r="A242" s="1078"/>
      <c r="B242" s="85"/>
      <c r="C242" s="212"/>
      <c r="D242" s="213"/>
      <c r="E242" s="121"/>
      <c r="F242" s="121"/>
      <c r="G242" s="121"/>
      <c r="H242" s="95"/>
      <c r="I242" s="38"/>
      <c r="J242" s="38"/>
      <c r="L242" s="94"/>
      <c r="M242" s="7"/>
      <c r="N242" s="7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s="20" customFormat="1" x14ac:dyDescent="0.25">
      <c r="A243" s="1078"/>
      <c r="B243" s="85"/>
      <c r="H243" s="1"/>
      <c r="I243" s="38"/>
      <c r="J243" s="38"/>
      <c r="L243" s="94"/>
      <c r="M243" s="7"/>
      <c r="N243" s="7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  <row r="244" spans="1:135" s="20" customFormat="1" x14ac:dyDescent="0.25">
      <c r="A244" s="1078"/>
      <c r="B244" s="85"/>
      <c r="C244" s="1"/>
      <c r="D244" s="1"/>
      <c r="E244" s="1"/>
      <c r="F244" s="1"/>
      <c r="G244" s="1"/>
      <c r="H244" s="1"/>
      <c r="I244" s="38"/>
      <c r="J244" s="38"/>
      <c r="L244" s="94"/>
      <c r="M244" s="7"/>
      <c r="N244" s="7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</row>
    <row r="245" spans="1:135" s="20" customFormat="1" x14ac:dyDescent="0.25">
      <c r="A245" s="1078"/>
      <c r="B245" s="85"/>
      <c r="C245" s="1"/>
      <c r="D245" s="1"/>
      <c r="E245" s="1"/>
      <c r="F245" s="1"/>
      <c r="G245" s="1"/>
      <c r="H245" s="1"/>
      <c r="I245" s="38"/>
      <c r="J245" s="38"/>
      <c r="L245" s="94"/>
      <c r="M245" s="7"/>
      <c r="N245" s="7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</row>
    <row r="246" spans="1:135" s="20" customFormat="1" x14ac:dyDescent="0.25">
      <c r="A246" s="1078"/>
      <c r="B246" s="85"/>
      <c r="C246" s="1"/>
      <c r="D246" s="1"/>
      <c r="E246" s="1"/>
      <c r="F246" s="1"/>
      <c r="G246" s="1"/>
      <c r="H246" s="1"/>
      <c r="I246" s="38"/>
      <c r="J246" s="38"/>
      <c r="L246" s="94"/>
      <c r="M246" s="7"/>
      <c r="N246" s="7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</row>
    <row r="247" spans="1:135" s="20" customFormat="1" x14ac:dyDescent="0.25">
      <c r="A247" s="1078"/>
      <c r="B247" s="85"/>
      <c r="C247" s="1"/>
      <c r="D247" s="1"/>
      <c r="E247" s="1"/>
      <c r="F247" s="1"/>
      <c r="G247" s="1"/>
      <c r="H247" s="1"/>
      <c r="I247" s="38"/>
      <c r="J247" s="38"/>
      <c r="L247" s="94"/>
      <c r="M247" s="7"/>
      <c r="N247" s="7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</row>
    <row r="248" spans="1:135" s="20" customFormat="1" x14ac:dyDescent="0.25">
      <c r="A248" s="1078"/>
      <c r="B248" s="85"/>
      <c r="C248" s="1"/>
      <c r="D248" s="1"/>
      <c r="E248" s="1"/>
      <c r="F248" s="1"/>
      <c r="G248" s="1"/>
      <c r="H248" s="1"/>
      <c r="I248" s="38"/>
      <c r="J248" s="38"/>
      <c r="L248" s="94"/>
      <c r="M248" s="7"/>
      <c r="N248" s="7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</row>
    <row r="249" spans="1:135" s="38" customFormat="1" x14ac:dyDescent="0.25">
      <c r="A249" s="1078"/>
      <c r="B249" s="85"/>
      <c r="C249" s="1"/>
      <c r="D249" s="1"/>
      <c r="E249" s="1"/>
      <c r="F249" s="1"/>
      <c r="G249" s="1"/>
      <c r="H249" s="1"/>
      <c r="K249" s="20"/>
      <c r="L249" s="94"/>
      <c r="M249" s="7"/>
      <c r="N249" s="7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</row>
    <row r="250" spans="1:135" s="38" customFormat="1" x14ac:dyDescent="0.25">
      <c r="A250" s="1078"/>
      <c r="B250" s="85"/>
      <c r="C250" s="1"/>
      <c r="D250" s="1"/>
      <c r="E250" s="1"/>
      <c r="F250" s="1"/>
      <c r="G250" s="1"/>
      <c r="H250" s="1"/>
      <c r="K250" s="20"/>
      <c r="L250" s="94"/>
      <c r="M250" s="7"/>
      <c r="N250" s="7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</row>
    <row r="251" spans="1:135" s="38" customFormat="1" x14ac:dyDescent="0.25">
      <c r="A251" s="1078"/>
      <c r="B251" s="85"/>
      <c r="C251" s="1"/>
      <c r="D251" s="1"/>
      <c r="E251" s="1"/>
      <c r="F251" s="1"/>
      <c r="G251" s="1"/>
      <c r="H251" s="1"/>
      <c r="K251" s="20"/>
      <c r="L251" s="94"/>
      <c r="M251" s="7"/>
      <c r="N251" s="7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</row>
    <row r="252" spans="1:135" s="38" customFormat="1" x14ac:dyDescent="0.25">
      <c r="A252" s="1078"/>
      <c r="B252" s="85"/>
      <c r="C252" s="1"/>
      <c r="D252" s="1"/>
      <c r="E252" s="1"/>
      <c r="F252" s="1"/>
      <c r="G252" s="1"/>
      <c r="H252" s="1"/>
      <c r="K252" s="20"/>
      <c r="L252" s="94"/>
      <c r="M252" s="7"/>
      <c r="N252" s="7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</row>
    <row r="253" spans="1:135" s="38" customFormat="1" x14ac:dyDescent="0.25">
      <c r="A253" s="1078"/>
      <c r="B253" s="85"/>
      <c r="C253" s="1"/>
      <c r="D253" s="1"/>
      <c r="E253" s="1"/>
      <c r="F253" s="1"/>
      <c r="G253" s="1"/>
      <c r="H253" s="1"/>
      <c r="K253" s="20"/>
      <c r="L253" s="94"/>
      <c r="M253" s="7"/>
      <c r="N253" s="7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</row>
    <row r="254" spans="1:135" s="38" customFormat="1" x14ac:dyDescent="0.25">
      <c r="A254" s="1078"/>
      <c r="B254" s="85"/>
      <c r="C254" s="1"/>
      <c r="D254" s="1"/>
      <c r="E254" s="8"/>
      <c r="F254" s="8"/>
      <c r="G254" s="8"/>
      <c r="H254" s="8"/>
      <c r="K254" s="20"/>
      <c r="L254" s="94"/>
      <c r="M254" s="7"/>
      <c r="N254" s="7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</row>
    <row r="255" spans="1:135" s="38" customFormat="1" x14ac:dyDescent="0.25">
      <c r="A255" s="1078"/>
      <c r="B255" s="85"/>
      <c r="C255" s="1"/>
      <c r="D255" s="8"/>
      <c r="E255" s="1"/>
      <c r="F255" s="1"/>
      <c r="G255" s="1"/>
      <c r="H255" s="1"/>
      <c r="K255" s="20"/>
      <c r="L255" s="94"/>
      <c r="M255" s="7"/>
      <c r="N255" s="7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</row>
    <row r="256" spans="1:135" s="38" customFormat="1" x14ac:dyDescent="0.25">
      <c r="A256" s="1078"/>
      <c r="B256" s="85"/>
      <c r="C256" s="1"/>
      <c r="D256" s="1"/>
      <c r="E256" s="1"/>
      <c r="F256" s="1"/>
      <c r="G256" s="1"/>
      <c r="H256" s="1"/>
      <c r="K256" s="20"/>
      <c r="L256" s="94"/>
      <c r="M256" s="7"/>
      <c r="N256" s="7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</row>
    <row r="257" spans="1:135" s="38" customFormat="1" x14ac:dyDescent="0.25">
      <c r="A257" s="1078"/>
      <c r="B257" s="85"/>
      <c r="C257" s="1"/>
      <c r="D257" s="1"/>
      <c r="E257" s="1"/>
      <c r="F257" s="1"/>
      <c r="G257" s="1"/>
      <c r="H257" s="1"/>
      <c r="K257" s="20"/>
      <c r="L257" s="94"/>
      <c r="M257" s="7"/>
      <c r="N257" s="7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</row>
    <row r="258" spans="1:135" s="38" customFormat="1" x14ac:dyDescent="0.25">
      <c r="A258" s="1078"/>
      <c r="B258" s="85"/>
      <c r="C258" s="1"/>
      <c r="D258" s="1"/>
      <c r="E258" s="1"/>
      <c r="F258" s="1"/>
      <c r="G258" s="1"/>
      <c r="H258" s="1"/>
      <c r="K258" s="20"/>
      <c r="L258" s="94"/>
      <c r="M258" s="7"/>
      <c r="N258" s="7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</row>
    <row r="259" spans="1:135" s="38" customFormat="1" x14ac:dyDescent="0.25">
      <c r="A259" s="1078"/>
      <c r="B259" s="85"/>
      <c r="C259" s="1"/>
      <c r="D259" s="1"/>
      <c r="E259" s="1"/>
      <c r="F259" s="1"/>
      <c r="G259" s="1"/>
      <c r="H259" s="1"/>
      <c r="K259" s="20"/>
      <c r="L259" s="94"/>
      <c r="M259" s="7"/>
      <c r="N259" s="7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</row>
    <row r="260" spans="1:135" s="38" customFormat="1" x14ac:dyDescent="0.25">
      <c r="A260" s="1078"/>
      <c r="B260" s="85"/>
      <c r="C260" s="1"/>
      <c r="D260" s="1"/>
      <c r="E260" s="1"/>
      <c r="F260" s="1"/>
      <c r="G260" s="1"/>
      <c r="H260" s="1"/>
      <c r="K260" s="20"/>
      <c r="L260" s="94"/>
      <c r="M260" s="7"/>
      <c r="N260" s="7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</row>
    <row r="261" spans="1:135" s="38" customFormat="1" x14ac:dyDescent="0.25">
      <c r="A261" s="1078"/>
      <c r="B261" s="85"/>
      <c r="C261" s="1"/>
      <c r="D261" s="1"/>
      <c r="E261" s="1"/>
      <c r="F261" s="1"/>
      <c r="G261" s="1"/>
      <c r="H261" s="1"/>
      <c r="J261" s="39"/>
      <c r="K261" s="20"/>
      <c r="L261" s="94"/>
      <c r="M261" s="7"/>
      <c r="N261" s="7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</row>
    <row r="262" spans="1:135" s="38" customFormat="1" x14ac:dyDescent="0.25">
      <c r="A262" s="1078"/>
      <c r="B262" s="85"/>
      <c r="C262" s="1"/>
      <c r="D262" s="1"/>
      <c r="E262" s="1"/>
      <c r="F262" s="1"/>
      <c r="G262" s="1"/>
      <c r="H262" s="1"/>
      <c r="J262" s="39"/>
      <c r="K262" s="20"/>
      <c r="L262" s="94"/>
      <c r="M262" s="7"/>
      <c r="N262" s="7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</row>
    <row r="263" spans="1:135" s="38" customFormat="1" x14ac:dyDescent="0.25">
      <c r="A263" s="1078"/>
      <c r="B263" s="85"/>
      <c r="C263" s="1"/>
      <c r="D263" s="6"/>
      <c r="E263" s="6"/>
      <c r="F263" s="6"/>
      <c r="G263" s="6"/>
      <c r="H263" s="6"/>
      <c r="J263" s="39"/>
      <c r="K263" s="20"/>
      <c r="L263" s="94"/>
      <c r="M263" s="7"/>
      <c r="N263" s="7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</row>
    <row r="264" spans="1:135" s="38" customFormat="1" x14ac:dyDescent="0.25">
      <c r="A264" s="1078"/>
      <c r="B264" s="85"/>
      <c r="C264" s="1"/>
      <c r="D264" s="6"/>
      <c r="E264" s="6"/>
      <c r="F264" s="6"/>
      <c r="G264" s="1"/>
      <c r="H264" s="1"/>
      <c r="J264" s="39"/>
      <c r="K264" s="20"/>
      <c r="L264" s="94"/>
      <c r="M264" s="7"/>
      <c r="N264" s="7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</row>
    <row r="265" spans="1:135" s="38" customFormat="1" x14ac:dyDescent="0.25">
      <c r="A265" s="1078"/>
      <c r="B265" s="85"/>
      <c r="C265" s="1"/>
      <c r="D265" s="6"/>
      <c r="E265" s="6"/>
      <c r="F265" s="6"/>
      <c r="G265" s="1"/>
      <c r="H265" s="1"/>
      <c r="J265" s="39"/>
      <c r="K265" s="20"/>
      <c r="L265" s="94"/>
      <c r="M265" s="7"/>
      <c r="N265" s="7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</row>
    <row r="266" spans="1:135" s="38" customFormat="1" x14ac:dyDescent="0.25">
      <c r="A266" s="1078"/>
      <c r="B266" s="85"/>
      <c r="C266" s="1"/>
      <c r="D266" s="6"/>
      <c r="E266" s="6"/>
      <c r="F266" s="6"/>
      <c r="G266" s="1"/>
      <c r="H266" s="1"/>
      <c r="K266" s="20"/>
      <c r="L266" s="94"/>
      <c r="M266" s="7"/>
      <c r="N266" s="7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</row>
    <row r="267" spans="1:135" s="38" customFormat="1" x14ac:dyDescent="0.25">
      <c r="A267" s="1078"/>
      <c r="B267" s="85"/>
      <c r="C267" s="1"/>
      <c r="D267" s="6"/>
      <c r="E267" s="6"/>
      <c r="F267" s="6"/>
      <c r="G267" s="1"/>
      <c r="H267" s="1"/>
      <c r="K267" s="20"/>
      <c r="L267" s="94"/>
      <c r="M267" s="7"/>
      <c r="N267" s="7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</row>
    <row r="268" spans="1:135" s="38" customFormat="1" x14ac:dyDescent="0.25">
      <c r="A268" s="1078"/>
      <c r="B268" s="85"/>
      <c r="C268" s="1"/>
      <c r="D268" s="1"/>
      <c r="E268" s="1"/>
      <c r="F268" s="1"/>
      <c r="G268" s="1"/>
      <c r="H268" s="1"/>
      <c r="K268" s="20"/>
      <c r="L268" s="94"/>
      <c r="M268" s="7"/>
      <c r="N268" s="7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</row>
    <row r="269" spans="1:135" s="38" customFormat="1" x14ac:dyDescent="0.25">
      <c r="A269" s="1078"/>
      <c r="B269" s="85"/>
      <c r="C269" s="1"/>
      <c r="D269" s="1"/>
      <c r="E269" s="1"/>
      <c r="F269" s="1"/>
      <c r="G269" s="1"/>
      <c r="H269" s="1"/>
      <c r="K269" s="20"/>
      <c r="L269" s="94"/>
      <c r="M269" s="7"/>
      <c r="N269" s="7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</row>
    <row r="270" spans="1:135" s="38" customFormat="1" x14ac:dyDescent="0.25">
      <c r="A270" s="1078"/>
      <c r="B270" s="85"/>
      <c r="C270" s="1"/>
      <c r="D270" s="1"/>
      <c r="E270" s="1"/>
      <c r="F270" s="1"/>
      <c r="G270" s="1"/>
      <c r="H270" s="1"/>
      <c r="K270" s="20"/>
      <c r="L270" s="94"/>
      <c r="M270" s="7"/>
      <c r="N270" s="7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</row>
    <row r="271" spans="1:135" s="38" customFormat="1" x14ac:dyDescent="0.25">
      <c r="A271" s="1078"/>
      <c r="B271" s="85"/>
      <c r="C271" s="1"/>
      <c r="D271" s="1"/>
      <c r="E271" s="1"/>
      <c r="F271" s="1"/>
      <c r="G271" s="1"/>
      <c r="H271" s="1"/>
      <c r="K271" s="20"/>
      <c r="L271" s="94"/>
      <c r="M271" s="7"/>
      <c r="N271" s="7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</row>
    <row r="272" spans="1:135" s="38" customFormat="1" x14ac:dyDescent="0.25">
      <c r="A272" s="1078"/>
      <c r="B272" s="85"/>
      <c r="C272" s="1"/>
      <c r="D272" s="1"/>
      <c r="E272" s="1"/>
      <c r="F272" s="1"/>
      <c r="G272" s="1"/>
      <c r="H272" s="1"/>
      <c r="K272" s="20"/>
      <c r="L272" s="94"/>
      <c r="M272" s="7"/>
      <c r="N272" s="7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</row>
    <row r="273" spans="1:135" s="38" customFormat="1" x14ac:dyDescent="0.25">
      <c r="A273" s="1078"/>
      <c r="B273" s="85"/>
      <c r="C273" s="1"/>
      <c r="D273" s="1"/>
      <c r="E273" s="1"/>
      <c r="F273" s="1"/>
      <c r="G273" s="1"/>
      <c r="H273" s="1"/>
      <c r="K273" s="20"/>
      <c r="L273" s="94"/>
      <c r="M273" s="7"/>
      <c r="N273" s="7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</row>
    <row r="274" spans="1:135" s="38" customFormat="1" x14ac:dyDescent="0.25">
      <c r="A274" s="1078"/>
      <c r="B274" s="85"/>
      <c r="C274" s="1"/>
      <c r="D274" s="1"/>
      <c r="E274" s="1"/>
      <c r="F274" s="1"/>
      <c r="G274" s="1"/>
      <c r="H274" s="1"/>
      <c r="K274" s="20"/>
      <c r="L274" s="94"/>
      <c r="M274" s="7"/>
      <c r="N274" s="7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</row>
    <row r="275" spans="1:135" s="38" customFormat="1" x14ac:dyDescent="0.25">
      <c r="A275" s="1078"/>
      <c r="B275" s="85"/>
      <c r="C275" s="1"/>
      <c r="D275" s="1"/>
      <c r="E275" s="1"/>
      <c r="F275" s="1"/>
      <c r="G275" s="1"/>
      <c r="H275" s="1"/>
      <c r="K275" s="20"/>
      <c r="L275" s="94"/>
      <c r="M275" s="7"/>
      <c r="N275" s="7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</row>
    <row r="276" spans="1:135" s="38" customFormat="1" x14ac:dyDescent="0.25">
      <c r="A276" s="1078"/>
      <c r="B276" s="85"/>
      <c r="C276" s="1"/>
      <c r="D276" s="1"/>
      <c r="E276" s="1"/>
      <c r="F276" s="1"/>
      <c r="G276" s="1"/>
      <c r="H276" s="1"/>
      <c r="K276" s="20"/>
      <c r="L276" s="94"/>
      <c r="M276" s="7"/>
      <c r="N276" s="7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</row>
    <row r="277" spans="1:135" s="38" customFormat="1" x14ac:dyDescent="0.25">
      <c r="A277" s="1078"/>
      <c r="B277" s="85"/>
      <c r="C277" s="1"/>
      <c r="D277" s="1"/>
      <c r="E277" s="1"/>
      <c r="F277" s="1"/>
      <c r="G277" s="1"/>
      <c r="H277" s="1"/>
      <c r="K277" s="20"/>
      <c r="L277" s="94"/>
      <c r="M277" s="7"/>
      <c r="N277" s="7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</row>
    <row r="278" spans="1:135" s="38" customFormat="1" x14ac:dyDescent="0.25">
      <c r="A278" s="1078"/>
      <c r="B278" s="85"/>
      <c r="C278" s="1"/>
      <c r="D278" s="1"/>
      <c r="E278" s="1"/>
      <c r="F278" s="1"/>
      <c r="G278" s="1"/>
      <c r="H278" s="1"/>
      <c r="K278" s="20"/>
      <c r="L278" s="94"/>
      <c r="M278" s="7"/>
      <c r="N278" s="7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</row>
    <row r="279" spans="1:135" s="38" customFormat="1" x14ac:dyDescent="0.25">
      <c r="A279" s="1078"/>
      <c r="B279" s="85"/>
      <c r="C279" s="1"/>
      <c r="D279" s="1"/>
      <c r="E279" s="1"/>
      <c r="F279" s="1"/>
      <c r="G279" s="1"/>
      <c r="H279" s="1"/>
      <c r="K279" s="20"/>
      <c r="L279" s="94"/>
      <c r="M279" s="7"/>
      <c r="N279" s="7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</row>
    <row r="280" spans="1:135" s="38" customFormat="1" x14ac:dyDescent="0.25">
      <c r="A280" s="1078"/>
      <c r="B280" s="85"/>
      <c r="C280" s="1"/>
      <c r="D280" s="1"/>
      <c r="E280" s="1"/>
      <c r="F280" s="1"/>
      <c r="G280" s="1"/>
      <c r="H280" s="1"/>
      <c r="K280" s="20"/>
      <c r="L280" s="94"/>
      <c r="M280" s="7"/>
      <c r="N280" s="7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</row>
    <row r="281" spans="1:135" s="38" customFormat="1" x14ac:dyDescent="0.25">
      <c r="A281" s="1078"/>
      <c r="B281" s="85"/>
      <c r="C281" s="1"/>
      <c r="D281" s="1"/>
      <c r="E281" s="1"/>
      <c r="F281" s="1"/>
      <c r="G281" s="1"/>
      <c r="H281" s="1"/>
      <c r="K281" s="20"/>
      <c r="L281" s="94"/>
      <c r="M281" s="7"/>
      <c r="N281" s="7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</row>
    <row r="282" spans="1:135" s="38" customFormat="1" x14ac:dyDescent="0.25">
      <c r="A282" s="1078"/>
      <c r="B282" s="85"/>
      <c r="C282" s="1"/>
      <c r="D282" s="1"/>
      <c r="E282" s="1"/>
      <c r="F282" s="1"/>
      <c r="G282" s="1"/>
      <c r="H282" s="1"/>
      <c r="K282" s="20"/>
      <c r="L282" s="94"/>
      <c r="M282" s="7"/>
      <c r="N282" s="7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</row>
    <row r="283" spans="1:135" s="38" customFormat="1" x14ac:dyDescent="0.25">
      <c r="A283" s="1078"/>
      <c r="B283" s="85"/>
      <c r="C283" s="1"/>
      <c r="D283" s="1"/>
      <c r="E283" s="1"/>
      <c r="F283" s="1"/>
      <c r="G283" s="1"/>
      <c r="H283" s="1"/>
      <c r="K283" s="20"/>
      <c r="L283" s="94"/>
      <c r="M283" s="7"/>
      <c r="N283" s="7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</row>
    <row r="284" spans="1:135" s="38" customFormat="1" x14ac:dyDescent="0.25">
      <c r="A284" s="1078"/>
      <c r="B284" s="85"/>
      <c r="C284" s="1"/>
      <c r="D284" s="1"/>
      <c r="E284" s="1"/>
      <c r="F284" s="1"/>
      <c r="G284" s="1"/>
      <c r="H284" s="1"/>
      <c r="K284" s="20"/>
      <c r="L284" s="94"/>
      <c r="M284" s="7"/>
      <c r="N284" s="7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</row>
    <row r="285" spans="1:135" s="38" customFormat="1" x14ac:dyDescent="0.25">
      <c r="A285" s="1078"/>
      <c r="B285" s="85"/>
      <c r="C285" s="2"/>
      <c r="D285" s="9"/>
      <c r="E285" s="1"/>
      <c r="F285" s="1"/>
      <c r="G285" s="1"/>
      <c r="H285" s="1"/>
      <c r="K285" s="20"/>
      <c r="L285" s="94"/>
      <c r="M285" s="7"/>
      <c r="N285" s="7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</row>
    <row r="286" spans="1:135" s="38" customFormat="1" x14ac:dyDescent="0.25">
      <c r="A286" s="1078"/>
      <c r="B286" s="85"/>
      <c r="C286" s="2"/>
      <c r="D286" s="2"/>
      <c r="E286" s="1"/>
      <c r="F286" s="1"/>
      <c r="G286" s="1"/>
      <c r="H286" s="1"/>
      <c r="K286" s="20"/>
      <c r="L286" s="94"/>
      <c r="M286" s="7"/>
      <c r="N286" s="7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</row>
    <row r="287" spans="1:135" s="38" customFormat="1" x14ac:dyDescent="0.25">
      <c r="A287" s="1078"/>
      <c r="B287" s="85"/>
      <c r="C287" s="2"/>
      <c r="D287" s="2"/>
      <c r="E287" s="1"/>
      <c r="F287" s="1"/>
      <c r="G287" s="1"/>
      <c r="H287" s="1"/>
      <c r="K287" s="20"/>
      <c r="L287" s="94"/>
      <c r="M287" s="7"/>
      <c r="N287" s="7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</row>
    <row r="288" spans="1:135" s="38" customFormat="1" x14ac:dyDescent="0.25">
      <c r="A288" s="1078"/>
      <c r="B288" s="85"/>
      <c r="C288" s="2"/>
      <c r="D288" s="2"/>
      <c r="E288" s="1"/>
      <c r="F288" s="1"/>
      <c r="G288" s="1"/>
      <c r="H288" s="1"/>
      <c r="K288" s="20"/>
      <c r="L288" s="94"/>
      <c r="M288" s="7"/>
      <c r="N288" s="7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</row>
    <row r="289" spans="1:135" s="38" customFormat="1" x14ac:dyDescent="0.25">
      <c r="A289" s="1078"/>
      <c r="B289" s="85"/>
      <c r="C289" s="2"/>
      <c r="D289" s="2"/>
      <c r="E289" s="1"/>
      <c r="F289" s="1"/>
      <c r="G289" s="1"/>
      <c r="H289" s="1"/>
      <c r="K289" s="20"/>
      <c r="L289" s="94"/>
      <c r="M289" s="7"/>
      <c r="N289" s="7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</row>
    <row r="290" spans="1:135" s="38" customFormat="1" x14ac:dyDescent="0.25">
      <c r="A290" s="1078"/>
      <c r="B290" s="85"/>
      <c r="C290" s="2"/>
      <c r="D290" s="2"/>
      <c r="E290" s="1"/>
      <c r="F290" s="1"/>
      <c r="G290" s="1"/>
      <c r="H290" s="1"/>
      <c r="K290" s="20"/>
      <c r="L290" s="94"/>
      <c r="M290" s="7"/>
      <c r="N290" s="7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</row>
    <row r="291" spans="1:135" s="38" customFormat="1" x14ac:dyDescent="0.25">
      <c r="A291" s="1078"/>
      <c r="B291" s="85"/>
      <c r="C291" s="1"/>
      <c r="D291" s="1"/>
      <c r="E291" s="1"/>
      <c r="F291" s="1"/>
      <c r="G291" s="1"/>
      <c r="H291" s="1"/>
      <c r="K291" s="20"/>
      <c r="L291" s="94"/>
      <c r="M291" s="7"/>
      <c r="N291" s="7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</row>
    <row r="292" spans="1:135" s="38" customFormat="1" x14ac:dyDescent="0.25">
      <c r="A292" s="1078"/>
      <c r="B292" s="85"/>
      <c r="C292" s="1"/>
      <c r="D292" s="1"/>
      <c r="E292" s="1"/>
      <c r="F292" s="1"/>
      <c r="G292" s="1"/>
      <c r="H292" s="1"/>
      <c r="K292" s="20"/>
      <c r="L292" s="94"/>
      <c r="M292" s="7"/>
      <c r="N292" s="7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</row>
    <row r="293" spans="1:135" s="38" customFormat="1" x14ac:dyDescent="0.25">
      <c r="A293" s="1078"/>
      <c r="B293" s="85"/>
      <c r="C293" s="1"/>
      <c r="D293" s="1"/>
      <c r="E293" s="1"/>
      <c r="F293" s="1"/>
      <c r="G293" s="1"/>
      <c r="H293" s="1"/>
      <c r="K293" s="20"/>
      <c r="L293" s="94"/>
      <c r="M293" s="7"/>
      <c r="N293" s="7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</row>
    <row r="294" spans="1:135" s="38" customFormat="1" x14ac:dyDescent="0.25">
      <c r="A294" s="1078"/>
      <c r="B294" s="85"/>
      <c r="C294" s="1"/>
      <c r="D294" s="1"/>
      <c r="E294" s="1"/>
      <c r="F294" s="1"/>
      <c r="G294" s="1"/>
      <c r="H294" s="1"/>
      <c r="K294" s="20"/>
      <c r="L294" s="94"/>
      <c r="M294" s="7"/>
      <c r="N294" s="7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</row>
    <row r="295" spans="1:135" s="38" customFormat="1" x14ac:dyDescent="0.25">
      <c r="A295" s="1078"/>
      <c r="B295" s="85"/>
      <c r="C295" s="1"/>
      <c r="D295" s="1"/>
      <c r="E295" s="1"/>
      <c r="F295" s="1"/>
      <c r="G295" s="1"/>
      <c r="H295" s="1"/>
      <c r="K295" s="20"/>
      <c r="L295" s="94"/>
      <c r="M295" s="7"/>
      <c r="N295" s="7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</row>
    <row r="296" spans="1:135" s="38" customFormat="1" x14ac:dyDescent="0.25">
      <c r="A296" s="1078"/>
      <c r="B296" s="85"/>
      <c r="C296" s="1"/>
      <c r="D296" s="1"/>
      <c r="E296" s="1"/>
      <c r="F296" s="1"/>
      <c r="G296" s="1"/>
      <c r="H296" s="1"/>
      <c r="K296" s="20"/>
      <c r="L296" s="94"/>
      <c r="M296" s="7"/>
      <c r="N296" s="7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</row>
    <row r="297" spans="1:135" s="38" customFormat="1" x14ac:dyDescent="0.25">
      <c r="A297" s="1078"/>
      <c r="B297" s="85"/>
      <c r="C297" s="1"/>
      <c r="D297" s="1"/>
      <c r="E297" s="1"/>
      <c r="F297" s="1"/>
      <c r="G297" s="1"/>
      <c r="H297" s="1"/>
      <c r="K297" s="20"/>
      <c r="L297" s="94"/>
      <c r="M297" s="7"/>
      <c r="N297" s="7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</row>
    <row r="298" spans="1:135" s="38" customFormat="1" x14ac:dyDescent="0.25">
      <c r="A298" s="1078"/>
      <c r="B298" s="85"/>
      <c r="C298" s="1"/>
      <c r="D298" s="1"/>
      <c r="E298" s="1"/>
      <c r="F298" s="1"/>
      <c r="G298" s="1"/>
      <c r="H298" s="1"/>
      <c r="K298" s="20"/>
      <c r="L298" s="94"/>
      <c r="M298" s="7"/>
      <c r="N298" s="7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</row>
    <row r="299" spans="1:135" s="38" customFormat="1" x14ac:dyDescent="0.25">
      <c r="A299" s="1078"/>
      <c r="B299" s="85"/>
      <c r="C299" s="1"/>
      <c r="D299" s="1"/>
      <c r="E299" s="1"/>
      <c r="F299" s="1"/>
      <c r="G299" s="1"/>
      <c r="H299" s="1"/>
      <c r="K299" s="20"/>
      <c r="L299" s="94"/>
      <c r="M299" s="7"/>
      <c r="N299" s="7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</row>
    <row r="300" spans="1:135" s="38" customFormat="1" x14ac:dyDescent="0.25">
      <c r="A300" s="1078"/>
      <c r="B300" s="85"/>
      <c r="C300" s="1"/>
      <c r="D300" s="1"/>
      <c r="E300" s="1"/>
      <c r="F300" s="1"/>
      <c r="G300" s="1"/>
      <c r="H300" s="1"/>
      <c r="K300" s="20"/>
      <c r="L300" s="94"/>
      <c r="M300" s="7"/>
      <c r="N300" s="7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</row>
  </sheetData>
  <mergeCells count="3">
    <mergeCell ref="H1:K1"/>
    <mergeCell ref="A1:C1"/>
    <mergeCell ref="E1:F1"/>
  </mergeCells>
  <pageMargins left="0.39370078740157483" right="0.39370078740157483" top="0.39370078740157483" bottom="0.39370078740157483" header="0.19685039370078741" footer="0.19685039370078741"/>
  <pageSetup paperSize="8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4"/>
  <sheetViews>
    <sheetView tabSelected="1" zoomScale="90" zoomScaleNormal="90" workbookViewId="0">
      <pane ySplit="6" topLeftCell="A7" activePane="bottomLeft" state="frozen"/>
      <selection pane="bottomLeft" activeCell="D18" sqref="D18"/>
    </sheetView>
  </sheetViews>
  <sheetFormatPr defaultRowHeight="13.2" x14ac:dyDescent="0.25"/>
  <cols>
    <col min="1" max="1" width="26.109375" bestFit="1" customWidth="1"/>
    <col min="2" max="2" width="78" style="3" customWidth="1"/>
    <col min="3" max="3" width="20.6640625" style="3" bestFit="1" customWidth="1"/>
    <col min="4" max="4" width="68.6640625" style="3" bestFit="1" customWidth="1"/>
    <col min="5" max="5" width="9" style="3" bestFit="1" customWidth="1"/>
    <col min="6" max="6" width="4" style="3" customWidth="1"/>
    <col min="7" max="7" width="6" customWidth="1"/>
    <col min="8" max="8" width="3.44140625" customWidth="1"/>
    <col min="9" max="9" width="6" customWidth="1"/>
    <col min="10" max="10" width="23" customWidth="1"/>
    <col min="11" max="11" width="4" customWidth="1"/>
    <col min="12" max="12" width="3" customWidth="1"/>
    <col min="13" max="13" width="4" customWidth="1"/>
    <col min="14" max="14" width="2" customWidth="1"/>
    <col min="15" max="15" width="4" customWidth="1"/>
    <col min="16" max="16" width="2" customWidth="1"/>
    <col min="17" max="17" width="3" customWidth="1"/>
    <col min="18" max="19" width="2" customWidth="1"/>
    <col min="20" max="20" width="10.6640625" customWidth="1"/>
    <col min="21" max="21" width="7.33203125" customWidth="1"/>
    <col min="22" max="22" width="11.6640625" bestFit="1" customWidth="1"/>
  </cols>
  <sheetData>
    <row r="1" spans="1:14" x14ac:dyDescent="0.25">
      <c r="A1" s="218" t="str">
        <f>ведомость!A1</f>
        <v>Эл. двигатель ЭД103-01-</v>
      </c>
      <c r="B1" s="219" t="str">
        <f>ведомость!D1</f>
        <v>44</v>
      </c>
      <c r="C1" s="1202" t="str">
        <f>ведомость!E1</f>
        <v>ЭД63-103М1КТ</v>
      </c>
      <c r="D1" s="1202"/>
      <c r="E1" s="1202"/>
      <c r="F1" s="1203"/>
      <c r="H1" s="218"/>
      <c r="J1" s="219"/>
      <c r="K1" s="1213"/>
      <c r="L1" s="1213"/>
      <c r="M1" s="1213"/>
      <c r="N1" s="1214"/>
    </row>
    <row r="2" spans="1:14" ht="13.8" thickBot="1" x14ac:dyDescent="0.3">
      <c r="A2" s="220">
        <f>ведомость!G1</f>
        <v>1</v>
      </c>
      <c r="B2" s="1204" t="str">
        <f>ведомость!H1</f>
        <v>шт.</v>
      </c>
      <c r="C2" s="1204"/>
      <c r="D2" s="1204"/>
      <c r="E2" s="1204"/>
      <c r="F2" s="1205"/>
      <c r="H2" s="220"/>
      <c r="J2" s="1215"/>
      <c r="K2" s="1215"/>
      <c r="L2" s="1215"/>
      <c r="M2" s="1215"/>
      <c r="N2" s="1216"/>
    </row>
    <row r="3" spans="1:14" x14ac:dyDescent="0.25">
      <c r="A3" s="206" t="s">
        <v>607</v>
      </c>
      <c r="B3" s="1007" t="s">
        <v>550</v>
      </c>
      <c r="C3" s="818"/>
      <c r="D3" s="818"/>
      <c r="E3" s="819"/>
      <c r="F3" s="819"/>
      <c r="H3" s="3"/>
      <c r="J3" s="3"/>
    </row>
    <row r="4" spans="1:14" x14ac:dyDescent="0.25">
      <c r="A4" s="817"/>
      <c r="B4" s="817"/>
      <c r="C4" s="817"/>
      <c r="D4" s="817"/>
      <c r="E4" s="217"/>
      <c r="F4" s="217"/>
      <c r="H4" s="3"/>
      <c r="J4" s="3"/>
    </row>
    <row r="5" spans="1:14" x14ac:dyDescent="0.25">
      <c r="A5" s="206" t="s">
        <v>365</v>
      </c>
      <c r="E5" s="206" t="s">
        <v>260</v>
      </c>
      <c r="G5" s="3"/>
      <c r="H5" s="3"/>
      <c r="J5" s="3"/>
    </row>
    <row r="6" spans="1:14" x14ac:dyDescent="0.25">
      <c r="A6" s="206" t="s">
        <v>266</v>
      </c>
      <c r="B6" s="206" t="s">
        <v>268</v>
      </c>
      <c r="C6" s="206" t="s">
        <v>267</v>
      </c>
      <c r="D6" s="206" t="s">
        <v>263</v>
      </c>
      <c r="E6" s="3" t="s">
        <v>50</v>
      </c>
      <c r="F6" s="3" t="s">
        <v>298</v>
      </c>
      <c r="G6" s="3" t="s">
        <v>56</v>
      </c>
      <c r="H6" s="3" t="s">
        <v>66</v>
      </c>
      <c r="J6" s="207"/>
    </row>
    <row r="7" spans="1:14" x14ac:dyDescent="0.25">
      <c r="A7" s="3" t="s">
        <v>300</v>
      </c>
      <c r="B7" s="3" t="s">
        <v>894</v>
      </c>
      <c r="C7" s="3" t="s">
        <v>363</v>
      </c>
      <c r="D7" s="3" t="s">
        <v>24</v>
      </c>
      <c r="E7" s="207"/>
      <c r="F7" s="207"/>
      <c r="G7" s="207"/>
      <c r="H7" s="207">
        <v>2</v>
      </c>
      <c r="J7" s="207"/>
    </row>
    <row r="8" spans="1:14" x14ac:dyDescent="0.25">
      <c r="A8" s="3" t="s">
        <v>324</v>
      </c>
      <c r="B8" s="3" t="s">
        <v>963</v>
      </c>
      <c r="C8" s="3" t="s">
        <v>363</v>
      </c>
      <c r="D8" s="3" t="s">
        <v>595</v>
      </c>
      <c r="E8" s="207"/>
      <c r="F8" s="207"/>
      <c r="G8" s="207"/>
      <c r="H8" s="207">
        <v>3</v>
      </c>
      <c r="J8" s="207"/>
    </row>
    <row r="9" spans="1:14" x14ac:dyDescent="0.25">
      <c r="A9" s="3"/>
      <c r="D9" s="3" t="s">
        <v>890</v>
      </c>
      <c r="E9" s="207"/>
      <c r="F9" s="207"/>
      <c r="G9" s="207"/>
      <c r="H9" s="207">
        <v>16</v>
      </c>
      <c r="J9" s="207"/>
    </row>
    <row r="10" spans="1:14" x14ac:dyDescent="0.25">
      <c r="A10" s="3" t="s">
        <v>301</v>
      </c>
      <c r="B10" s="3" t="s">
        <v>893</v>
      </c>
      <c r="C10" s="3" t="s">
        <v>363</v>
      </c>
      <c r="D10" s="3" t="s">
        <v>28</v>
      </c>
      <c r="E10" s="207"/>
      <c r="F10" s="207"/>
      <c r="G10" s="207"/>
      <c r="H10" s="207">
        <v>4</v>
      </c>
      <c r="J10" s="207"/>
    </row>
    <row r="11" spans="1:14" x14ac:dyDescent="0.25">
      <c r="A11" s="3" t="s">
        <v>278</v>
      </c>
      <c r="B11" s="3" t="s">
        <v>280</v>
      </c>
      <c r="C11" s="3" t="s">
        <v>279</v>
      </c>
      <c r="D11" s="3" t="s">
        <v>697</v>
      </c>
      <c r="E11" s="207">
        <v>0.17799999999999999</v>
      </c>
      <c r="F11" s="207"/>
      <c r="G11" s="207"/>
      <c r="H11" s="207"/>
      <c r="J11" s="207"/>
    </row>
    <row r="12" spans="1:14" x14ac:dyDescent="0.25">
      <c r="A12" s="3" t="s">
        <v>302</v>
      </c>
      <c r="B12" s="3" t="s">
        <v>771</v>
      </c>
      <c r="C12" s="3" t="s">
        <v>363</v>
      </c>
      <c r="D12" s="3" t="s">
        <v>25</v>
      </c>
      <c r="E12" s="207"/>
      <c r="F12" s="207"/>
      <c r="G12" s="207"/>
      <c r="H12" s="207">
        <v>1</v>
      </c>
      <c r="J12" s="207"/>
    </row>
    <row r="13" spans="1:14" x14ac:dyDescent="0.25">
      <c r="A13" s="3"/>
      <c r="D13" s="3" t="s">
        <v>26</v>
      </c>
      <c r="E13" s="207"/>
      <c r="F13" s="207"/>
      <c r="G13" s="207"/>
      <c r="H13" s="207">
        <v>1</v>
      </c>
      <c r="J13" s="207"/>
    </row>
    <row r="14" spans="1:14" x14ac:dyDescent="0.25">
      <c r="A14" s="3"/>
      <c r="D14" s="3" t="s">
        <v>493</v>
      </c>
      <c r="E14" s="207"/>
      <c r="F14" s="207"/>
      <c r="G14" s="207"/>
      <c r="H14" s="207">
        <v>4</v>
      </c>
      <c r="J14" s="207"/>
    </row>
    <row r="15" spans="1:14" x14ac:dyDescent="0.25">
      <c r="A15" s="3" t="s">
        <v>63</v>
      </c>
      <c r="B15" s="3" t="s">
        <v>363</v>
      </c>
      <c r="C15" s="3" t="s">
        <v>363</v>
      </c>
      <c r="D15" s="3" t="s">
        <v>889</v>
      </c>
      <c r="E15" s="207"/>
      <c r="F15" s="207"/>
      <c r="G15" s="207"/>
      <c r="H15" s="207">
        <v>16</v>
      </c>
      <c r="J15" s="207"/>
    </row>
    <row r="16" spans="1:14" x14ac:dyDescent="0.25">
      <c r="A16" s="3" t="s">
        <v>269</v>
      </c>
      <c r="B16" s="3" t="s">
        <v>318</v>
      </c>
      <c r="C16" s="3" t="s">
        <v>317</v>
      </c>
      <c r="D16" s="3" t="s">
        <v>564</v>
      </c>
      <c r="E16" s="207">
        <v>1.4999999999999999E-2</v>
      </c>
      <c r="F16" s="207"/>
      <c r="G16" s="207"/>
      <c r="H16" s="207"/>
      <c r="J16" s="207"/>
    </row>
    <row r="17" spans="1:10" x14ac:dyDescent="0.25">
      <c r="A17" s="3"/>
      <c r="B17" s="3" t="s">
        <v>534</v>
      </c>
      <c r="C17" s="3" t="s">
        <v>303</v>
      </c>
      <c r="D17" s="3" t="s">
        <v>592</v>
      </c>
      <c r="E17" s="207">
        <v>0.75</v>
      </c>
      <c r="F17" s="207"/>
      <c r="G17" s="207"/>
      <c r="H17" s="207"/>
      <c r="J17" s="207"/>
    </row>
    <row r="18" spans="1:10" x14ac:dyDescent="0.25">
      <c r="A18" s="3"/>
      <c r="B18" s="3" t="s">
        <v>312</v>
      </c>
      <c r="C18" s="3" t="s">
        <v>311</v>
      </c>
      <c r="D18" s="3" t="s">
        <v>559</v>
      </c>
      <c r="E18" s="207">
        <v>2.4</v>
      </c>
      <c r="F18" s="207"/>
      <c r="G18" s="207"/>
      <c r="H18" s="207"/>
      <c r="J18" s="207"/>
    </row>
    <row r="19" spans="1:10" x14ac:dyDescent="0.25">
      <c r="A19" s="3"/>
      <c r="C19" s="3" t="s">
        <v>303</v>
      </c>
      <c r="D19" s="3" t="s">
        <v>860</v>
      </c>
      <c r="E19" s="207">
        <v>0.33</v>
      </c>
      <c r="F19" s="207"/>
      <c r="G19" s="207"/>
      <c r="H19" s="207"/>
      <c r="J19" s="207"/>
    </row>
    <row r="20" spans="1:10" x14ac:dyDescent="0.25">
      <c r="A20" s="3"/>
      <c r="C20" s="3" t="s">
        <v>281</v>
      </c>
      <c r="D20" s="3" t="s">
        <v>570</v>
      </c>
      <c r="E20" s="207">
        <v>0.82</v>
      </c>
      <c r="F20" s="207"/>
      <c r="G20" s="207"/>
      <c r="H20" s="207"/>
      <c r="J20" s="207"/>
    </row>
    <row r="21" spans="1:10" x14ac:dyDescent="0.25">
      <c r="A21" s="3"/>
      <c r="B21" s="3" t="s">
        <v>271</v>
      </c>
      <c r="C21" s="3" t="s">
        <v>479</v>
      </c>
      <c r="D21" s="3" t="s">
        <v>542</v>
      </c>
      <c r="E21" s="207">
        <v>0.21000000000000002</v>
      </c>
      <c r="F21" s="207"/>
      <c r="G21" s="207"/>
      <c r="H21" s="207"/>
      <c r="J21" s="207"/>
    </row>
    <row r="22" spans="1:10" x14ac:dyDescent="0.25">
      <c r="A22" s="3"/>
      <c r="B22" s="3" t="s">
        <v>533</v>
      </c>
      <c r="C22" s="3" t="s">
        <v>281</v>
      </c>
      <c r="D22" s="3" t="s">
        <v>546</v>
      </c>
      <c r="E22" s="207">
        <v>0.96</v>
      </c>
      <c r="F22" s="207"/>
      <c r="G22" s="207"/>
      <c r="H22" s="207"/>
      <c r="J22" s="207"/>
    </row>
    <row r="23" spans="1:10" x14ac:dyDescent="0.25">
      <c r="A23" s="3"/>
      <c r="B23" s="3" t="s">
        <v>334</v>
      </c>
      <c r="C23" s="3" t="s">
        <v>303</v>
      </c>
      <c r="D23" s="3" t="s">
        <v>858</v>
      </c>
      <c r="E23" s="207">
        <v>0.15</v>
      </c>
      <c r="F23" s="207"/>
      <c r="G23" s="207"/>
      <c r="H23" s="207"/>
      <c r="J23" s="207"/>
    </row>
    <row r="24" spans="1:10" x14ac:dyDescent="0.25">
      <c r="A24" s="3"/>
      <c r="D24" s="3" t="s">
        <v>859</v>
      </c>
      <c r="E24" s="207">
        <v>0.25</v>
      </c>
      <c r="F24" s="207"/>
      <c r="G24" s="207"/>
      <c r="H24" s="207"/>
      <c r="J24" s="207"/>
    </row>
    <row r="25" spans="1:10" x14ac:dyDescent="0.25">
      <c r="A25" s="3"/>
      <c r="B25" s="3" t="s">
        <v>526</v>
      </c>
      <c r="C25" s="3" t="s">
        <v>283</v>
      </c>
      <c r="D25" s="3" t="s">
        <v>567</v>
      </c>
      <c r="E25" s="207">
        <v>0.03</v>
      </c>
      <c r="F25" s="207"/>
      <c r="G25" s="207"/>
      <c r="H25" s="207"/>
      <c r="J25" s="207"/>
    </row>
    <row r="26" spans="1:10" x14ac:dyDescent="0.25">
      <c r="A26" s="3"/>
      <c r="B26" s="3" t="s">
        <v>535</v>
      </c>
      <c r="C26" s="3" t="s">
        <v>283</v>
      </c>
      <c r="D26" s="3" t="s">
        <v>553</v>
      </c>
      <c r="E26" s="207">
        <v>0.24</v>
      </c>
      <c r="F26" s="207"/>
      <c r="G26" s="207"/>
      <c r="H26" s="207"/>
      <c r="J26" s="207"/>
    </row>
    <row r="27" spans="1:10" x14ac:dyDescent="0.25">
      <c r="A27" s="3"/>
      <c r="C27" s="3" t="s">
        <v>330</v>
      </c>
      <c r="D27" s="3" t="s">
        <v>586</v>
      </c>
      <c r="E27" s="207">
        <v>8.4000000000000005E-2</v>
      </c>
      <c r="F27" s="207"/>
      <c r="G27" s="207"/>
      <c r="H27" s="207"/>
      <c r="J27" s="207"/>
    </row>
    <row r="28" spans="1:10" x14ac:dyDescent="0.25">
      <c r="A28" s="3"/>
      <c r="B28" s="3" t="s">
        <v>287</v>
      </c>
      <c r="C28" s="3" t="s">
        <v>286</v>
      </c>
      <c r="D28" s="3" t="s">
        <v>554</v>
      </c>
      <c r="E28" s="207">
        <v>0.246</v>
      </c>
      <c r="F28" s="207"/>
      <c r="G28" s="207"/>
      <c r="H28" s="207"/>
      <c r="J28" s="207"/>
    </row>
    <row r="29" spans="1:10" x14ac:dyDescent="0.25">
      <c r="A29" s="3"/>
      <c r="C29" s="3" t="s">
        <v>288</v>
      </c>
      <c r="D29" s="3" t="s">
        <v>547</v>
      </c>
      <c r="E29" s="207">
        <v>0.2</v>
      </c>
      <c r="F29" s="207"/>
      <c r="G29" s="207"/>
      <c r="H29" s="207"/>
      <c r="J29" s="207"/>
    </row>
    <row r="30" spans="1:10" x14ac:dyDescent="0.25">
      <c r="A30" s="3"/>
      <c r="D30" s="3" t="s">
        <v>548</v>
      </c>
      <c r="E30" s="207">
        <v>0.19800000000000001</v>
      </c>
      <c r="F30" s="207"/>
      <c r="G30" s="207"/>
      <c r="H30" s="207"/>
      <c r="J30" s="207"/>
    </row>
    <row r="31" spans="1:10" x14ac:dyDescent="0.25">
      <c r="A31" s="3"/>
      <c r="B31" s="3" t="s">
        <v>536</v>
      </c>
      <c r="C31" s="3" t="s">
        <v>323</v>
      </c>
      <c r="D31" s="3" t="s">
        <v>575</v>
      </c>
      <c r="E31" s="207">
        <v>29.6</v>
      </c>
      <c r="F31" s="207"/>
      <c r="G31" s="207"/>
      <c r="H31" s="207"/>
      <c r="J31" s="207"/>
    </row>
    <row r="32" spans="1:10" x14ac:dyDescent="0.25">
      <c r="A32" s="3"/>
      <c r="C32" s="3" t="s">
        <v>270</v>
      </c>
      <c r="D32" s="3" t="s">
        <v>577</v>
      </c>
      <c r="E32" s="207">
        <v>1.41</v>
      </c>
      <c r="F32" s="207"/>
      <c r="G32" s="207"/>
      <c r="H32" s="207"/>
      <c r="J32" s="207"/>
    </row>
    <row r="33" spans="1:10" x14ac:dyDescent="0.25">
      <c r="A33" s="3"/>
      <c r="B33" s="3" t="s">
        <v>531</v>
      </c>
      <c r="C33" s="3" t="s">
        <v>311</v>
      </c>
      <c r="D33" s="3" t="s">
        <v>606</v>
      </c>
      <c r="E33" s="207">
        <v>14</v>
      </c>
      <c r="F33" s="207"/>
      <c r="G33" s="207"/>
      <c r="H33" s="207"/>
      <c r="J33" s="207"/>
    </row>
    <row r="34" spans="1:10" x14ac:dyDescent="0.25">
      <c r="A34" s="3"/>
      <c r="B34" s="3" t="s">
        <v>809</v>
      </c>
      <c r="C34" s="3" t="s">
        <v>363</v>
      </c>
      <c r="D34" s="3" t="s">
        <v>1137</v>
      </c>
      <c r="E34" s="207">
        <v>23.59</v>
      </c>
      <c r="F34" s="207"/>
      <c r="G34" s="207"/>
      <c r="H34" s="207"/>
      <c r="J34" s="207"/>
    </row>
    <row r="35" spans="1:10" x14ac:dyDescent="0.25">
      <c r="A35" s="3" t="s">
        <v>339</v>
      </c>
      <c r="B35" s="3" t="s">
        <v>340</v>
      </c>
      <c r="C35" s="3" t="s">
        <v>759</v>
      </c>
      <c r="D35" s="3" t="s">
        <v>611</v>
      </c>
      <c r="E35" s="207">
        <v>8.9999999999999993E-3</v>
      </c>
      <c r="F35" s="207"/>
      <c r="G35" s="207"/>
      <c r="H35" s="207"/>
      <c r="J35" s="207"/>
    </row>
    <row r="36" spans="1:10" x14ac:dyDescent="0.25">
      <c r="A36" s="3"/>
      <c r="C36" s="3" t="s">
        <v>760</v>
      </c>
      <c r="D36" s="3" t="s">
        <v>612</v>
      </c>
      <c r="E36" s="207">
        <v>7.0000000000000001E-3</v>
      </c>
      <c r="F36" s="207"/>
      <c r="G36" s="207"/>
      <c r="H36" s="207"/>
      <c r="J36" s="207"/>
    </row>
    <row r="37" spans="1:10" x14ac:dyDescent="0.25">
      <c r="A37" s="3"/>
      <c r="C37" s="3" t="s">
        <v>1013</v>
      </c>
      <c r="D37" s="3" t="s">
        <v>1058</v>
      </c>
      <c r="E37" s="207">
        <v>0.29520000000000002</v>
      </c>
      <c r="F37" s="207"/>
      <c r="G37" s="207"/>
      <c r="H37" s="207"/>
      <c r="J37" s="207"/>
    </row>
    <row r="38" spans="1:10" x14ac:dyDescent="0.25">
      <c r="A38" s="3"/>
      <c r="D38" s="3" t="s">
        <v>1067</v>
      </c>
      <c r="E38" s="207">
        <v>0.30059999999999998</v>
      </c>
      <c r="F38" s="207"/>
      <c r="G38" s="207"/>
      <c r="H38" s="207"/>
      <c r="J38" s="207"/>
    </row>
    <row r="39" spans="1:10" x14ac:dyDescent="0.25">
      <c r="A39" s="3"/>
      <c r="D39" s="3" t="s">
        <v>1076</v>
      </c>
      <c r="E39" s="207">
        <v>0.30179999999999996</v>
      </c>
      <c r="F39" s="207"/>
      <c r="G39" s="207"/>
      <c r="H39" s="207"/>
      <c r="J39" s="207"/>
    </row>
    <row r="40" spans="1:10" x14ac:dyDescent="0.25">
      <c r="A40" s="3" t="s">
        <v>309</v>
      </c>
      <c r="B40" s="3" t="s">
        <v>527</v>
      </c>
      <c r="C40" s="3" t="s">
        <v>363</v>
      </c>
      <c r="D40" s="3" t="s">
        <v>571</v>
      </c>
      <c r="E40" s="207">
        <v>0.08</v>
      </c>
      <c r="F40" s="207"/>
      <c r="G40" s="207"/>
      <c r="H40" s="207"/>
      <c r="J40" s="207"/>
    </row>
    <row r="41" spans="1:10" x14ac:dyDescent="0.25">
      <c r="A41" s="3"/>
      <c r="B41" s="3" t="s">
        <v>349</v>
      </c>
      <c r="C41" s="3" t="s">
        <v>363</v>
      </c>
      <c r="D41" s="3" t="s">
        <v>47</v>
      </c>
      <c r="E41" s="207"/>
      <c r="F41" s="207"/>
      <c r="G41" s="207">
        <v>10.5</v>
      </c>
      <c r="H41" s="207"/>
      <c r="J41" s="207"/>
    </row>
    <row r="42" spans="1:10" x14ac:dyDescent="0.25">
      <c r="A42" s="3"/>
      <c r="B42" s="3" t="s">
        <v>769</v>
      </c>
      <c r="C42" s="3" t="s">
        <v>363</v>
      </c>
      <c r="D42" s="3" t="s">
        <v>702</v>
      </c>
      <c r="E42" s="207">
        <v>389.44400000000002</v>
      </c>
      <c r="F42" s="207"/>
      <c r="G42" s="207"/>
      <c r="H42" s="207"/>
      <c r="J42" s="207"/>
    </row>
    <row r="43" spans="1:10" x14ac:dyDescent="0.25">
      <c r="A43" s="3" t="s">
        <v>257</v>
      </c>
      <c r="B43" s="3" t="s">
        <v>259</v>
      </c>
      <c r="C43" s="3" t="s">
        <v>258</v>
      </c>
      <c r="D43" s="3" t="s">
        <v>696</v>
      </c>
      <c r="E43" s="207">
        <v>0.314</v>
      </c>
      <c r="F43" s="207"/>
      <c r="G43" s="207"/>
      <c r="H43" s="207"/>
      <c r="J43" s="207"/>
    </row>
    <row r="44" spans="1:10" x14ac:dyDescent="0.25">
      <c r="A44" s="3"/>
      <c r="D44" s="3" t="s">
        <v>541</v>
      </c>
      <c r="E44" s="207">
        <v>6.3299999999999995E-2</v>
      </c>
      <c r="F44" s="207"/>
      <c r="G44" s="207"/>
      <c r="H44" s="207"/>
      <c r="J44" s="207"/>
    </row>
    <row r="45" spans="1:10" x14ac:dyDescent="0.25">
      <c r="A45" s="3"/>
      <c r="C45" s="3" t="s">
        <v>314</v>
      </c>
      <c r="D45" s="3" t="s">
        <v>561</v>
      </c>
      <c r="E45" s="207">
        <v>0.128</v>
      </c>
      <c r="F45" s="207"/>
      <c r="G45" s="207"/>
      <c r="H45" s="207"/>
      <c r="J45" s="207"/>
    </row>
    <row r="46" spans="1:10" x14ac:dyDescent="0.25">
      <c r="A46" s="3"/>
      <c r="B46" s="3" t="s">
        <v>294</v>
      </c>
      <c r="C46" s="3" t="s">
        <v>363</v>
      </c>
      <c r="D46" s="3" t="s">
        <v>837</v>
      </c>
      <c r="E46" s="207">
        <v>4.5999999999999999E-2</v>
      </c>
      <c r="F46" s="207"/>
      <c r="G46" s="207"/>
      <c r="H46" s="207"/>
      <c r="J46" s="207"/>
    </row>
    <row r="47" spans="1:10" x14ac:dyDescent="0.25">
      <c r="A47" s="3"/>
      <c r="B47" s="3" t="s">
        <v>322</v>
      </c>
      <c r="C47" s="3" t="s">
        <v>363</v>
      </c>
      <c r="D47" s="3" t="s">
        <v>583</v>
      </c>
      <c r="E47" s="207">
        <v>2.1299999999999999E-2</v>
      </c>
      <c r="F47" s="207"/>
      <c r="G47" s="207"/>
      <c r="H47" s="207"/>
      <c r="J47" s="207"/>
    </row>
    <row r="48" spans="1:10" x14ac:dyDescent="0.25">
      <c r="A48" s="3"/>
      <c r="D48" s="3" t="s">
        <v>568</v>
      </c>
      <c r="E48" s="207">
        <v>3.6000000000000004E-2</v>
      </c>
      <c r="F48" s="207"/>
      <c r="G48" s="207"/>
      <c r="H48" s="207"/>
      <c r="J48" s="207"/>
    </row>
    <row r="49" spans="1:10" x14ac:dyDescent="0.25">
      <c r="A49" s="3"/>
      <c r="B49" s="3" t="s">
        <v>483</v>
      </c>
      <c r="C49" s="3" t="s">
        <v>482</v>
      </c>
      <c r="D49" s="3" t="s">
        <v>593</v>
      </c>
      <c r="E49" s="207">
        <v>0.42</v>
      </c>
      <c r="F49" s="207"/>
      <c r="G49" s="207"/>
      <c r="H49" s="207"/>
      <c r="J49" s="207"/>
    </row>
    <row r="50" spans="1:10" x14ac:dyDescent="0.25">
      <c r="A50" s="3" t="s">
        <v>38</v>
      </c>
      <c r="B50" s="3" t="s">
        <v>970</v>
      </c>
      <c r="C50" s="3" t="s">
        <v>363</v>
      </c>
      <c r="D50" s="3" t="s">
        <v>598</v>
      </c>
      <c r="E50" s="207"/>
      <c r="F50" s="207"/>
      <c r="G50" s="207"/>
      <c r="H50" s="207">
        <v>2</v>
      </c>
      <c r="J50" s="207"/>
    </row>
    <row r="51" spans="1:10" x14ac:dyDescent="0.25">
      <c r="A51" s="3" t="s">
        <v>295</v>
      </c>
      <c r="B51" s="3" t="s">
        <v>296</v>
      </c>
      <c r="C51" s="3" t="s">
        <v>363</v>
      </c>
      <c r="D51" s="3" t="s">
        <v>602</v>
      </c>
      <c r="E51" s="207">
        <v>3.1</v>
      </c>
      <c r="F51" s="207">
        <v>3.5</v>
      </c>
      <c r="G51" s="207"/>
      <c r="H51" s="207"/>
      <c r="J51" s="207"/>
    </row>
    <row r="52" spans="1:10" x14ac:dyDescent="0.25">
      <c r="A52" s="3" t="s">
        <v>315</v>
      </c>
      <c r="B52" s="3" t="s">
        <v>316</v>
      </c>
      <c r="C52" s="3" t="s">
        <v>363</v>
      </c>
      <c r="D52" s="3" t="s">
        <v>562</v>
      </c>
      <c r="E52" s="207">
        <v>2.1000000000000001E-2</v>
      </c>
      <c r="F52" s="207"/>
      <c r="G52" s="207"/>
      <c r="H52" s="207"/>
      <c r="J52" s="207"/>
    </row>
    <row r="53" spans="1:10" x14ac:dyDescent="0.25">
      <c r="A53" s="3" t="s">
        <v>350</v>
      </c>
      <c r="B53" s="3" t="s">
        <v>354</v>
      </c>
      <c r="C53" s="3" t="s">
        <v>359</v>
      </c>
      <c r="D53" s="3" t="s">
        <v>686</v>
      </c>
      <c r="E53" s="207">
        <v>8.9999999999999998E-4</v>
      </c>
      <c r="F53" s="207"/>
      <c r="G53" s="207"/>
      <c r="H53" s="207"/>
      <c r="J53" s="207"/>
    </row>
    <row r="54" spans="1:10" x14ac:dyDescent="0.25">
      <c r="A54" s="3"/>
      <c r="C54" s="3" t="s">
        <v>1014</v>
      </c>
      <c r="D54" s="3" t="s">
        <v>1021</v>
      </c>
      <c r="E54" s="207">
        <v>0.27960000000000002</v>
      </c>
      <c r="F54" s="207"/>
      <c r="G54" s="207"/>
      <c r="H54" s="207"/>
      <c r="J54" s="207"/>
    </row>
    <row r="55" spans="1:10" x14ac:dyDescent="0.25">
      <c r="A55" s="3"/>
      <c r="D55" s="3" t="s">
        <v>1035</v>
      </c>
      <c r="E55" s="207">
        <v>0.28079999999999999</v>
      </c>
      <c r="F55" s="207"/>
      <c r="G55" s="207"/>
      <c r="H55" s="207"/>
      <c r="J55" s="207"/>
    </row>
    <row r="56" spans="1:10" x14ac:dyDescent="0.25">
      <c r="A56" s="3"/>
      <c r="D56" s="3" t="s">
        <v>1049</v>
      </c>
      <c r="E56" s="207">
        <v>0.28200000000000003</v>
      </c>
      <c r="F56" s="207"/>
      <c r="G56" s="207"/>
      <c r="H56" s="207"/>
      <c r="J56" s="207"/>
    </row>
    <row r="57" spans="1:10" x14ac:dyDescent="0.25">
      <c r="A57" s="3"/>
      <c r="B57" s="3" t="s">
        <v>351</v>
      </c>
      <c r="C57" s="3" t="s">
        <v>363</v>
      </c>
      <c r="D57" s="3" t="s">
        <v>48</v>
      </c>
      <c r="E57" s="207">
        <v>6.0999999999999999E-2</v>
      </c>
      <c r="F57" s="207"/>
      <c r="G57" s="207"/>
      <c r="H57" s="207"/>
      <c r="J57" s="207"/>
    </row>
    <row r="58" spans="1:10" x14ac:dyDescent="0.25">
      <c r="A58" s="3"/>
      <c r="B58" s="3" t="s">
        <v>1144</v>
      </c>
      <c r="C58" s="3" t="s">
        <v>1014</v>
      </c>
      <c r="D58" s="3" t="s">
        <v>1012</v>
      </c>
      <c r="E58" s="207">
        <v>0.2616</v>
      </c>
      <c r="F58" s="207"/>
      <c r="G58" s="207"/>
      <c r="H58" s="207"/>
      <c r="J58" s="207"/>
    </row>
    <row r="59" spans="1:10" x14ac:dyDescent="0.25">
      <c r="A59" s="3"/>
      <c r="D59" s="3" t="s">
        <v>1028</v>
      </c>
      <c r="E59" s="207">
        <v>0.26279999999999998</v>
      </c>
      <c r="F59" s="207"/>
      <c r="G59" s="207"/>
      <c r="H59" s="207"/>
      <c r="J59" s="207"/>
    </row>
    <row r="60" spans="1:10" x14ac:dyDescent="0.25">
      <c r="A60" s="3"/>
      <c r="D60" s="3" t="s">
        <v>1042</v>
      </c>
      <c r="E60" s="207">
        <v>0.26400000000000001</v>
      </c>
      <c r="F60" s="207"/>
      <c r="G60" s="207"/>
      <c r="H60" s="207"/>
      <c r="J60" s="207"/>
    </row>
    <row r="61" spans="1:10" x14ac:dyDescent="0.25">
      <c r="A61" s="3" t="s">
        <v>768</v>
      </c>
      <c r="B61" s="3" t="s">
        <v>984</v>
      </c>
      <c r="C61" s="3" t="s">
        <v>363</v>
      </c>
      <c r="D61" s="3" t="s">
        <v>977</v>
      </c>
      <c r="E61" s="207">
        <v>1.9999999999999999E-6</v>
      </c>
      <c r="F61" s="207"/>
      <c r="G61" s="207"/>
      <c r="H61" s="207"/>
      <c r="J61" s="207"/>
    </row>
    <row r="62" spans="1:10" x14ac:dyDescent="0.25">
      <c r="A62" s="3" t="s">
        <v>274</v>
      </c>
      <c r="B62" s="3" t="s">
        <v>276</v>
      </c>
      <c r="C62" s="3" t="s">
        <v>275</v>
      </c>
      <c r="D62" s="3" t="s">
        <v>544</v>
      </c>
      <c r="E62" s="207">
        <v>0.82</v>
      </c>
      <c r="F62" s="207"/>
      <c r="G62" s="207"/>
      <c r="H62" s="207"/>
      <c r="J62" s="207"/>
    </row>
    <row r="63" spans="1:10" x14ac:dyDescent="0.25">
      <c r="A63" s="3" t="s">
        <v>855</v>
      </c>
      <c r="B63" s="3" t="s">
        <v>856</v>
      </c>
      <c r="C63" s="3" t="s">
        <v>363</v>
      </c>
      <c r="D63" s="3" t="s">
        <v>880</v>
      </c>
      <c r="E63" s="207">
        <v>3.2589000000000001</v>
      </c>
      <c r="F63" s="207"/>
      <c r="G63" s="207"/>
      <c r="H63" s="207"/>
      <c r="J63" s="207"/>
    </row>
    <row r="64" spans="1:10" x14ac:dyDescent="0.25">
      <c r="A64" s="3" t="s">
        <v>761</v>
      </c>
      <c r="B64" s="3" t="s">
        <v>762</v>
      </c>
      <c r="C64" s="3" t="s">
        <v>363</v>
      </c>
      <c r="D64" s="3" t="s">
        <v>754</v>
      </c>
      <c r="E64" s="207">
        <v>0.14199999999999999</v>
      </c>
      <c r="F64" s="207"/>
      <c r="G64" s="207"/>
      <c r="H64" s="207"/>
      <c r="J64" s="207"/>
    </row>
    <row r="65" spans="1:10" x14ac:dyDescent="0.25">
      <c r="A65" s="3" t="s">
        <v>54</v>
      </c>
      <c r="B65" s="3" t="s">
        <v>1078</v>
      </c>
      <c r="C65" s="3" t="s">
        <v>361</v>
      </c>
      <c r="D65" s="3" t="s">
        <v>688</v>
      </c>
      <c r="E65" s="207">
        <v>1.5299999999999999E-2</v>
      </c>
      <c r="F65" s="207"/>
      <c r="G65" s="207">
        <v>0.27300000000000002</v>
      </c>
      <c r="H65" s="207"/>
      <c r="J65" s="207"/>
    </row>
    <row r="66" spans="1:10" x14ac:dyDescent="0.25">
      <c r="A66" s="3"/>
      <c r="D66" s="3" t="s">
        <v>692</v>
      </c>
      <c r="E66" s="207">
        <v>1.5900000000000001E-2</v>
      </c>
      <c r="F66" s="207"/>
      <c r="G66" s="207">
        <v>0.28399999999999997</v>
      </c>
      <c r="H66" s="207"/>
      <c r="J66" s="207"/>
    </row>
    <row r="67" spans="1:10" x14ac:dyDescent="0.25">
      <c r="A67" s="3"/>
      <c r="D67" s="3" t="s">
        <v>695</v>
      </c>
      <c r="E67" s="207">
        <v>1.6500000000000001E-2</v>
      </c>
      <c r="F67" s="207"/>
      <c r="G67" s="207">
        <v>0.29399999999999998</v>
      </c>
      <c r="H67" s="207"/>
      <c r="J67" s="207"/>
    </row>
    <row r="68" spans="1:10" x14ac:dyDescent="0.25">
      <c r="A68" s="3"/>
      <c r="C68" s="3" t="s">
        <v>358</v>
      </c>
      <c r="D68" s="3" t="s">
        <v>1077</v>
      </c>
      <c r="E68" s="207">
        <v>35.54</v>
      </c>
      <c r="F68" s="207"/>
      <c r="G68" s="207">
        <v>774</v>
      </c>
      <c r="H68" s="207"/>
      <c r="J68" s="207"/>
    </row>
    <row r="69" spans="1:10" x14ac:dyDescent="0.25">
      <c r="A69" s="3" t="s">
        <v>304</v>
      </c>
      <c r="B69" s="3" t="s">
        <v>305</v>
      </c>
      <c r="C69" s="3" t="s">
        <v>363</v>
      </c>
      <c r="D69" s="3" t="s">
        <v>1145</v>
      </c>
      <c r="E69" s="207">
        <v>0.44</v>
      </c>
      <c r="F69" s="207"/>
      <c r="G69" s="207"/>
      <c r="H69" s="207"/>
      <c r="J69" s="207"/>
    </row>
    <row r="70" spans="1:10" x14ac:dyDescent="0.25">
      <c r="A70" s="3"/>
      <c r="D70" s="3" t="s">
        <v>864</v>
      </c>
      <c r="E70" s="207">
        <v>0.442</v>
      </c>
      <c r="F70" s="207"/>
      <c r="G70" s="207"/>
      <c r="H70" s="207"/>
      <c r="J70" s="207"/>
    </row>
    <row r="71" spans="1:10" x14ac:dyDescent="0.25">
      <c r="A71" s="3"/>
      <c r="D71" s="3" t="s">
        <v>545</v>
      </c>
      <c r="E71" s="207">
        <v>1.2999999999999999E-3</v>
      </c>
      <c r="F71" s="207"/>
      <c r="G71" s="207"/>
      <c r="H71" s="207"/>
      <c r="J71" s="207"/>
    </row>
    <row r="72" spans="1:10" x14ac:dyDescent="0.25">
      <c r="A72" s="3"/>
      <c r="D72" s="3" t="s">
        <v>865</v>
      </c>
      <c r="E72" s="207">
        <v>3.2000000000000001E-2</v>
      </c>
      <c r="F72" s="207"/>
      <c r="G72" s="207"/>
      <c r="H72" s="207"/>
      <c r="J72" s="207"/>
    </row>
    <row r="73" spans="1:10" x14ac:dyDescent="0.25">
      <c r="A73" s="3"/>
      <c r="B73" s="3" t="s">
        <v>327</v>
      </c>
      <c r="C73" s="3" t="s">
        <v>363</v>
      </c>
      <c r="D73" s="3" t="s">
        <v>582</v>
      </c>
      <c r="E73" s="207">
        <v>2.4000000000000001E-4</v>
      </c>
      <c r="F73" s="207"/>
      <c r="G73" s="207"/>
      <c r="H73" s="207"/>
      <c r="J73" s="207"/>
    </row>
    <row r="74" spans="1:10" x14ac:dyDescent="0.25">
      <c r="A74" s="3"/>
      <c r="B74" s="3" t="s">
        <v>306</v>
      </c>
      <c r="C74" s="3" t="s">
        <v>363</v>
      </c>
      <c r="D74" s="3" t="s">
        <v>556</v>
      </c>
      <c r="E74" s="207">
        <v>6.3000000000000003E-4</v>
      </c>
      <c r="F74" s="207"/>
      <c r="G74" s="207"/>
      <c r="H74" s="207"/>
      <c r="J74" s="207"/>
    </row>
    <row r="75" spans="1:10" x14ac:dyDescent="0.25">
      <c r="A75" s="3"/>
      <c r="B75" s="3" t="s">
        <v>310</v>
      </c>
      <c r="C75" s="3" t="s">
        <v>363</v>
      </c>
      <c r="D75" s="3" t="s">
        <v>572</v>
      </c>
      <c r="E75" s="207">
        <v>2E-3</v>
      </c>
      <c r="F75" s="207"/>
      <c r="G75" s="207"/>
      <c r="H75" s="207"/>
      <c r="J75" s="207"/>
    </row>
    <row r="76" spans="1:10" x14ac:dyDescent="0.25">
      <c r="A76" s="3"/>
      <c r="D76" s="3" t="s">
        <v>861</v>
      </c>
      <c r="E76" s="207">
        <v>6.7000000000000002E-4</v>
      </c>
      <c r="F76" s="207"/>
      <c r="G76" s="207"/>
      <c r="H76" s="207"/>
      <c r="J76" s="207"/>
    </row>
    <row r="77" spans="1:10" x14ac:dyDescent="0.25">
      <c r="A77" s="3"/>
      <c r="D77" s="3" t="s">
        <v>597</v>
      </c>
      <c r="E77" s="207">
        <v>2E-3</v>
      </c>
      <c r="F77" s="207"/>
      <c r="G77" s="207"/>
      <c r="H77" s="207"/>
      <c r="J77" s="207"/>
    </row>
    <row r="78" spans="1:10" x14ac:dyDescent="0.25">
      <c r="A78" s="3"/>
      <c r="B78" s="3" t="s">
        <v>853</v>
      </c>
      <c r="C78" s="3" t="s">
        <v>363</v>
      </c>
      <c r="D78" s="3" t="s">
        <v>876</v>
      </c>
      <c r="E78" s="207">
        <v>24.207999999999998</v>
      </c>
      <c r="F78" s="207"/>
      <c r="G78" s="207"/>
      <c r="H78" s="207"/>
      <c r="J78" s="207"/>
    </row>
    <row r="79" spans="1:10" x14ac:dyDescent="0.25">
      <c r="A79" s="3" t="s">
        <v>307</v>
      </c>
      <c r="B79" s="3" t="s">
        <v>344</v>
      </c>
      <c r="C79" s="3" t="s">
        <v>363</v>
      </c>
      <c r="D79" s="3" t="s">
        <v>753</v>
      </c>
      <c r="E79" s="207">
        <v>1.47E-2</v>
      </c>
      <c r="F79" s="207"/>
      <c r="G79" s="207"/>
      <c r="H79" s="207"/>
      <c r="J79" s="207"/>
    </row>
    <row r="80" spans="1:10" x14ac:dyDescent="0.25">
      <c r="A80" s="3"/>
      <c r="B80" s="3" t="s">
        <v>308</v>
      </c>
      <c r="C80" s="3" t="s">
        <v>363</v>
      </c>
      <c r="D80" s="3" t="s">
        <v>557</v>
      </c>
      <c r="E80" s="207">
        <v>7.5899999999999995E-2</v>
      </c>
      <c r="F80" s="207"/>
      <c r="G80" s="207"/>
      <c r="H80" s="207"/>
      <c r="J80" s="207"/>
    </row>
    <row r="81" spans="1:10" x14ac:dyDescent="0.25">
      <c r="A81" s="3"/>
      <c r="B81" s="3" t="s">
        <v>325</v>
      </c>
      <c r="C81" s="3" t="s">
        <v>363</v>
      </c>
      <c r="D81" s="3" t="s">
        <v>581</v>
      </c>
      <c r="E81" s="207">
        <v>1.6E-2</v>
      </c>
      <c r="F81" s="207"/>
      <c r="G81" s="207"/>
      <c r="H81" s="207"/>
      <c r="J81" s="207"/>
    </row>
    <row r="82" spans="1:10" x14ac:dyDescent="0.25">
      <c r="A82" s="3"/>
      <c r="B82" s="3" t="s">
        <v>342</v>
      </c>
      <c r="C82" s="3" t="s">
        <v>363</v>
      </c>
      <c r="D82" s="3" t="s">
        <v>752</v>
      </c>
      <c r="E82" s="207">
        <v>6.0000000000000001E-3</v>
      </c>
      <c r="F82" s="207"/>
      <c r="G82" s="207"/>
      <c r="H82" s="207"/>
      <c r="J82" s="207"/>
    </row>
    <row r="83" spans="1:10" x14ac:dyDescent="0.25">
      <c r="A83" s="3"/>
      <c r="B83" s="3" t="s">
        <v>360</v>
      </c>
      <c r="C83" s="3" t="s">
        <v>363</v>
      </c>
      <c r="D83" s="3" t="s">
        <v>687</v>
      </c>
      <c r="E83" s="207">
        <v>5.2500000000000005E-2</v>
      </c>
      <c r="F83" s="207"/>
      <c r="G83" s="207"/>
      <c r="H83" s="207"/>
      <c r="J83" s="207"/>
    </row>
    <row r="84" spans="1:10" x14ac:dyDescent="0.25">
      <c r="A84" s="3"/>
      <c r="B84" s="3" t="s">
        <v>348</v>
      </c>
      <c r="C84" s="3" t="s">
        <v>363</v>
      </c>
      <c r="D84" s="3" t="s">
        <v>756</v>
      </c>
      <c r="E84" s="207">
        <v>8.2000000000000007E-3</v>
      </c>
      <c r="F84" s="207"/>
      <c r="G84" s="207"/>
      <c r="H84" s="207"/>
      <c r="J84" s="207"/>
    </row>
    <row r="85" spans="1:10" x14ac:dyDescent="0.25">
      <c r="A85" s="3" t="s">
        <v>767</v>
      </c>
      <c r="B85" s="3" t="s">
        <v>983</v>
      </c>
      <c r="C85" s="3" t="s">
        <v>363</v>
      </c>
      <c r="D85" s="3" t="s">
        <v>979</v>
      </c>
      <c r="E85" s="207">
        <v>2.0000000000000001E-4</v>
      </c>
      <c r="F85" s="207"/>
      <c r="G85" s="207"/>
      <c r="H85" s="207"/>
      <c r="J85" s="207"/>
    </row>
    <row r="86" spans="1:10" x14ac:dyDescent="0.25">
      <c r="A86" s="3"/>
      <c r="D86" s="3" t="s">
        <v>980</v>
      </c>
      <c r="E86" s="207">
        <v>2.0000000000000001E-4</v>
      </c>
      <c r="F86" s="207"/>
      <c r="G86" s="207"/>
      <c r="H86" s="207"/>
      <c r="J86" s="207"/>
    </row>
    <row r="87" spans="1:10" x14ac:dyDescent="0.25">
      <c r="A87" s="3" t="s">
        <v>337</v>
      </c>
      <c r="B87" s="3" t="s">
        <v>338</v>
      </c>
      <c r="C87" s="3" t="s">
        <v>757</v>
      </c>
      <c r="D87" s="3" t="s">
        <v>609</v>
      </c>
      <c r="E87" s="207">
        <v>3.1E-2</v>
      </c>
      <c r="F87" s="207"/>
      <c r="G87" s="207"/>
      <c r="H87" s="207"/>
      <c r="J87" s="207"/>
    </row>
    <row r="88" spans="1:10" x14ac:dyDescent="0.25">
      <c r="A88" s="3"/>
      <c r="C88" s="3" t="s">
        <v>758</v>
      </c>
      <c r="D88" s="3" t="s">
        <v>610</v>
      </c>
      <c r="E88" s="207">
        <v>2.5999999999999999E-2</v>
      </c>
      <c r="F88" s="207"/>
      <c r="G88" s="207"/>
      <c r="H88" s="207"/>
      <c r="J88" s="207"/>
    </row>
    <row r="89" spans="1:10" x14ac:dyDescent="0.25">
      <c r="A89" s="3"/>
      <c r="B89" s="3" t="s">
        <v>366</v>
      </c>
      <c r="C89" s="3" t="s">
        <v>363</v>
      </c>
      <c r="D89" s="3" t="s">
        <v>975</v>
      </c>
      <c r="E89" s="207">
        <v>1.9100000000000001</v>
      </c>
      <c r="F89" s="207"/>
      <c r="G89" s="207"/>
      <c r="H89" s="207"/>
      <c r="J89" s="207"/>
    </row>
    <row r="90" spans="1:10" x14ac:dyDescent="0.25">
      <c r="A90" s="3"/>
      <c r="D90" s="3" t="s">
        <v>863</v>
      </c>
      <c r="E90" s="207">
        <v>0.2336</v>
      </c>
      <c r="F90" s="207"/>
      <c r="G90" s="207"/>
      <c r="H90" s="207"/>
      <c r="J90" s="207"/>
    </row>
    <row r="91" spans="1:10" x14ac:dyDescent="0.25">
      <c r="A91" s="3" t="s">
        <v>20</v>
      </c>
      <c r="B91" s="3" t="s">
        <v>588</v>
      </c>
      <c r="C91" s="3" t="s">
        <v>313</v>
      </c>
      <c r="D91" s="3" t="s">
        <v>560</v>
      </c>
      <c r="E91" s="207">
        <v>0.43</v>
      </c>
      <c r="F91" s="207"/>
      <c r="G91" s="207"/>
      <c r="H91" s="207"/>
      <c r="J91" s="207"/>
    </row>
    <row r="92" spans="1:10" x14ac:dyDescent="0.25">
      <c r="A92" s="3"/>
      <c r="C92" s="3" t="s">
        <v>529</v>
      </c>
      <c r="D92" s="3" t="s">
        <v>579</v>
      </c>
      <c r="E92" s="207">
        <v>0.33</v>
      </c>
      <c r="F92" s="207"/>
      <c r="G92" s="207"/>
      <c r="H92" s="207"/>
      <c r="J92" s="207"/>
    </row>
    <row r="93" spans="1:10" x14ac:dyDescent="0.25">
      <c r="A93" s="3"/>
      <c r="C93" s="3" t="s">
        <v>530</v>
      </c>
      <c r="D93" s="3" t="s">
        <v>604</v>
      </c>
      <c r="E93" s="207">
        <v>1.04</v>
      </c>
      <c r="F93" s="207"/>
      <c r="G93" s="207"/>
      <c r="H93" s="207"/>
      <c r="J93" s="207"/>
    </row>
    <row r="94" spans="1:10" x14ac:dyDescent="0.25">
      <c r="A94" s="3"/>
      <c r="B94" s="3" t="s">
        <v>277</v>
      </c>
      <c r="C94" s="3" t="s">
        <v>807</v>
      </c>
      <c r="D94" s="3" t="s">
        <v>862</v>
      </c>
      <c r="E94" s="207">
        <v>1.968</v>
      </c>
      <c r="F94" s="207"/>
      <c r="G94" s="207"/>
      <c r="H94" s="207"/>
      <c r="J94" s="207"/>
    </row>
    <row r="95" spans="1:10" x14ac:dyDescent="0.25">
      <c r="A95" s="3"/>
      <c r="B95" s="3" t="s">
        <v>1146</v>
      </c>
      <c r="C95" s="3" t="s">
        <v>363</v>
      </c>
      <c r="D95" s="3" t="s">
        <v>1119</v>
      </c>
      <c r="E95" s="207">
        <v>81.83</v>
      </c>
      <c r="F95" s="207"/>
      <c r="G95" s="207"/>
      <c r="H95" s="207"/>
      <c r="J95" s="207"/>
    </row>
    <row r="96" spans="1:10" x14ac:dyDescent="0.25">
      <c r="A96" s="3" t="s">
        <v>55</v>
      </c>
      <c r="B96" s="3" t="s">
        <v>352</v>
      </c>
      <c r="C96" s="3" t="s">
        <v>363</v>
      </c>
      <c r="D96" s="3" t="s">
        <v>51</v>
      </c>
      <c r="E96" s="207">
        <v>4.1000000000000002E-2</v>
      </c>
      <c r="F96" s="207"/>
      <c r="G96" s="207">
        <v>1.04</v>
      </c>
      <c r="H96" s="207"/>
      <c r="J96" s="207"/>
    </row>
    <row r="97" spans="1:10" x14ac:dyDescent="0.25">
      <c r="A97" s="3"/>
      <c r="B97" s="3" t="s">
        <v>765</v>
      </c>
      <c r="C97" s="3" t="s">
        <v>764</v>
      </c>
      <c r="D97" s="3" t="s">
        <v>49</v>
      </c>
      <c r="E97" s="207"/>
      <c r="F97" s="207"/>
      <c r="G97" s="207">
        <v>1.01</v>
      </c>
      <c r="H97" s="207"/>
      <c r="J97" s="207"/>
    </row>
    <row r="98" spans="1:10" x14ac:dyDescent="0.25">
      <c r="A98" s="3"/>
      <c r="C98" s="3" t="s">
        <v>766</v>
      </c>
      <c r="D98" s="3" t="s">
        <v>689</v>
      </c>
      <c r="E98" s="207"/>
      <c r="F98" s="207"/>
      <c r="G98" s="207">
        <v>0.25</v>
      </c>
      <c r="H98" s="207"/>
      <c r="J98" s="207"/>
    </row>
    <row r="99" spans="1:10" x14ac:dyDescent="0.25">
      <c r="A99" s="3"/>
      <c r="D99" s="3" t="s">
        <v>693</v>
      </c>
      <c r="E99" s="207"/>
      <c r="F99" s="207"/>
      <c r="G99" s="207">
        <v>0.26</v>
      </c>
      <c r="H99" s="207"/>
      <c r="J99" s="207"/>
    </row>
    <row r="100" spans="1:10" x14ac:dyDescent="0.25">
      <c r="A100" s="3"/>
      <c r="D100" s="3" t="s">
        <v>694</v>
      </c>
      <c r="E100" s="207"/>
      <c r="F100" s="207"/>
      <c r="G100" s="207">
        <v>0.27100000000000002</v>
      </c>
      <c r="H100" s="207"/>
      <c r="J100" s="207"/>
    </row>
    <row r="101" spans="1:10" x14ac:dyDescent="0.25">
      <c r="A101" s="3" t="s">
        <v>272</v>
      </c>
      <c r="B101" s="3" t="s">
        <v>273</v>
      </c>
      <c r="C101" s="3" t="s">
        <v>363</v>
      </c>
      <c r="D101" s="3" t="s">
        <v>543</v>
      </c>
      <c r="E101" s="207">
        <v>5.1999999999999998E-2</v>
      </c>
      <c r="F101" s="207"/>
      <c r="G101" s="207"/>
      <c r="H101" s="207"/>
      <c r="J101" s="207"/>
    </row>
    <row r="102" spans="1:10" x14ac:dyDescent="0.25">
      <c r="A102" s="3" t="s">
        <v>320</v>
      </c>
      <c r="B102" s="3" t="s">
        <v>321</v>
      </c>
      <c r="C102" s="3" t="s">
        <v>363</v>
      </c>
      <c r="D102" s="3" t="s">
        <v>565</v>
      </c>
      <c r="E102" s="207">
        <v>0.05</v>
      </c>
      <c r="F102" s="207"/>
      <c r="G102" s="207"/>
      <c r="H102" s="207"/>
      <c r="J102" s="207"/>
    </row>
    <row r="103" spans="1:10" x14ac:dyDescent="0.25">
      <c r="A103" s="3" t="s">
        <v>355</v>
      </c>
      <c r="B103" s="3" t="s">
        <v>985</v>
      </c>
      <c r="C103" s="3" t="s">
        <v>363</v>
      </c>
      <c r="D103" s="3" t="s">
        <v>539</v>
      </c>
      <c r="E103" s="207"/>
      <c r="F103" s="207"/>
      <c r="G103" s="207"/>
      <c r="H103" s="207">
        <v>1</v>
      </c>
      <c r="J103" s="207"/>
    </row>
    <row r="104" spans="1:10" x14ac:dyDescent="0.25">
      <c r="A104" s="3"/>
      <c r="D104" s="3" t="s">
        <v>540</v>
      </c>
      <c r="E104" s="207"/>
      <c r="F104" s="207"/>
      <c r="G104" s="207"/>
      <c r="H104" s="207">
        <v>1</v>
      </c>
      <c r="J104" s="207"/>
    </row>
    <row r="105" spans="1:10" x14ac:dyDescent="0.25">
      <c r="A105" s="3" t="s">
        <v>70</v>
      </c>
      <c r="B105" s="3" t="s">
        <v>892</v>
      </c>
      <c r="C105" s="3" t="s">
        <v>363</v>
      </c>
      <c r="D105" s="3" t="s">
        <v>67</v>
      </c>
      <c r="E105" s="207"/>
      <c r="F105" s="207"/>
      <c r="G105" s="207"/>
      <c r="H105" s="207">
        <v>8</v>
      </c>
      <c r="J105" s="207"/>
    </row>
    <row r="106" spans="1:10" x14ac:dyDescent="0.25">
      <c r="A106" s="3"/>
      <c r="D106" s="3" t="s">
        <v>27</v>
      </c>
      <c r="E106" s="207"/>
      <c r="F106" s="207"/>
      <c r="G106" s="207"/>
      <c r="H106" s="207">
        <v>2</v>
      </c>
      <c r="J106" s="207"/>
    </row>
    <row r="107" spans="1:10" x14ac:dyDescent="0.25">
      <c r="A107" s="3" t="s">
        <v>335</v>
      </c>
      <c r="B107" s="3" t="s">
        <v>962</v>
      </c>
      <c r="C107" s="3" t="s">
        <v>363</v>
      </c>
      <c r="D107" s="3" t="s">
        <v>36</v>
      </c>
      <c r="E107" s="207"/>
      <c r="F107" s="207"/>
      <c r="G107" s="207"/>
      <c r="H107" s="207">
        <v>2</v>
      </c>
      <c r="J107" s="207"/>
    </row>
    <row r="108" spans="1:10" x14ac:dyDescent="0.25">
      <c r="A108" s="3" t="s">
        <v>290</v>
      </c>
      <c r="B108" s="3" t="s">
        <v>329</v>
      </c>
      <c r="C108" s="3" t="s">
        <v>328</v>
      </c>
      <c r="D108" s="3" t="s">
        <v>585</v>
      </c>
      <c r="E108" s="207">
        <v>0.224</v>
      </c>
      <c r="F108" s="207"/>
      <c r="G108" s="207"/>
      <c r="H108" s="207"/>
      <c r="J108" s="207"/>
    </row>
    <row r="109" spans="1:10" x14ac:dyDescent="0.25">
      <c r="A109" s="27"/>
      <c r="B109"/>
      <c r="C109"/>
      <c r="D109"/>
      <c r="E109"/>
      <c r="F109"/>
      <c r="J109" s="207"/>
    </row>
    <row r="110" spans="1:10" x14ac:dyDescent="0.25">
      <c r="A110" s="27"/>
      <c r="B110"/>
      <c r="C110"/>
      <c r="D110"/>
      <c r="E110"/>
      <c r="F110"/>
      <c r="J110" s="207"/>
    </row>
    <row r="111" spans="1:10" x14ac:dyDescent="0.25">
      <c r="A111" s="27"/>
      <c r="B111"/>
      <c r="C111"/>
      <c r="D111"/>
      <c r="E111"/>
      <c r="F111"/>
      <c r="J111" s="207"/>
    </row>
    <row r="112" spans="1:10" x14ac:dyDescent="0.25">
      <c r="A112" s="27"/>
      <c r="B112"/>
      <c r="C112"/>
      <c r="D112"/>
      <c r="E112"/>
      <c r="F112"/>
      <c r="J112" s="207"/>
    </row>
    <row r="113" spans="1:10" x14ac:dyDescent="0.25">
      <c r="A113" s="27"/>
      <c r="B113"/>
      <c r="C113"/>
      <c r="D113"/>
      <c r="E113"/>
      <c r="F113"/>
      <c r="J113" s="207"/>
    </row>
    <row r="114" spans="1:10" x14ac:dyDescent="0.25">
      <c r="A114" s="27"/>
      <c r="B114"/>
      <c r="C114"/>
      <c r="D114"/>
      <c r="E114"/>
      <c r="F114"/>
      <c r="J114" s="207"/>
    </row>
    <row r="115" spans="1:10" x14ac:dyDescent="0.25">
      <c r="A115" s="27"/>
      <c r="B115"/>
      <c r="C115"/>
      <c r="D115"/>
      <c r="E115"/>
      <c r="F115"/>
      <c r="J115" s="207"/>
    </row>
    <row r="116" spans="1:10" x14ac:dyDescent="0.25">
      <c r="A116" s="27"/>
      <c r="B116"/>
      <c r="C116"/>
      <c r="D116"/>
      <c r="E116"/>
      <c r="F116"/>
      <c r="J116" s="207"/>
    </row>
    <row r="117" spans="1:10" x14ac:dyDescent="0.25">
      <c r="A117" s="27"/>
      <c r="B117"/>
      <c r="C117"/>
      <c r="D117"/>
      <c r="E117"/>
      <c r="F117"/>
      <c r="J117" s="207"/>
    </row>
    <row r="118" spans="1:10" x14ac:dyDescent="0.25">
      <c r="A118" s="27"/>
      <c r="B118"/>
      <c r="C118"/>
      <c r="D118"/>
      <c r="E118"/>
      <c r="F118"/>
      <c r="J118" s="207"/>
    </row>
    <row r="119" spans="1:10" x14ac:dyDescent="0.25">
      <c r="A119" s="27"/>
      <c r="B119"/>
      <c r="C119"/>
      <c r="D119"/>
      <c r="E119"/>
      <c r="F119"/>
      <c r="J119" s="207"/>
    </row>
    <row r="120" spans="1:10" x14ac:dyDescent="0.25">
      <c r="A120" s="27"/>
      <c r="B120"/>
      <c r="C120"/>
      <c r="D120"/>
      <c r="E120"/>
      <c r="F120"/>
      <c r="J120" s="207"/>
    </row>
    <row r="121" spans="1:10" x14ac:dyDescent="0.25">
      <c r="A121" s="27"/>
      <c r="B121"/>
      <c r="C121"/>
      <c r="D121"/>
      <c r="E121"/>
      <c r="F121"/>
      <c r="J121" s="207"/>
    </row>
    <row r="122" spans="1:10" x14ac:dyDescent="0.25">
      <c r="A122" s="27"/>
      <c r="B122"/>
      <c r="C122"/>
      <c r="D122"/>
      <c r="E122"/>
      <c r="F122"/>
      <c r="J122" s="207"/>
    </row>
    <row r="123" spans="1:10" x14ac:dyDescent="0.25">
      <c r="A123" s="27"/>
      <c r="B123"/>
      <c r="C123"/>
      <c r="D123"/>
      <c r="E123"/>
      <c r="F123"/>
      <c r="J123" s="207"/>
    </row>
    <row r="124" spans="1:10" x14ac:dyDescent="0.25">
      <c r="A124" s="27"/>
      <c r="B124"/>
      <c r="C124"/>
      <c r="D124"/>
      <c r="E124"/>
      <c r="F124"/>
      <c r="J124" s="207"/>
    </row>
    <row r="125" spans="1:10" x14ac:dyDescent="0.25">
      <c r="A125" s="27"/>
      <c r="B125"/>
      <c r="C125"/>
      <c r="D125"/>
      <c r="E125"/>
      <c r="F125"/>
      <c r="J125" s="207"/>
    </row>
    <row r="126" spans="1:10" x14ac:dyDescent="0.25">
      <c r="A126" s="27"/>
      <c r="B126"/>
      <c r="C126"/>
      <c r="D126"/>
      <c r="E126"/>
      <c r="F126"/>
      <c r="J126" s="207"/>
    </row>
    <row r="127" spans="1:10" x14ac:dyDescent="0.25">
      <c r="A127" s="27"/>
      <c r="B127"/>
      <c r="C127"/>
      <c r="D127"/>
      <c r="E127"/>
      <c r="F127"/>
      <c r="J127" s="207"/>
    </row>
    <row r="128" spans="1:10" x14ac:dyDescent="0.25">
      <c r="A128" s="27"/>
      <c r="B128"/>
      <c r="C128"/>
      <c r="D128"/>
      <c r="E128"/>
      <c r="F128"/>
      <c r="J128" s="207"/>
    </row>
    <row r="129" spans="1:10" x14ac:dyDescent="0.25">
      <c r="A129" s="27"/>
      <c r="B129"/>
      <c r="C129"/>
      <c r="D129"/>
      <c r="E129"/>
      <c r="F129"/>
      <c r="J129" s="207"/>
    </row>
    <row r="130" spans="1:10" x14ac:dyDescent="0.25">
      <c r="A130" s="27"/>
      <c r="B130"/>
      <c r="C130"/>
      <c r="D130"/>
      <c r="E130"/>
      <c r="F130"/>
      <c r="J130" s="207"/>
    </row>
    <row r="131" spans="1:10" x14ac:dyDescent="0.25">
      <c r="A131" s="27"/>
      <c r="B131"/>
      <c r="C131"/>
      <c r="D131"/>
      <c r="E131"/>
      <c r="F131"/>
      <c r="J131" s="207"/>
    </row>
    <row r="132" spans="1:10" x14ac:dyDescent="0.25">
      <c r="A132" s="27"/>
      <c r="B132"/>
      <c r="C132"/>
      <c r="D132"/>
      <c r="E132"/>
      <c r="F132"/>
      <c r="J132" s="207"/>
    </row>
    <row r="133" spans="1:10" x14ac:dyDescent="0.25">
      <c r="A133" s="27"/>
      <c r="B133"/>
      <c r="C133"/>
      <c r="D133"/>
      <c r="E133"/>
      <c r="F133"/>
      <c r="J133" s="207"/>
    </row>
    <row r="134" spans="1:10" x14ac:dyDescent="0.25">
      <c r="A134" s="27"/>
      <c r="B134"/>
      <c r="C134"/>
      <c r="D134"/>
      <c r="E134"/>
      <c r="F134"/>
      <c r="J134" s="207"/>
    </row>
    <row r="135" spans="1:10" x14ac:dyDescent="0.25">
      <c r="A135" s="27"/>
      <c r="B135"/>
      <c r="C135"/>
      <c r="D135"/>
      <c r="E135"/>
      <c r="F135"/>
      <c r="J135" s="207"/>
    </row>
    <row r="136" spans="1:10" x14ac:dyDescent="0.25">
      <c r="A136" s="27"/>
      <c r="B136"/>
      <c r="C136"/>
      <c r="D136"/>
      <c r="E136"/>
      <c r="F136"/>
      <c r="J136" s="207"/>
    </row>
    <row r="137" spans="1:10" x14ac:dyDescent="0.25">
      <c r="A137" s="27"/>
      <c r="B137"/>
      <c r="C137"/>
      <c r="D137"/>
      <c r="E137"/>
      <c r="F137"/>
      <c r="J137" s="207"/>
    </row>
    <row r="138" spans="1:10" x14ac:dyDescent="0.25">
      <c r="A138" s="27"/>
      <c r="B138"/>
      <c r="C138"/>
      <c r="D138"/>
      <c r="E138"/>
      <c r="F138"/>
      <c r="J138" s="207"/>
    </row>
    <row r="139" spans="1:10" x14ac:dyDescent="0.25">
      <c r="A139" s="27"/>
      <c r="B139"/>
      <c r="C139"/>
      <c r="D139"/>
      <c r="E139"/>
      <c r="F139"/>
      <c r="J139" s="207"/>
    </row>
    <row r="140" spans="1:10" x14ac:dyDescent="0.25">
      <c r="A140" s="27"/>
      <c r="B140"/>
      <c r="C140"/>
      <c r="D140"/>
      <c r="E140"/>
      <c r="F140"/>
      <c r="J140" s="207"/>
    </row>
    <row r="141" spans="1:10" x14ac:dyDescent="0.25">
      <c r="A141" s="27"/>
      <c r="B141"/>
      <c r="C141"/>
      <c r="D141"/>
      <c r="E141"/>
      <c r="F141"/>
      <c r="J141" s="207"/>
    </row>
    <row r="142" spans="1:10" x14ac:dyDescent="0.25">
      <c r="A142" s="27"/>
      <c r="B142"/>
      <c r="C142"/>
      <c r="D142"/>
      <c r="E142"/>
      <c r="F142"/>
      <c r="J142" s="207"/>
    </row>
    <row r="143" spans="1:10" x14ac:dyDescent="0.25">
      <c r="A143" s="27"/>
      <c r="B143"/>
      <c r="C143"/>
      <c r="D143"/>
      <c r="E143"/>
      <c r="F143"/>
      <c r="J143" s="207"/>
    </row>
    <row r="144" spans="1:10" x14ac:dyDescent="0.25">
      <c r="A144" s="27"/>
      <c r="B144"/>
      <c r="C144"/>
      <c r="D144"/>
      <c r="E144"/>
      <c r="F144"/>
      <c r="J144" s="207"/>
    </row>
    <row r="145" spans="1:10" x14ac:dyDescent="0.25">
      <c r="A145" s="27"/>
      <c r="B145"/>
      <c r="C145"/>
      <c r="D145"/>
      <c r="E145"/>
      <c r="F145"/>
      <c r="J145" s="207"/>
    </row>
    <row r="146" spans="1:10" x14ac:dyDescent="0.25">
      <c r="A146" s="27"/>
      <c r="B146"/>
      <c r="C146"/>
      <c r="D146"/>
      <c r="E146"/>
      <c r="F146"/>
      <c r="J146" s="207"/>
    </row>
    <row r="147" spans="1:10" x14ac:dyDescent="0.25">
      <c r="A147" s="27"/>
      <c r="B147"/>
      <c r="C147"/>
      <c r="D147"/>
      <c r="E147"/>
      <c r="F147"/>
      <c r="J147" s="207"/>
    </row>
    <row r="148" spans="1:10" x14ac:dyDescent="0.25">
      <c r="A148" s="27"/>
      <c r="B148"/>
      <c r="C148"/>
      <c r="D148"/>
      <c r="E148"/>
      <c r="F148"/>
      <c r="J148" s="207"/>
    </row>
    <row r="149" spans="1:10" x14ac:dyDescent="0.25">
      <c r="A149" s="27"/>
      <c r="B149"/>
      <c r="C149"/>
      <c r="D149"/>
      <c r="E149"/>
      <c r="F149"/>
      <c r="J149" s="207"/>
    </row>
    <row r="150" spans="1:10" x14ac:dyDescent="0.25">
      <c r="A150" s="27"/>
      <c r="B150"/>
      <c r="C150"/>
      <c r="D150"/>
      <c r="E150"/>
      <c r="F150"/>
      <c r="J150" s="207"/>
    </row>
    <row r="151" spans="1:10" x14ac:dyDescent="0.25">
      <c r="A151" s="27"/>
      <c r="B151"/>
      <c r="C151"/>
      <c r="D151"/>
      <c r="E151"/>
      <c r="F151"/>
      <c r="J151" s="207"/>
    </row>
    <row r="152" spans="1:10" x14ac:dyDescent="0.25">
      <c r="A152" s="27"/>
      <c r="B152"/>
      <c r="C152"/>
      <c r="D152"/>
      <c r="E152"/>
      <c r="F152"/>
      <c r="J152" s="207"/>
    </row>
    <row r="153" spans="1:10" x14ac:dyDescent="0.25">
      <c r="A153" s="27"/>
      <c r="B153"/>
      <c r="C153"/>
      <c r="D153"/>
      <c r="E153"/>
      <c r="F153"/>
      <c r="J153" s="207"/>
    </row>
    <row r="154" spans="1:10" x14ac:dyDescent="0.25">
      <c r="A154" s="27"/>
      <c r="B154"/>
      <c r="C154"/>
      <c r="D154"/>
      <c r="E154"/>
      <c r="F154"/>
      <c r="J154" s="207"/>
    </row>
    <row r="155" spans="1:10" x14ac:dyDescent="0.25">
      <c r="A155" s="27"/>
      <c r="B155"/>
      <c r="C155"/>
      <c r="D155"/>
      <c r="E155"/>
      <c r="F155"/>
      <c r="J155" s="207"/>
    </row>
    <row r="156" spans="1:10" x14ac:dyDescent="0.25">
      <c r="A156" s="27"/>
      <c r="B156"/>
      <c r="C156"/>
      <c r="D156"/>
      <c r="E156"/>
      <c r="F156"/>
      <c r="J156" s="207"/>
    </row>
    <row r="157" spans="1:10" x14ac:dyDescent="0.25">
      <c r="A157" s="27"/>
      <c r="B157"/>
      <c r="C157"/>
      <c r="D157"/>
      <c r="E157"/>
      <c r="F157"/>
      <c r="J157" s="207"/>
    </row>
    <row r="158" spans="1:10" x14ac:dyDescent="0.25">
      <c r="A158" s="27"/>
      <c r="B158"/>
      <c r="C158"/>
      <c r="D158"/>
      <c r="E158"/>
      <c r="F158"/>
      <c r="J158" s="207"/>
    </row>
    <row r="159" spans="1:10" x14ac:dyDescent="0.25">
      <c r="A159" s="27"/>
      <c r="B159"/>
      <c r="C159"/>
      <c r="D159"/>
      <c r="E159"/>
      <c r="F159"/>
      <c r="J159" s="207"/>
    </row>
    <row r="160" spans="1:10" x14ac:dyDescent="0.25">
      <c r="A160" s="27"/>
      <c r="B160"/>
      <c r="C160"/>
      <c r="D160"/>
      <c r="E160"/>
      <c r="F160"/>
      <c r="J160" s="207"/>
    </row>
    <row r="161" spans="1:10" x14ac:dyDescent="0.25">
      <c r="A161" s="27"/>
      <c r="B161"/>
      <c r="C161"/>
      <c r="D161"/>
      <c r="E161"/>
      <c r="F161"/>
      <c r="J161" s="207"/>
    </row>
    <row r="162" spans="1:10" x14ac:dyDescent="0.25">
      <c r="A162" s="27"/>
      <c r="B162"/>
      <c r="C162"/>
      <c r="D162"/>
      <c r="E162"/>
      <c r="F162"/>
      <c r="J162" s="207"/>
    </row>
    <row r="163" spans="1:10" x14ac:dyDescent="0.25">
      <c r="A163" s="27"/>
      <c r="B163"/>
      <c r="C163"/>
      <c r="D163"/>
      <c r="E163"/>
      <c r="F163"/>
      <c r="J163" s="207"/>
    </row>
    <row r="164" spans="1:10" x14ac:dyDescent="0.25">
      <c r="A164" s="27"/>
      <c r="B164"/>
      <c r="C164"/>
      <c r="D164"/>
      <c r="E164"/>
      <c r="F164"/>
      <c r="J164" s="207"/>
    </row>
    <row r="165" spans="1:10" x14ac:dyDescent="0.25">
      <c r="A165" s="27"/>
      <c r="B165"/>
      <c r="C165"/>
      <c r="D165"/>
      <c r="E165"/>
      <c r="F165"/>
      <c r="J165" s="207"/>
    </row>
    <row r="166" spans="1:10" x14ac:dyDescent="0.25">
      <c r="A166" s="27"/>
      <c r="B166"/>
      <c r="C166"/>
      <c r="D166"/>
      <c r="E166"/>
      <c r="F166"/>
      <c r="J166" s="207"/>
    </row>
    <row r="167" spans="1:10" x14ac:dyDescent="0.25">
      <c r="A167" s="27"/>
      <c r="B167"/>
      <c r="C167"/>
      <c r="D167"/>
      <c r="E167"/>
      <c r="F167"/>
      <c r="J167" s="207"/>
    </row>
    <row r="168" spans="1:10" x14ac:dyDescent="0.25">
      <c r="A168" s="27"/>
      <c r="B168"/>
      <c r="C168"/>
      <c r="D168"/>
      <c r="E168"/>
      <c r="F168"/>
      <c r="J168" s="207"/>
    </row>
    <row r="169" spans="1:10" x14ac:dyDescent="0.25">
      <c r="A169" s="27"/>
      <c r="B169"/>
      <c r="C169"/>
      <c r="D169"/>
      <c r="E169"/>
      <c r="F169"/>
      <c r="J169" s="207"/>
    </row>
    <row r="170" spans="1:10" x14ac:dyDescent="0.25">
      <c r="A170" s="27"/>
      <c r="B170"/>
      <c r="C170"/>
      <c r="D170"/>
      <c r="E170"/>
      <c r="F170"/>
      <c r="J170" s="207"/>
    </row>
    <row r="171" spans="1:10" x14ac:dyDescent="0.25">
      <c r="A171" s="27"/>
      <c r="B171"/>
      <c r="C171"/>
      <c r="D171"/>
      <c r="E171"/>
      <c r="F171"/>
      <c r="J171" s="207"/>
    </row>
    <row r="172" spans="1:10" x14ac:dyDescent="0.25">
      <c r="A172" s="27"/>
      <c r="B172"/>
      <c r="C172"/>
      <c r="D172"/>
      <c r="E172"/>
      <c r="F172"/>
      <c r="J172" s="207"/>
    </row>
    <row r="173" spans="1:10" x14ac:dyDescent="0.25">
      <c r="A173" s="27"/>
      <c r="B173"/>
      <c r="C173"/>
      <c r="D173"/>
      <c r="E173"/>
      <c r="F173"/>
      <c r="J173" s="207"/>
    </row>
    <row r="174" spans="1:10" x14ac:dyDescent="0.25">
      <c r="A174" s="27"/>
      <c r="B174"/>
      <c r="C174"/>
      <c r="D174"/>
      <c r="E174"/>
      <c r="F174"/>
      <c r="J174" s="207"/>
    </row>
    <row r="175" spans="1:10" x14ac:dyDescent="0.25">
      <c r="A175" s="27"/>
      <c r="B175"/>
      <c r="C175"/>
      <c r="D175"/>
      <c r="E175"/>
      <c r="F175"/>
      <c r="J175" s="207"/>
    </row>
    <row r="176" spans="1:10" x14ac:dyDescent="0.25">
      <c r="A176" s="27"/>
      <c r="B176"/>
      <c r="C176"/>
      <c r="D176"/>
      <c r="E176"/>
      <c r="F176"/>
      <c r="J176" s="207"/>
    </row>
    <row r="177" spans="1:10" x14ac:dyDescent="0.25">
      <c r="A177" s="27"/>
      <c r="B177"/>
      <c r="C177"/>
      <c r="D177"/>
      <c r="E177"/>
      <c r="F177"/>
      <c r="J177" s="207"/>
    </row>
    <row r="178" spans="1:10" x14ac:dyDescent="0.25">
      <c r="A178" s="27"/>
      <c r="B178"/>
      <c r="C178"/>
      <c r="D178"/>
      <c r="E178"/>
      <c r="F178"/>
      <c r="J178" s="207"/>
    </row>
    <row r="179" spans="1:10" x14ac:dyDescent="0.25">
      <c r="A179" s="27"/>
      <c r="B179"/>
      <c r="C179"/>
      <c r="D179"/>
      <c r="E179"/>
      <c r="F179"/>
      <c r="J179" s="207"/>
    </row>
    <row r="180" spans="1:10" x14ac:dyDescent="0.25">
      <c r="A180" s="27"/>
      <c r="B180"/>
      <c r="C180"/>
      <c r="D180"/>
      <c r="E180"/>
      <c r="F180"/>
      <c r="J180" s="207"/>
    </row>
    <row r="181" spans="1:10" x14ac:dyDescent="0.25">
      <c r="A181" s="27"/>
      <c r="B181"/>
      <c r="C181"/>
      <c r="D181"/>
      <c r="E181"/>
      <c r="F181"/>
      <c r="J181" s="207"/>
    </row>
    <row r="182" spans="1:10" x14ac:dyDescent="0.25">
      <c r="A182" s="27"/>
      <c r="B182"/>
      <c r="C182"/>
      <c r="D182"/>
      <c r="E182"/>
      <c r="F182"/>
      <c r="J182" s="207"/>
    </row>
    <row r="183" spans="1:10" x14ac:dyDescent="0.25">
      <c r="A183" s="27"/>
      <c r="B183"/>
      <c r="C183"/>
      <c r="D183"/>
      <c r="E183"/>
      <c r="F183"/>
      <c r="J183" s="207"/>
    </row>
    <row r="184" spans="1:10" x14ac:dyDescent="0.25">
      <c r="A184" s="27"/>
      <c r="B184"/>
      <c r="C184"/>
      <c r="D184"/>
      <c r="E184"/>
      <c r="F184"/>
      <c r="J184" s="207"/>
    </row>
    <row r="185" spans="1:10" x14ac:dyDescent="0.25">
      <c r="A185" s="27"/>
      <c r="B185"/>
      <c r="C185"/>
      <c r="D185"/>
      <c r="E185"/>
      <c r="F185"/>
      <c r="J185" s="207"/>
    </row>
    <row r="186" spans="1:10" x14ac:dyDescent="0.25">
      <c r="A186" s="27"/>
      <c r="B186"/>
      <c r="C186"/>
      <c r="D186"/>
      <c r="E186"/>
      <c r="F186"/>
      <c r="J186" s="207"/>
    </row>
    <row r="187" spans="1:10" x14ac:dyDescent="0.25">
      <c r="A187" s="27"/>
      <c r="B187"/>
      <c r="C187"/>
      <c r="D187"/>
      <c r="E187"/>
      <c r="F187"/>
      <c r="J187" s="207"/>
    </row>
    <row r="188" spans="1:10" x14ac:dyDescent="0.25">
      <c r="A188" s="27"/>
      <c r="B188"/>
      <c r="C188"/>
      <c r="D188"/>
      <c r="E188"/>
      <c r="F188"/>
      <c r="J188" s="207"/>
    </row>
    <row r="189" spans="1:10" x14ac:dyDescent="0.25">
      <c r="A189" s="27"/>
      <c r="B189"/>
      <c r="C189"/>
      <c r="D189"/>
      <c r="E189"/>
      <c r="F189"/>
      <c r="J189" s="207"/>
    </row>
    <row r="190" spans="1:10" x14ac:dyDescent="0.25">
      <c r="A190" s="27"/>
      <c r="B190"/>
      <c r="C190"/>
      <c r="D190"/>
      <c r="E190"/>
      <c r="F190"/>
      <c r="J190" s="207"/>
    </row>
    <row r="191" spans="1:10" x14ac:dyDescent="0.25">
      <c r="A191" s="27"/>
      <c r="B191"/>
      <c r="C191"/>
      <c r="D191"/>
      <c r="E191"/>
      <c r="F191"/>
      <c r="J191" s="207"/>
    </row>
    <row r="192" spans="1:10" x14ac:dyDescent="0.25">
      <c r="A192" s="27"/>
      <c r="B192"/>
      <c r="C192"/>
      <c r="D192"/>
      <c r="E192"/>
      <c r="F192"/>
      <c r="J192" s="207"/>
    </row>
    <row r="193" spans="1:10" x14ac:dyDescent="0.25">
      <c r="A193" s="27"/>
      <c r="B193"/>
      <c r="C193"/>
      <c r="D193"/>
      <c r="E193"/>
      <c r="F193"/>
      <c r="J193" s="207"/>
    </row>
    <row r="194" spans="1:10" x14ac:dyDescent="0.25">
      <c r="A194" s="27"/>
      <c r="B194"/>
      <c r="C194"/>
      <c r="D194"/>
      <c r="E194"/>
      <c r="F194"/>
    </row>
    <row r="195" spans="1:10" x14ac:dyDescent="0.25">
      <c r="A195" s="27"/>
      <c r="B195"/>
      <c r="C195"/>
      <c r="D195"/>
      <c r="E195"/>
      <c r="F195"/>
    </row>
    <row r="196" spans="1:10" x14ac:dyDescent="0.25">
      <c r="A196" s="27"/>
      <c r="B196"/>
      <c r="C196"/>
      <c r="D196"/>
      <c r="E196"/>
      <c r="F196"/>
    </row>
    <row r="197" spans="1:10" x14ac:dyDescent="0.25">
      <c r="A197" s="27"/>
      <c r="B197"/>
      <c r="C197"/>
      <c r="D197"/>
      <c r="E197"/>
      <c r="F197"/>
    </row>
    <row r="198" spans="1:10" x14ac:dyDescent="0.25">
      <c r="A198" s="27"/>
      <c r="B198"/>
      <c r="C198"/>
      <c r="D198"/>
      <c r="E198"/>
      <c r="F198"/>
    </row>
    <row r="199" spans="1:10" x14ac:dyDescent="0.25">
      <c r="A199" s="27"/>
      <c r="B199"/>
      <c r="C199"/>
      <c r="D199"/>
      <c r="E199"/>
      <c r="F199"/>
    </row>
    <row r="200" spans="1:10" x14ac:dyDescent="0.25">
      <c r="A200" s="27"/>
      <c r="B200"/>
      <c r="C200"/>
      <c r="D200"/>
      <c r="E200"/>
      <c r="F200"/>
    </row>
    <row r="201" spans="1:10" x14ac:dyDescent="0.25">
      <c r="A201" s="27"/>
      <c r="B201"/>
      <c r="C201"/>
      <c r="D201"/>
      <c r="E201"/>
      <c r="F201"/>
    </row>
    <row r="202" spans="1:10" x14ac:dyDescent="0.25">
      <c r="A202" s="27"/>
      <c r="B202"/>
      <c r="C202"/>
      <c r="D202"/>
      <c r="E202"/>
      <c r="F202"/>
    </row>
    <row r="203" spans="1:10" x14ac:dyDescent="0.25">
      <c r="A203" s="27"/>
      <c r="B203"/>
      <c r="C203"/>
      <c r="D203"/>
      <c r="E203"/>
      <c r="F203"/>
    </row>
    <row r="204" spans="1:10" x14ac:dyDescent="0.25">
      <c r="A204" s="27"/>
      <c r="B204"/>
      <c r="C204"/>
      <c r="D204"/>
      <c r="E204"/>
      <c r="F204"/>
    </row>
    <row r="205" spans="1:10" x14ac:dyDescent="0.25">
      <c r="A205" s="27"/>
      <c r="B205"/>
      <c r="C205"/>
      <c r="D205"/>
      <c r="E205"/>
      <c r="F205"/>
      <c r="J205" s="3"/>
    </row>
    <row r="206" spans="1:10" x14ac:dyDescent="0.25">
      <c r="A206" s="27"/>
      <c r="B206"/>
      <c r="C206"/>
      <c r="D206"/>
      <c r="E206"/>
      <c r="F206"/>
      <c r="J206" s="3"/>
    </row>
    <row r="207" spans="1:10" x14ac:dyDescent="0.25">
      <c r="A207" s="27"/>
      <c r="B207"/>
      <c r="C207"/>
      <c r="D207"/>
      <c r="E207"/>
      <c r="F207"/>
      <c r="J207" s="3"/>
    </row>
    <row r="208" spans="1:10" x14ac:dyDescent="0.25">
      <c r="A208" s="27"/>
      <c r="B208"/>
      <c r="C208"/>
      <c r="D208"/>
      <c r="E208"/>
      <c r="F208"/>
      <c r="J208" s="3"/>
    </row>
    <row r="209" spans="1:10" x14ac:dyDescent="0.25">
      <c r="A209" s="27"/>
      <c r="B209"/>
      <c r="C209"/>
      <c r="D209"/>
      <c r="E209"/>
      <c r="F209"/>
      <c r="J209" s="3"/>
    </row>
    <row r="210" spans="1:10" x14ac:dyDescent="0.25">
      <c r="A210" s="27"/>
      <c r="B210"/>
      <c r="C210"/>
      <c r="D210"/>
      <c r="E210"/>
      <c r="F210"/>
      <c r="J210" s="3"/>
    </row>
    <row r="211" spans="1:10" x14ac:dyDescent="0.25">
      <c r="A211" s="27"/>
      <c r="B211"/>
      <c r="C211"/>
      <c r="D211"/>
      <c r="E211"/>
      <c r="F211"/>
      <c r="J211" s="3"/>
    </row>
    <row r="212" spans="1:10" x14ac:dyDescent="0.25">
      <c r="A212" s="27"/>
      <c r="B212"/>
      <c r="C212"/>
      <c r="D212"/>
      <c r="E212"/>
      <c r="F212"/>
      <c r="J212" s="3"/>
    </row>
    <row r="213" spans="1:10" x14ac:dyDescent="0.25">
      <c r="A213" s="27"/>
      <c r="B213"/>
      <c r="C213"/>
      <c r="D213"/>
      <c r="E213"/>
      <c r="F213"/>
      <c r="J213" s="3"/>
    </row>
    <row r="214" spans="1:10" x14ac:dyDescent="0.25">
      <c r="A214" s="27"/>
      <c r="B214"/>
      <c r="C214"/>
      <c r="D214"/>
      <c r="E214"/>
      <c r="F214"/>
      <c r="J214" s="3"/>
    </row>
    <row r="215" spans="1:10" x14ac:dyDescent="0.25">
      <c r="A215" s="27"/>
      <c r="B215"/>
      <c r="C215"/>
      <c r="D215"/>
      <c r="E215"/>
      <c r="F215"/>
      <c r="J215" s="3"/>
    </row>
    <row r="216" spans="1:10" x14ac:dyDescent="0.25">
      <c r="A216" s="27"/>
      <c r="B216"/>
      <c r="C216"/>
      <c r="D216"/>
      <c r="E216"/>
      <c r="F216"/>
      <c r="J216" s="3"/>
    </row>
    <row r="217" spans="1:10" x14ac:dyDescent="0.25">
      <c r="A217" s="27"/>
      <c r="B217"/>
      <c r="C217"/>
      <c r="D217"/>
      <c r="E217"/>
      <c r="F217"/>
      <c r="J217" s="3"/>
    </row>
    <row r="218" spans="1:10" x14ac:dyDescent="0.25">
      <c r="A218" s="27"/>
      <c r="B218"/>
      <c r="C218"/>
      <c r="D218"/>
      <c r="E218"/>
      <c r="F218"/>
      <c r="J218" s="3"/>
    </row>
    <row r="219" spans="1:10" x14ac:dyDescent="0.25">
      <c r="A219" s="27"/>
      <c r="B219"/>
      <c r="C219"/>
      <c r="D219"/>
      <c r="E219"/>
      <c r="F219"/>
      <c r="J219" s="3"/>
    </row>
    <row r="220" spans="1:10" x14ac:dyDescent="0.25">
      <c r="A220" s="27"/>
      <c r="B220"/>
      <c r="C220"/>
      <c r="D220"/>
      <c r="E220"/>
      <c r="F220"/>
      <c r="J220" s="3"/>
    </row>
    <row r="221" spans="1:10" x14ac:dyDescent="0.25">
      <c r="A221" s="27"/>
      <c r="B221"/>
      <c r="C221"/>
      <c r="D221"/>
      <c r="E221"/>
      <c r="F221"/>
      <c r="J221" s="3"/>
    </row>
    <row r="222" spans="1:10" x14ac:dyDescent="0.25">
      <c r="A222" s="27"/>
      <c r="B222"/>
      <c r="C222"/>
      <c r="D222"/>
      <c r="E222"/>
      <c r="F222"/>
      <c r="J222" s="3"/>
    </row>
    <row r="223" spans="1:10" x14ac:dyDescent="0.25">
      <c r="A223" s="27"/>
      <c r="B223"/>
      <c r="C223"/>
      <c r="D223"/>
      <c r="E223"/>
      <c r="F223"/>
      <c r="J223" s="3"/>
    </row>
    <row r="224" spans="1:10" x14ac:dyDescent="0.25">
      <c r="A224" s="27"/>
      <c r="B224"/>
      <c r="C224"/>
      <c r="D224"/>
      <c r="E224"/>
      <c r="F224"/>
      <c r="J224" s="3"/>
    </row>
    <row r="225" spans="1:10" x14ac:dyDescent="0.25">
      <c r="A225" s="27"/>
      <c r="B225"/>
      <c r="C225"/>
      <c r="D225"/>
      <c r="E225"/>
      <c r="F225"/>
      <c r="J225" s="3"/>
    </row>
    <row r="226" spans="1:10" x14ac:dyDescent="0.25">
      <c r="A226" s="27"/>
      <c r="B226"/>
      <c r="C226"/>
      <c r="D226"/>
      <c r="E226"/>
      <c r="F226"/>
      <c r="J226" s="3"/>
    </row>
    <row r="227" spans="1:10" x14ac:dyDescent="0.25">
      <c r="A227" s="27"/>
      <c r="B227"/>
      <c r="C227"/>
      <c r="D227"/>
      <c r="E227"/>
      <c r="F227"/>
      <c r="J227" s="3"/>
    </row>
    <row r="228" spans="1:10" x14ac:dyDescent="0.25">
      <c r="A228" s="27"/>
      <c r="B228"/>
      <c r="C228"/>
      <c r="D228"/>
      <c r="E228"/>
      <c r="F228"/>
      <c r="J228" s="3"/>
    </row>
    <row r="229" spans="1:10" x14ac:dyDescent="0.25">
      <c r="A229" s="27"/>
      <c r="B229"/>
      <c r="C229"/>
      <c r="D229"/>
      <c r="E229"/>
      <c r="F229"/>
      <c r="J229" s="3"/>
    </row>
    <row r="230" spans="1:10" x14ac:dyDescent="0.25">
      <c r="A230" s="27"/>
      <c r="B230"/>
      <c r="C230"/>
      <c r="D230"/>
      <c r="E230"/>
      <c r="F230"/>
      <c r="J230" s="3"/>
    </row>
    <row r="231" spans="1:10" x14ac:dyDescent="0.25">
      <c r="A231" s="27"/>
      <c r="B231"/>
      <c r="C231"/>
      <c r="D231"/>
      <c r="E231"/>
      <c r="F231"/>
      <c r="J231" s="3"/>
    </row>
    <row r="232" spans="1:10" x14ac:dyDescent="0.25">
      <c r="A232" s="27"/>
      <c r="B232"/>
      <c r="C232"/>
      <c r="D232"/>
      <c r="E232"/>
      <c r="F232"/>
      <c r="J232" s="3"/>
    </row>
    <row r="233" spans="1:10" x14ac:dyDescent="0.25">
      <c r="A233" s="27"/>
      <c r="B233"/>
      <c r="C233"/>
      <c r="D233"/>
      <c r="E233"/>
      <c r="F233"/>
      <c r="J233" s="3"/>
    </row>
    <row r="234" spans="1:10" x14ac:dyDescent="0.25">
      <c r="A234" s="27"/>
      <c r="B234"/>
      <c r="C234"/>
      <c r="D234"/>
      <c r="E234"/>
      <c r="F234"/>
      <c r="J234" s="3"/>
    </row>
    <row r="235" spans="1:10" x14ac:dyDescent="0.25">
      <c r="A235" s="27"/>
      <c r="B235"/>
      <c r="C235"/>
      <c r="D235"/>
      <c r="E235"/>
      <c r="F235"/>
      <c r="J235" s="3"/>
    </row>
    <row r="236" spans="1:10" x14ac:dyDescent="0.25">
      <c r="A236" s="27"/>
      <c r="B236"/>
      <c r="C236"/>
      <c r="D236"/>
      <c r="E236"/>
      <c r="F236"/>
      <c r="J236" s="3"/>
    </row>
    <row r="237" spans="1:10" x14ac:dyDescent="0.25">
      <c r="A237" s="27"/>
      <c r="B237"/>
      <c r="C237"/>
      <c r="D237"/>
      <c r="E237"/>
      <c r="F237"/>
      <c r="J237" s="3"/>
    </row>
    <row r="238" spans="1:10" x14ac:dyDescent="0.25">
      <c r="A238" s="27"/>
      <c r="B238"/>
      <c r="C238"/>
      <c r="D238"/>
      <c r="E238"/>
      <c r="F238"/>
      <c r="J238" s="3"/>
    </row>
    <row r="239" spans="1:10" x14ac:dyDescent="0.25">
      <c r="A239" s="27"/>
      <c r="B239"/>
      <c r="C239"/>
      <c r="D239"/>
      <c r="E239"/>
      <c r="F239"/>
      <c r="J239" s="3"/>
    </row>
    <row r="240" spans="1:10" x14ac:dyDescent="0.25">
      <c r="A240" s="27"/>
      <c r="B240"/>
      <c r="C240"/>
      <c r="D240"/>
      <c r="E240"/>
      <c r="F240"/>
      <c r="J240" s="3"/>
    </row>
    <row r="241" spans="1:10" x14ac:dyDescent="0.25">
      <c r="A241" s="27"/>
      <c r="B241"/>
      <c r="C241"/>
      <c r="D241"/>
      <c r="E241"/>
      <c r="F241"/>
      <c r="J241" s="3"/>
    </row>
    <row r="242" spans="1:10" x14ac:dyDescent="0.25">
      <c r="A242" s="27"/>
      <c r="B242"/>
      <c r="C242"/>
      <c r="D242"/>
      <c r="E242"/>
      <c r="F242"/>
      <c r="J242" s="3"/>
    </row>
    <row r="243" spans="1:10" x14ac:dyDescent="0.25">
      <c r="A243" s="27"/>
      <c r="B243"/>
      <c r="C243"/>
      <c r="D243"/>
      <c r="E243"/>
      <c r="F243"/>
      <c r="J243" s="3"/>
    </row>
    <row r="244" spans="1:10" x14ac:dyDescent="0.25">
      <c r="A244" s="27"/>
      <c r="B244"/>
      <c r="C244"/>
      <c r="D244"/>
      <c r="E244"/>
      <c r="F244"/>
      <c r="G244" s="27"/>
      <c r="I244" s="3"/>
      <c r="J244" s="3"/>
    </row>
    <row r="245" spans="1:10" x14ac:dyDescent="0.25">
      <c r="A245" s="27"/>
      <c r="B245"/>
      <c r="C245"/>
      <c r="D245"/>
      <c r="E245"/>
      <c r="F245"/>
      <c r="G245" s="27"/>
      <c r="I245" s="3"/>
      <c r="J245" s="3"/>
    </row>
    <row r="246" spans="1:10" x14ac:dyDescent="0.25">
      <c r="A246" s="27"/>
      <c r="B246"/>
      <c r="C246"/>
      <c r="D246"/>
      <c r="E246"/>
      <c r="F246"/>
      <c r="G246" s="27"/>
      <c r="I246" s="3"/>
      <c r="J246" s="3"/>
    </row>
    <row r="247" spans="1:10" x14ac:dyDescent="0.25">
      <c r="A247" s="27"/>
      <c r="B247"/>
      <c r="C247"/>
      <c r="D247"/>
      <c r="E247"/>
      <c r="F247"/>
      <c r="G247" s="27"/>
      <c r="I247" s="3"/>
      <c r="J247" s="3"/>
    </row>
    <row r="248" spans="1:10" x14ac:dyDescent="0.25">
      <c r="A248" s="27"/>
      <c r="B248"/>
      <c r="C248"/>
      <c r="D248"/>
      <c r="E248"/>
      <c r="F248"/>
      <c r="G248" s="27"/>
      <c r="I248" s="3"/>
      <c r="J248" s="3"/>
    </row>
    <row r="249" spans="1:10" x14ac:dyDescent="0.25">
      <c r="A249" s="27"/>
      <c r="B249"/>
      <c r="C249"/>
      <c r="D249"/>
      <c r="E249"/>
      <c r="F249"/>
      <c r="G249" s="27"/>
      <c r="I249" s="3"/>
      <c r="J249" s="3"/>
    </row>
    <row r="250" spans="1:10" x14ac:dyDescent="0.25">
      <c r="A250" s="27"/>
      <c r="B250"/>
      <c r="C250"/>
      <c r="D250"/>
      <c r="E250"/>
      <c r="F250"/>
      <c r="G250" s="27"/>
      <c r="I250" s="3"/>
      <c r="J250" s="3"/>
    </row>
    <row r="251" spans="1:10" x14ac:dyDescent="0.25">
      <c r="A251" s="27"/>
      <c r="B251"/>
      <c r="C251"/>
      <c r="D251"/>
      <c r="E251"/>
      <c r="F251"/>
      <c r="G251" s="27"/>
      <c r="I251" s="3"/>
      <c r="J251" s="3"/>
    </row>
    <row r="252" spans="1:10" x14ac:dyDescent="0.25">
      <c r="A252" s="27"/>
      <c r="B252"/>
      <c r="C252"/>
      <c r="D252"/>
      <c r="E252"/>
      <c r="F252"/>
      <c r="G252" s="27"/>
      <c r="I252" s="3"/>
      <c r="J252" s="3"/>
    </row>
    <row r="253" spans="1:10" x14ac:dyDescent="0.25">
      <c r="A253" s="27"/>
      <c r="B253"/>
      <c r="C253"/>
      <c r="D253"/>
      <c r="E253"/>
      <c r="F253"/>
      <c r="G253" s="27"/>
      <c r="I253" s="3"/>
      <c r="J253" s="3"/>
    </row>
    <row r="254" spans="1:10" x14ac:dyDescent="0.25">
      <c r="A254" s="27"/>
      <c r="B254"/>
      <c r="C254"/>
      <c r="D254"/>
      <c r="E254"/>
      <c r="F254"/>
      <c r="G254" s="27"/>
      <c r="I254" s="3"/>
      <c r="J254" s="3"/>
    </row>
    <row r="255" spans="1:10" x14ac:dyDescent="0.25">
      <c r="A255" s="27"/>
      <c r="B255"/>
      <c r="C255"/>
      <c r="D255"/>
      <c r="E255"/>
      <c r="F255"/>
      <c r="G255" s="27"/>
      <c r="I255" s="3"/>
      <c r="J255" s="3"/>
    </row>
    <row r="256" spans="1:10" x14ac:dyDescent="0.25">
      <c r="A256" s="27"/>
      <c r="B256"/>
      <c r="C256"/>
      <c r="D256"/>
      <c r="E256"/>
      <c r="F256"/>
      <c r="G256" s="27"/>
      <c r="I256" s="3"/>
      <c r="J256" s="3"/>
    </row>
    <row r="257" spans="1:10" x14ac:dyDescent="0.25">
      <c r="A257" s="27"/>
      <c r="B257"/>
      <c r="C257"/>
      <c r="D257"/>
      <c r="E257"/>
      <c r="F257"/>
      <c r="G257" s="27"/>
      <c r="I257" s="3"/>
      <c r="J257" s="3"/>
    </row>
    <row r="258" spans="1:10" x14ac:dyDescent="0.25">
      <c r="A258" s="27"/>
      <c r="B258"/>
      <c r="C258"/>
      <c r="D258"/>
      <c r="E258"/>
      <c r="F258"/>
      <c r="G258" s="27"/>
      <c r="I258" s="3"/>
      <c r="J258" s="3"/>
    </row>
    <row r="259" spans="1:10" x14ac:dyDescent="0.25">
      <c r="A259" s="27"/>
      <c r="B259"/>
      <c r="C259"/>
      <c r="D259"/>
      <c r="E259"/>
      <c r="F259"/>
      <c r="G259" s="27"/>
      <c r="I259" s="3"/>
      <c r="J259" s="3"/>
    </row>
    <row r="260" spans="1:10" x14ac:dyDescent="0.25">
      <c r="A260" s="27"/>
      <c r="B260"/>
      <c r="C260"/>
      <c r="D260"/>
      <c r="E260"/>
      <c r="F260"/>
      <c r="G260" s="27"/>
      <c r="I260" s="3"/>
      <c r="J260" s="3"/>
    </row>
    <row r="261" spans="1:10" x14ac:dyDescent="0.25">
      <c r="A261" s="27"/>
      <c r="B261"/>
      <c r="C261"/>
      <c r="D261"/>
      <c r="E261"/>
      <c r="F261"/>
      <c r="G261" s="27"/>
      <c r="I261" s="3"/>
      <c r="J261" s="3"/>
    </row>
    <row r="262" spans="1:10" x14ac:dyDescent="0.25">
      <c r="A262" s="27"/>
      <c r="B262"/>
      <c r="C262"/>
      <c r="D262"/>
      <c r="E262"/>
      <c r="F262"/>
      <c r="G262" s="27"/>
      <c r="I262" s="3"/>
      <c r="J262" s="3"/>
    </row>
    <row r="263" spans="1:10" x14ac:dyDescent="0.25">
      <c r="A263" s="27"/>
      <c r="B263"/>
      <c r="C263"/>
      <c r="D263"/>
      <c r="E263"/>
      <c r="F263"/>
      <c r="G263" s="27"/>
      <c r="I263" s="3"/>
      <c r="J263" s="3"/>
    </row>
    <row r="264" spans="1:10" x14ac:dyDescent="0.25">
      <c r="A264" s="27"/>
      <c r="B264"/>
      <c r="C264"/>
      <c r="D264"/>
      <c r="E264"/>
      <c r="F264"/>
      <c r="G264" s="27"/>
      <c r="I264" s="3"/>
      <c r="J264" s="3"/>
    </row>
    <row r="265" spans="1:10" x14ac:dyDescent="0.25">
      <c r="A265" s="27"/>
      <c r="B265"/>
      <c r="C265"/>
      <c r="D265"/>
      <c r="E265"/>
      <c r="F265"/>
      <c r="G265" s="27"/>
      <c r="I265" s="3"/>
      <c r="J265" s="3"/>
    </row>
    <row r="266" spans="1:10" x14ac:dyDescent="0.25">
      <c r="A266" s="27"/>
      <c r="B266"/>
      <c r="C266"/>
      <c r="D266"/>
      <c r="E266"/>
      <c r="F266"/>
      <c r="G266" s="27"/>
      <c r="I266" s="3"/>
      <c r="J266" s="3"/>
    </row>
    <row r="267" spans="1:10" x14ac:dyDescent="0.25">
      <c r="A267" s="27"/>
      <c r="B267"/>
      <c r="C267"/>
      <c r="D267"/>
      <c r="E267"/>
      <c r="F267"/>
      <c r="G267" s="27"/>
      <c r="I267" s="3"/>
      <c r="J267" s="3"/>
    </row>
    <row r="268" spans="1:10" x14ac:dyDescent="0.25">
      <c r="A268" s="27"/>
      <c r="B268"/>
      <c r="C268"/>
      <c r="D268"/>
      <c r="E268"/>
      <c r="F268"/>
      <c r="G268" s="27"/>
      <c r="I268" s="3"/>
      <c r="J268" s="3"/>
    </row>
    <row r="269" spans="1:10" x14ac:dyDescent="0.25">
      <c r="A269" s="27"/>
      <c r="B269"/>
      <c r="C269"/>
      <c r="D269"/>
      <c r="E269"/>
      <c r="F269"/>
      <c r="G269" s="27"/>
      <c r="I269" s="3"/>
      <c r="J269" s="3"/>
    </row>
    <row r="270" spans="1:10" x14ac:dyDescent="0.25">
      <c r="A270" s="27"/>
      <c r="B270"/>
      <c r="C270"/>
      <c r="D270"/>
      <c r="E270"/>
      <c r="F270"/>
      <c r="G270" s="27"/>
      <c r="I270" s="3"/>
      <c r="J270" s="3"/>
    </row>
    <row r="271" spans="1:10" x14ac:dyDescent="0.25">
      <c r="A271" s="27"/>
      <c r="B271"/>
      <c r="C271"/>
      <c r="D271"/>
      <c r="E271"/>
      <c r="F271"/>
      <c r="G271" s="27"/>
      <c r="I271" s="3"/>
      <c r="J271" s="3"/>
    </row>
    <row r="272" spans="1:10" x14ac:dyDescent="0.25">
      <c r="A272" s="27"/>
      <c r="B272"/>
      <c r="C272"/>
      <c r="D272"/>
      <c r="E272"/>
      <c r="F272"/>
      <c r="G272" s="27"/>
      <c r="I272" s="3"/>
      <c r="J272" s="3"/>
    </row>
    <row r="273" spans="1:10" x14ac:dyDescent="0.25">
      <c r="A273" s="27"/>
      <c r="B273"/>
      <c r="C273"/>
      <c r="D273"/>
      <c r="E273"/>
      <c r="F273"/>
      <c r="G273" s="27"/>
      <c r="I273" s="3"/>
      <c r="J273" s="3"/>
    </row>
    <row r="274" spans="1:10" x14ac:dyDescent="0.25">
      <c r="A274" s="27"/>
      <c r="B274"/>
      <c r="C274"/>
      <c r="D274"/>
      <c r="E274"/>
      <c r="F274"/>
      <c r="G274" s="27"/>
      <c r="I274" s="3"/>
      <c r="J274" s="3"/>
    </row>
    <row r="275" spans="1:10" x14ac:dyDescent="0.25">
      <c r="A275" s="27"/>
      <c r="B275"/>
      <c r="C275"/>
      <c r="D275"/>
      <c r="E275"/>
      <c r="F275"/>
      <c r="G275" s="27"/>
      <c r="I275" s="3"/>
      <c r="J275" s="3"/>
    </row>
    <row r="276" spans="1:10" x14ac:dyDescent="0.25">
      <c r="A276" s="27"/>
      <c r="B276"/>
      <c r="C276"/>
      <c r="D276"/>
      <c r="E276"/>
      <c r="F276"/>
      <c r="G276" s="27"/>
      <c r="I276" s="3"/>
      <c r="J276" s="3"/>
    </row>
    <row r="277" spans="1:10" x14ac:dyDescent="0.25">
      <c r="A277" s="27"/>
      <c r="B277"/>
      <c r="C277"/>
      <c r="D277"/>
      <c r="E277"/>
      <c r="F277"/>
      <c r="G277" s="27"/>
      <c r="I277" s="3"/>
      <c r="J277" s="3"/>
    </row>
    <row r="278" spans="1:10" x14ac:dyDescent="0.25">
      <c r="A278" s="27"/>
      <c r="B278"/>
      <c r="C278"/>
      <c r="D278"/>
      <c r="E278"/>
      <c r="F278"/>
      <c r="G278" s="27"/>
      <c r="I278" s="3"/>
      <c r="J278" s="3"/>
    </row>
    <row r="279" spans="1:10" x14ac:dyDescent="0.25">
      <c r="A279" s="27"/>
      <c r="B279"/>
      <c r="C279"/>
      <c r="D279"/>
      <c r="E279"/>
      <c r="F279"/>
      <c r="G279" s="27"/>
      <c r="I279" s="3"/>
      <c r="J279" s="3"/>
    </row>
    <row r="280" spans="1:10" x14ac:dyDescent="0.25">
      <c r="A280" s="27"/>
      <c r="B280"/>
      <c r="C280"/>
      <c r="D280"/>
      <c r="E280"/>
      <c r="F280"/>
      <c r="G280" s="27"/>
      <c r="I280" s="3"/>
      <c r="J280" s="3"/>
    </row>
    <row r="281" spans="1:10" x14ac:dyDescent="0.25">
      <c r="A281" s="27"/>
      <c r="B281"/>
      <c r="C281"/>
      <c r="D281"/>
      <c r="E281"/>
      <c r="F281"/>
      <c r="G281" s="27"/>
      <c r="I281" s="3"/>
      <c r="J281" s="3"/>
    </row>
    <row r="282" spans="1:10" x14ac:dyDescent="0.25">
      <c r="A282" s="27"/>
      <c r="B282"/>
      <c r="C282"/>
      <c r="D282"/>
      <c r="E282"/>
      <c r="F282"/>
      <c r="G282" s="27"/>
      <c r="I282" s="3"/>
      <c r="J282" s="3"/>
    </row>
    <row r="283" spans="1:10" x14ac:dyDescent="0.25">
      <c r="A283" s="27"/>
      <c r="B283"/>
      <c r="C283"/>
      <c r="D283"/>
      <c r="E283"/>
      <c r="F283"/>
      <c r="G283" s="27"/>
      <c r="I283" s="3"/>
      <c r="J283" s="3"/>
    </row>
    <row r="284" spans="1:10" x14ac:dyDescent="0.25">
      <c r="A284" s="27"/>
      <c r="B284"/>
      <c r="C284"/>
      <c r="D284"/>
      <c r="E284"/>
      <c r="F284"/>
      <c r="G284" s="27"/>
      <c r="I284" s="3"/>
      <c r="J284" s="3"/>
    </row>
    <row r="285" spans="1:10" x14ac:dyDescent="0.25">
      <c r="A285" s="27"/>
      <c r="B285"/>
      <c r="C285"/>
      <c r="D285"/>
      <c r="E285"/>
      <c r="F285"/>
      <c r="G285" s="27"/>
      <c r="I285" s="3"/>
      <c r="J285" s="3"/>
    </row>
    <row r="286" spans="1:10" x14ac:dyDescent="0.25">
      <c r="A286" s="27"/>
      <c r="B286"/>
      <c r="C286"/>
      <c r="D286"/>
      <c r="E286"/>
      <c r="F286"/>
      <c r="G286" s="27"/>
      <c r="I286" s="3"/>
      <c r="J286" s="3"/>
    </row>
    <row r="287" spans="1:10" x14ac:dyDescent="0.25">
      <c r="A287" s="27"/>
      <c r="B287"/>
      <c r="C287"/>
      <c r="D287"/>
      <c r="E287"/>
      <c r="F287"/>
      <c r="G287" s="27"/>
      <c r="I287" s="3"/>
      <c r="J287" s="3"/>
    </row>
    <row r="288" spans="1:10" x14ac:dyDescent="0.25">
      <c r="A288" s="27"/>
      <c r="B288"/>
      <c r="C288"/>
      <c r="D288"/>
      <c r="E288"/>
      <c r="F288"/>
      <c r="G288" s="27"/>
      <c r="I288" s="3"/>
      <c r="J288" s="3"/>
    </row>
    <row r="289" spans="1:10" x14ac:dyDescent="0.25">
      <c r="A289" s="27"/>
      <c r="B289"/>
      <c r="C289"/>
      <c r="D289"/>
      <c r="E289"/>
      <c r="F289"/>
      <c r="G289" s="27"/>
      <c r="I289" s="3"/>
      <c r="J289" s="3"/>
    </row>
    <row r="290" spans="1:10" x14ac:dyDescent="0.25">
      <c r="A290" s="27"/>
      <c r="B290"/>
      <c r="C290"/>
      <c r="D290"/>
      <c r="E290"/>
      <c r="F290"/>
      <c r="G290" s="27"/>
      <c r="I290" s="3"/>
      <c r="J290" s="3"/>
    </row>
    <row r="291" spans="1:10" x14ac:dyDescent="0.25">
      <c r="A291" s="27"/>
      <c r="B291"/>
      <c r="C291"/>
      <c r="D291"/>
      <c r="E291"/>
      <c r="F291"/>
      <c r="G291" s="27"/>
      <c r="I291" s="3"/>
      <c r="J291" s="3"/>
    </row>
    <row r="292" spans="1:10" x14ac:dyDescent="0.25">
      <c r="A292" s="27"/>
      <c r="B292"/>
      <c r="C292"/>
      <c r="D292"/>
      <c r="E292"/>
      <c r="F292"/>
      <c r="G292" s="27"/>
      <c r="I292" s="3"/>
      <c r="J292" s="3"/>
    </row>
    <row r="293" spans="1:10" x14ac:dyDescent="0.25">
      <c r="A293" s="27"/>
      <c r="B293"/>
      <c r="C293"/>
      <c r="D293"/>
      <c r="E293"/>
      <c r="F293"/>
      <c r="G293" s="27"/>
      <c r="I293" s="3"/>
      <c r="J293" s="3"/>
    </row>
    <row r="294" spans="1:10" x14ac:dyDescent="0.25">
      <c r="A294" s="27"/>
      <c r="B294"/>
      <c r="C294"/>
      <c r="D294"/>
      <c r="E294"/>
      <c r="F294"/>
      <c r="G294" s="27"/>
      <c r="I294" s="3"/>
      <c r="J294" s="3"/>
    </row>
    <row r="295" spans="1:10" x14ac:dyDescent="0.25">
      <c r="A295" s="27"/>
      <c r="B295"/>
      <c r="C295"/>
      <c r="D295"/>
      <c r="E295"/>
      <c r="F295"/>
      <c r="G295" s="27"/>
      <c r="I295" s="3"/>
      <c r="J295" s="3"/>
    </row>
    <row r="296" spans="1:10" x14ac:dyDescent="0.25">
      <c r="A296" s="27"/>
      <c r="B296"/>
      <c r="C296"/>
      <c r="D296"/>
      <c r="E296"/>
      <c r="F296"/>
      <c r="G296" s="27"/>
      <c r="I296" s="3"/>
      <c r="J296" s="3"/>
    </row>
    <row r="297" spans="1:10" x14ac:dyDescent="0.25">
      <c r="A297" s="27"/>
      <c r="B297"/>
      <c r="C297"/>
      <c r="D297"/>
      <c r="E297"/>
      <c r="F297"/>
      <c r="G297" s="27"/>
      <c r="I297" s="3"/>
      <c r="J297" s="3"/>
    </row>
    <row r="298" spans="1:10" x14ac:dyDescent="0.25">
      <c r="A298" s="27"/>
      <c r="B298"/>
      <c r="C298"/>
      <c r="D298"/>
      <c r="E298"/>
      <c r="F298"/>
      <c r="G298" s="27"/>
      <c r="I298" s="3"/>
      <c r="J298" s="3"/>
    </row>
    <row r="299" spans="1:10" x14ac:dyDescent="0.25">
      <c r="A299" s="27"/>
      <c r="B299"/>
      <c r="C299"/>
      <c r="D299"/>
      <c r="E299"/>
      <c r="F299"/>
      <c r="G299" s="27"/>
      <c r="I299" s="3"/>
      <c r="J299" s="3"/>
    </row>
    <row r="300" spans="1:10" x14ac:dyDescent="0.25">
      <c r="A300" s="27"/>
      <c r="B300"/>
      <c r="C300"/>
      <c r="D300"/>
      <c r="E300"/>
      <c r="F300"/>
      <c r="G300" s="27"/>
      <c r="I300" s="3"/>
      <c r="J300" s="3"/>
    </row>
    <row r="301" spans="1:10" x14ac:dyDescent="0.25">
      <c r="A301" s="27"/>
      <c r="B301"/>
      <c r="C301"/>
      <c r="D301"/>
      <c r="E301"/>
      <c r="F301"/>
      <c r="G301" s="27"/>
      <c r="I301" s="3"/>
      <c r="J301" s="3"/>
    </row>
    <row r="302" spans="1:10" x14ac:dyDescent="0.25">
      <c r="A302" s="27"/>
      <c r="B302"/>
      <c r="C302"/>
      <c r="D302"/>
      <c r="E302"/>
      <c r="F302"/>
      <c r="G302" s="27"/>
      <c r="I302" s="3"/>
      <c r="J302" s="3"/>
    </row>
    <row r="303" spans="1:10" x14ac:dyDescent="0.25">
      <c r="A303" s="27"/>
      <c r="B303"/>
      <c r="C303"/>
      <c r="D303"/>
      <c r="E303"/>
      <c r="F303"/>
      <c r="G303" s="27"/>
      <c r="I303" s="3"/>
      <c r="J303" s="3"/>
    </row>
    <row r="304" spans="1:10" x14ac:dyDescent="0.25">
      <c r="A304" s="27"/>
      <c r="B304"/>
      <c r="C304"/>
      <c r="D304"/>
      <c r="E304"/>
      <c r="F304"/>
      <c r="G304" s="27"/>
      <c r="I304" s="3"/>
      <c r="J304" s="3"/>
    </row>
    <row r="305" spans="1:10" x14ac:dyDescent="0.25">
      <c r="A305" s="27"/>
      <c r="B305"/>
      <c r="C305"/>
      <c r="D305"/>
      <c r="E305"/>
      <c r="F305"/>
      <c r="G305" s="27"/>
      <c r="I305" s="3"/>
      <c r="J305" s="3"/>
    </row>
    <row r="306" spans="1:10" x14ac:dyDescent="0.25">
      <c r="A306" s="27"/>
      <c r="B306"/>
      <c r="C306"/>
      <c r="D306"/>
      <c r="E306"/>
      <c r="F306"/>
      <c r="G306" s="27"/>
      <c r="I306" s="3"/>
      <c r="J306" s="3"/>
    </row>
    <row r="307" spans="1:10" x14ac:dyDescent="0.25">
      <c r="A307" s="27"/>
      <c r="B307"/>
      <c r="C307"/>
      <c r="D307"/>
      <c r="E307"/>
      <c r="F307"/>
      <c r="G307" s="27"/>
      <c r="I307" s="3"/>
      <c r="J307" s="3"/>
    </row>
    <row r="308" spans="1:10" x14ac:dyDescent="0.25">
      <c r="A308" s="27"/>
      <c r="B308"/>
      <c r="C308"/>
      <c r="D308"/>
      <c r="E308"/>
      <c r="F308"/>
      <c r="G308" s="27"/>
      <c r="I308" s="3"/>
      <c r="J308" s="3"/>
    </row>
    <row r="309" spans="1:10" x14ac:dyDescent="0.25">
      <c r="A309" s="27"/>
      <c r="B309"/>
      <c r="C309"/>
      <c r="D309"/>
      <c r="E309"/>
      <c r="F309"/>
      <c r="G309" s="27"/>
      <c r="I309" s="3"/>
      <c r="J309" s="3"/>
    </row>
    <row r="310" spans="1:10" x14ac:dyDescent="0.25">
      <c r="B310"/>
      <c r="C310"/>
      <c r="D310"/>
      <c r="E310"/>
      <c r="F310"/>
      <c r="I310" s="3"/>
      <c r="J310" s="3"/>
    </row>
    <row r="311" spans="1:10" x14ac:dyDescent="0.25">
      <c r="B311"/>
      <c r="C311"/>
      <c r="D311"/>
      <c r="E311"/>
      <c r="F311"/>
      <c r="I311" s="3"/>
      <c r="J311" s="3"/>
    </row>
    <row r="312" spans="1:10" x14ac:dyDescent="0.25">
      <c r="B312"/>
      <c r="C312"/>
      <c r="D312"/>
      <c r="E312"/>
      <c r="F312"/>
      <c r="I312" s="3"/>
      <c r="J312" s="3"/>
    </row>
    <row r="313" spans="1:10" x14ac:dyDescent="0.25">
      <c r="B313"/>
      <c r="C313"/>
      <c r="D313"/>
      <c r="E313"/>
      <c r="F313"/>
      <c r="I313" s="3"/>
      <c r="J313" s="3"/>
    </row>
    <row r="314" spans="1:10" x14ac:dyDescent="0.25">
      <c r="B314"/>
      <c r="C314"/>
      <c r="D314"/>
      <c r="E314"/>
      <c r="F314"/>
      <c r="I314" s="3"/>
      <c r="J314" s="3"/>
    </row>
    <row r="315" spans="1:10" x14ac:dyDescent="0.25">
      <c r="B315"/>
      <c r="C315"/>
      <c r="D315"/>
      <c r="E315"/>
      <c r="F315"/>
      <c r="I315" s="3"/>
      <c r="J315" s="3"/>
    </row>
    <row r="316" spans="1:10" x14ac:dyDescent="0.25">
      <c r="B316"/>
      <c r="C316"/>
      <c r="D316"/>
      <c r="E316"/>
      <c r="F316"/>
      <c r="I316" s="3"/>
      <c r="J316" s="3"/>
    </row>
    <row r="317" spans="1:10" x14ac:dyDescent="0.25">
      <c r="B317"/>
      <c r="C317"/>
      <c r="D317"/>
      <c r="E317"/>
      <c r="F317"/>
      <c r="I317" s="3"/>
      <c r="J317" s="3"/>
    </row>
    <row r="318" spans="1:10" x14ac:dyDescent="0.25">
      <c r="B318"/>
      <c r="C318"/>
      <c r="D318"/>
      <c r="E318"/>
      <c r="F318"/>
      <c r="I318" s="3"/>
      <c r="J318" s="3"/>
    </row>
    <row r="319" spans="1:10" x14ac:dyDescent="0.25">
      <c r="B319"/>
      <c r="C319"/>
      <c r="D319"/>
      <c r="E319"/>
      <c r="F319"/>
      <c r="I319" s="3"/>
      <c r="J319" s="3"/>
    </row>
    <row r="320" spans="1:10" x14ac:dyDescent="0.25">
      <c r="B320"/>
      <c r="C320"/>
      <c r="D320"/>
      <c r="E320"/>
      <c r="F320"/>
      <c r="I320" s="3"/>
      <c r="J320" s="3"/>
    </row>
    <row r="321" spans="2:10" x14ac:dyDescent="0.25">
      <c r="B321"/>
      <c r="C321"/>
      <c r="D321"/>
      <c r="E321"/>
      <c r="F321"/>
      <c r="I321" s="3"/>
      <c r="J321" s="3"/>
    </row>
    <row r="322" spans="2:10" x14ac:dyDescent="0.25">
      <c r="B322"/>
      <c r="C322"/>
      <c r="D322"/>
      <c r="E322"/>
      <c r="F322"/>
      <c r="I322" s="3"/>
      <c r="J322" s="3"/>
    </row>
    <row r="323" spans="2:10" x14ac:dyDescent="0.25">
      <c r="B323"/>
      <c r="C323"/>
      <c r="D323"/>
      <c r="E323"/>
      <c r="F323"/>
      <c r="I323" s="3"/>
      <c r="J323" s="3"/>
    </row>
    <row r="324" spans="2:10" x14ac:dyDescent="0.25">
      <c r="B324"/>
      <c r="C324"/>
      <c r="D324"/>
      <c r="E324"/>
      <c r="F324"/>
      <c r="I324" s="3"/>
      <c r="J324" s="3"/>
    </row>
    <row r="325" spans="2:10" x14ac:dyDescent="0.25">
      <c r="B325"/>
      <c r="C325"/>
      <c r="D325"/>
      <c r="E325"/>
      <c r="F325"/>
      <c r="I325" s="3"/>
      <c r="J325" s="3"/>
    </row>
    <row r="326" spans="2:10" x14ac:dyDescent="0.25">
      <c r="B326"/>
      <c r="C326"/>
      <c r="D326"/>
      <c r="E326"/>
      <c r="F326"/>
      <c r="I326" s="3"/>
      <c r="J326" s="3"/>
    </row>
    <row r="327" spans="2:10" x14ac:dyDescent="0.25">
      <c r="B327"/>
      <c r="C327"/>
      <c r="D327"/>
      <c r="E327"/>
      <c r="F327"/>
      <c r="I327" s="3"/>
      <c r="J327" s="3"/>
    </row>
    <row r="328" spans="2:10" x14ac:dyDescent="0.25">
      <c r="B328"/>
      <c r="C328"/>
      <c r="D328"/>
      <c r="E328"/>
      <c r="F328"/>
      <c r="I328" s="3"/>
      <c r="J328" s="3"/>
    </row>
    <row r="329" spans="2:10" x14ac:dyDescent="0.25">
      <c r="B329"/>
      <c r="C329"/>
      <c r="D329"/>
      <c r="E329"/>
      <c r="F329"/>
      <c r="I329" s="3"/>
      <c r="J329" s="3"/>
    </row>
    <row r="330" spans="2:10" x14ac:dyDescent="0.25">
      <c r="B330"/>
      <c r="C330"/>
      <c r="D330"/>
      <c r="E330"/>
      <c r="F330"/>
      <c r="I330" s="3"/>
      <c r="J330" s="3"/>
    </row>
    <row r="331" spans="2:10" x14ac:dyDescent="0.25">
      <c r="B331"/>
      <c r="C331"/>
      <c r="D331"/>
      <c r="E331"/>
      <c r="F331"/>
      <c r="I331" s="3"/>
      <c r="J331" s="3"/>
    </row>
    <row r="332" spans="2:10" x14ac:dyDescent="0.25">
      <c r="B332"/>
      <c r="C332"/>
      <c r="D332"/>
      <c r="E332"/>
      <c r="F332"/>
      <c r="I332" s="3"/>
      <c r="J332" s="3"/>
    </row>
    <row r="333" spans="2:10" x14ac:dyDescent="0.25">
      <c r="B333"/>
      <c r="C333"/>
      <c r="D333"/>
      <c r="E333"/>
      <c r="F333"/>
      <c r="I333" s="3"/>
      <c r="J333" s="3"/>
    </row>
    <row r="334" spans="2:10" x14ac:dyDescent="0.25">
      <c r="B334"/>
      <c r="C334"/>
      <c r="D334"/>
      <c r="E334"/>
      <c r="F334"/>
      <c r="I334" s="3"/>
      <c r="J334" s="3"/>
    </row>
    <row r="335" spans="2:10" x14ac:dyDescent="0.25">
      <c r="B335"/>
      <c r="C335"/>
      <c r="D335"/>
      <c r="E335"/>
      <c r="F335"/>
      <c r="I335" s="3"/>
      <c r="J335" s="3"/>
    </row>
    <row r="336" spans="2:10" x14ac:dyDescent="0.25">
      <c r="B336"/>
      <c r="C336"/>
      <c r="D336"/>
      <c r="E336"/>
      <c r="F336"/>
      <c r="I336" s="3"/>
      <c r="J336" s="3"/>
    </row>
    <row r="337" spans="2:10" x14ac:dyDescent="0.25">
      <c r="B337"/>
      <c r="C337"/>
      <c r="D337"/>
      <c r="E337"/>
      <c r="F337"/>
      <c r="I337" s="3"/>
      <c r="J337" s="3"/>
    </row>
    <row r="338" spans="2:10" x14ac:dyDescent="0.25">
      <c r="B338"/>
      <c r="C338"/>
      <c r="D338"/>
      <c r="E338"/>
      <c r="F338"/>
      <c r="I338" s="3"/>
      <c r="J338" s="3"/>
    </row>
    <row r="339" spans="2:10" x14ac:dyDescent="0.25">
      <c r="B339"/>
      <c r="C339"/>
      <c r="D339"/>
      <c r="E339"/>
      <c r="F339"/>
      <c r="I339" s="3"/>
      <c r="J339" s="3"/>
    </row>
    <row r="340" spans="2:10" x14ac:dyDescent="0.25">
      <c r="B340"/>
      <c r="C340"/>
      <c r="D340"/>
      <c r="E340"/>
      <c r="F340"/>
      <c r="I340" s="3"/>
      <c r="J340" s="3"/>
    </row>
    <row r="341" spans="2:10" x14ac:dyDescent="0.25">
      <c r="B341"/>
      <c r="C341"/>
      <c r="D341"/>
      <c r="E341"/>
      <c r="F341"/>
      <c r="I341" s="3"/>
      <c r="J341" s="3"/>
    </row>
    <row r="342" spans="2:10" x14ac:dyDescent="0.25">
      <c r="B342"/>
      <c r="C342"/>
      <c r="D342"/>
      <c r="E342"/>
      <c r="F342"/>
      <c r="I342" s="3"/>
      <c r="J342" s="3"/>
    </row>
    <row r="343" spans="2:10" x14ac:dyDescent="0.25">
      <c r="B343"/>
      <c r="C343"/>
      <c r="D343"/>
      <c r="E343"/>
      <c r="F343"/>
      <c r="I343" s="3"/>
      <c r="J343" s="3"/>
    </row>
    <row r="344" spans="2:10" x14ac:dyDescent="0.25">
      <c r="B344"/>
      <c r="C344"/>
      <c r="D344"/>
      <c r="E344"/>
      <c r="F344"/>
      <c r="I344" s="3"/>
      <c r="J344" s="3"/>
    </row>
    <row r="345" spans="2:10" x14ac:dyDescent="0.25">
      <c r="B345"/>
      <c r="C345"/>
      <c r="D345"/>
      <c r="E345"/>
      <c r="F345"/>
      <c r="I345" s="3"/>
      <c r="J345" s="3"/>
    </row>
    <row r="346" spans="2:10" x14ac:dyDescent="0.25">
      <c r="B346"/>
      <c r="C346"/>
      <c r="D346"/>
      <c r="E346"/>
      <c r="F346"/>
      <c r="I346" s="3"/>
      <c r="J346" s="3"/>
    </row>
    <row r="347" spans="2:10" x14ac:dyDescent="0.25">
      <c r="B347"/>
      <c r="C347"/>
      <c r="D347"/>
      <c r="E347"/>
      <c r="F347"/>
      <c r="I347" s="3"/>
      <c r="J347" s="3"/>
    </row>
    <row r="348" spans="2:10" x14ac:dyDescent="0.25">
      <c r="B348"/>
      <c r="C348"/>
      <c r="D348"/>
      <c r="E348"/>
      <c r="F348"/>
      <c r="I348" s="3"/>
      <c r="J348" s="3"/>
    </row>
    <row r="349" spans="2:10" x14ac:dyDescent="0.25">
      <c r="B349"/>
      <c r="C349"/>
      <c r="D349"/>
      <c r="E349"/>
      <c r="F349"/>
      <c r="I349" s="3"/>
      <c r="J349" s="3"/>
    </row>
    <row r="350" spans="2:10" x14ac:dyDescent="0.25">
      <c r="B350"/>
      <c r="C350"/>
      <c r="D350"/>
      <c r="E350"/>
      <c r="F350"/>
      <c r="I350" s="3"/>
      <c r="J350" s="3"/>
    </row>
    <row r="351" spans="2:10" x14ac:dyDescent="0.25">
      <c r="B351"/>
      <c r="C351"/>
      <c r="D351"/>
      <c r="E351"/>
      <c r="F351"/>
      <c r="I351" s="3"/>
      <c r="J351" s="3"/>
    </row>
    <row r="352" spans="2:10" x14ac:dyDescent="0.25">
      <c r="B352"/>
      <c r="C352"/>
      <c r="D352"/>
      <c r="E352"/>
      <c r="F352"/>
      <c r="I352" s="3"/>
      <c r="J352" s="3"/>
    </row>
    <row r="353" spans="2:10" x14ac:dyDescent="0.25">
      <c r="B353"/>
      <c r="C353"/>
      <c r="D353"/>
      <c r="E353"/>
      <c r="F353"/>
      <c r="I353" s="3"/>
      <c r="J353" s="3"/>
    </row>
    <row r="354" spans="2:10" x14ac:dyDescent="0.25">
      <c r="B354"/>
      <c r="C354"/>
      <c r="D354"/>
      <c r="E354"/>
      <c r="F354"/>
      <c r="I354" s="3"/>
      <c r="J354" s="3"/>
    </row>
    <row r="355" spans="2:10" x14ac:dyDescent="0.25">
      <c r="B355"/>
      <c r="C355"/>
      <c r="D355"/>
      <c r="E355"/>
      <c r="F355"/>
      <c r="I355" s="3"/>
      <c r="J355" s="3"/>
    </row>
    <row r="356" spans="2:10" x14ac:dyDescent="0.25">
      <c r="B356"/>
      <c r="C356"/>
      <c r="D356"/>
      <c r="E356"/>
      <c r="F356"/>
      <c r="I356" s="3"/>
      <c r="J356" s="3"/>
    </row>
    <row r="357" spans="2:10" x14ac:dyDescent="0.25">
      <c r="B357"/>
      <c r="C357"/>
      <c r="D357"/>
      <c r="E357"/>
      <c r="F357"/>
      <c r="I357" s="3"/>
      <c r="J357" s="3"/>
    </row>
    <row r="358" spans="2:10" x14ac:dyDescent="0.25">
      <c r="B358"/>
      <c r="C358"/>
      <c r="D358"/>
      <c r="E358"/>
      <c r="F358"/>
      <c r="I358" s="3"/>
      <c r="J358" s="3"/>
    </row>
    <row r="359" spans="2:10" x14ac:dyDescent="0.25">
      <c r="B359"/>
      <c r="C359"/>
      <c r="D359"/>
      <c r="E359"/>
      <c r="F359"/>
      <c r="I359" s="3"/>
      <c r="J359" s="3"/>
    </row>
    <row r="360" spans="2:10" x14ac:dyDescent="0.25">
      <c r="B360"/>
      <c r="C360"/>
      <c r="D360"/>
      <c r="E360"/>
      <c r="F360"/>
      <c r="I360" s="3"/>
      <c r="J360" s="3"/>
    </row>
    <row r="361" spans="2:10" x14ac:dyDescent="0.25">
      <c r="B361"/>
      <c r="C361"/>
      <c r="D361"/>
      <c r="E361"/>
      <c r="F361"/>
      <c r="I361" s="3"/>
      <c r="J361" s="3"/>
    </row>
    <row r="362" spans="2:10" x14ac:dyDescent="0.25">
      <c r="B362"/>
      <c r="C362"/>
      <c r="D362"/>
      <c r="E362"/>
      <c r="F362"/>
      <c r="I362" s="3"/>
      <c r="J362" s="3"/>
    </row>
    <row r="363" spans="2:10" x14ac:dyDescent="0.25">
      <c r="B363"/>
      <c r="C363"/>
      <c r="D363"/>
      <c r="E363"/>
      <c r="F363"/>
      <c r="I363" s="3"/>
      <c r="J363" s="3"/>
    </row>
    <row r="364" spans="2:10" x14ac:dyDescent="0.25">
      <c r="B364"/>
      <c r="C364"/>
      <c r="D364"/>
      <c r="E364"/>
      <c r="F364"/>
      <c r="I364" s="3"/>
      <c r="J364" s="3"/>
    </row>
    <row r="365" spans="2:10" x14ac:dyDescent="0.25">
      <c r="B365"/>
      <c r="C365"/>
      <c r="D365"/>
      <c r="E365"/>
      <c r="F365"/>
      <c r="I365" s="3"/>
      <c r="J365" s="3"/>
    </row>
    <row r="366" spans="2:10" x14ac:dyDescent="0.25">
      <c r="B366"/>
      <c r="C366"/>
      <c r="D366"/>
      <c r="E366"/>
      <c r="F366"/>
      <c r="I366" s="3"/>
      <c r="J366" s="3"/>
    </row>
    <row r="367" spans="2:10" x14ac:dyDescent="0.25">
      <c r="B367"/>
      <c r="C367"/>
      <c r="D367"/>
      <c r="E367"/>
      <c r="I367" s="3"/>
      <c r="J367" s="3"/>
    </row>
    <row r="368" spans="2:10" x14ac:dyDescent="0.25">
      <c r="B368"/>
      <c r="C368"/>
      <c r="D368"/>
      <c r="E368"/>
      <c r="I368" s="3"/>
      <c r="J368" s="3"/>
    </row>
    <row r="369" spans="2:10" x14ac:dyDescent="0.25">
      <c r="B369"/>
      <c r="C369"/>
      <c r="D369"/>
      <c r="E369"/>
      <c r="I369" s="3"/>
      <c r="J369" s="3"/>
    </row>
    <row r="370" spans="2:10" x14ac:dyDescent="0.25">
      <c r="B370"/>
      <c r="C370"/>
      <c r="D370"/>
      <c r="E370"/>
      <c r="I370" s="3"/>
      <c r="J370" s="3"/>
    </row>
    <row r="371" spans="2:10" x14ac:dyDescent="0.25">
      <c r="B371"/>
      <c r="C371"/>
      <c r="D371"/>
      <c r="E371"/>
      <c r="I371" s="3"/>
      <c r="J371" s="3"/>
    </row>
    <row r="372" spans="2:10" x14ac:dyDescent="0.25">
      <c r="B372"/>
      <c r="C372"/>
      <c r="D372"/>
      <c r="E372"/>
      <c r="I372" s="3"/>
      <c r="J372" s="3"/>
    </row>
    <row r="373" spans="2:10" x14ac:dyDescent="0.25">
      <c r="B373"/>
      <c r="C373"/>
      <c r="D373"/>
      <c r="E373"/>
      <c r="I373" s="3"/>
      <c r="J373" s="3"/>
    </row>
    <row r="374" spans="2:10" x14ac:dyDescent="0.25">
      <c r="B374"/>
      <c r="C374"/>
      <c r="D374"/>
      <c r="E374"/>
      <c r="I374" s="3"/>
      <c r="J374" s="3"/>
    </row>
    <row r="375" spans="2:10" x14ac:dyDescent="0.25">
      <c r="B375"/>
      <c r="C375"/>
      <c r="D375"/>
      <c r="E375"/>
      <c r="I375" s="3"/>
      <c r="J375" s="3"/>
    </row>
    <row r="376" spans="2:10" x14ac:dyDescent="0.25">
      <c r="B376"/>
      <c r="C376"/>
      <c r="D376"/>
      <c r="E376"/>
      <c r="I376" s="3"/>
      <c r="J376" s="3"/>
    </row>
    <row r="377" spans="2:10" x14ac:dyDescent="0.25">
      <c r="B377"/>
      <c r="C377"/>
      <c r="D377"/>
      <c r="E377"/>
      <c r="I377" s="3"/>
      <c r="J377" s="3"/>
    </row>
    <row r="378" spans="2:10" x14ac:dyDescent="0.25">
      <c r="B378"/>
      <c r="C378"/>
      <c r="D378"/>
      <c r="E378"/>
      <c r="I378" s="3"/>
      <c r="J378" s="3"/>
    </row>
    <row r="379" spans="2:10" x14ac:dyDescent="0.25">
      <c r="B379"/>
      <c r="C379"/>
      <c r="D379"/>
      <c r="E379"/>
      <c r="I379" s="3"/>
      <c r="J379" s="3"/>
    </row>
    <row r="380" spans="2:10" x14ac:dyDescent="0.25">
      <c r="B380"/>
      <c r="C380"/>
      <c r="D380"/>
      <c r="E380"/>
      <c r="I380" s="3"/>
      <c r="J380" s="3"/>
    </row>
    <row r="381" spans="2:10" x14ac:dyDescent="0.25">
      <c r="B381"/>
      <c r="C381"/>
      <c r="D381"/>
      <c r="E381"/>
      <c r="I381" s="3"/>
      <c r="J381" s="3"/>
    </row>
    <row r="382" spans="2:10" x14ac:dyDescent="0.25">
      <c r="B382"/>
      <c r="C382"/>
      <c r="D382"/>
      <c r="E382"/>
      <c r="I382" s="3"/>
      <c r="J382" s="3"/>
    </row>
    <row r="383" spans="2:10" x14ac:dyDescent="0.25">
      <c r="B383"/>
      <c r="C383"/>
      <c r="D383"/>
      <c r="E383"/>
      <c r="I383" s="3"/>
      <c r="J383" s="3"/>
    </row>
    <row r="384" spans="2:10" x14ac:dyDescent="0.25">
      <c r="B384"/>
      <c r="C384"/>
      <c r="D384"/>
      <c r="E384"/>
      <c r="I384" s="3"/>
      <c r="J384" s="3"/>
    </row>
    <row r="385" spans="2:10" x14ac:dyDescent="0.25">
      <c r="B385"/>
      <c r="C385"/>
      <c r="D385"/>
      <c r="E385"/>
      <c r="I385" s="3"/>
      <c r="J385" s="3"/>
    </row>
    <row r="386" spans="2:10" x14ac:dyDescent="0.25">
      <c r="B386"/>
      <c r="C386"/>
      <c r="D386"/>
      <c r="E386"/>
      <c r="I386" s="3"/>
      <c r="J386" s="3"/>
    </row>
    <row r="387" spans="2:10" x14ac:dyDescent="0.25">
      <c r="B387"/>
      <c r="C387"/>
      <c r="D387"/>
      <c r="E387"/>
      <c r="I387" s="3"/>
      <c r="J387" s="3"/>
    </row>
    <row r="388" spans="2:10" x14ac:dyDescent="0.25">
      <c r="B388"/>
      <c r="C388"/>
      <c r="D388"/>
      <c r="E388"/>
      <c r="I388" s="3"/>
      <c r="J388" s="3"/>
    </row>
    <row r="389" spans="2:10" x14ac:dyDescent="0.25">
      <c r="B389"/>
      <c r="C389"/>
      <c r="D389"/>
      <c r="E389"/>
      <c r="I389" s="3"/>
      <c r="J389" s="3"/>
    </row>
    <row r="390" spans="2:10" x14ac:dyDescent="0.25">
      <c r="B390"/>
      <c r="C390"/>
      <c r="D390"/>
      <c r="E390"/>
      <c r="I390" s="3"/>
      <c r="J390" s="3"/>
    </row>
    <row r="391" spans="2:10" x14ac:dyDescent="0.25">
      <c r="B391"/>
      <c r="C391"/>
      <c r="D391"/>
      <c r="E391"/>
      <c r="I391" s="3"/>
      <c r="J391" s="3"/>
    </row>
    <row r="392" spans="2:10" x14ac:dyDescent="0.25">
      <c r="B392"/>
      <c r="C392"/>
      <c r="D392"/>
      <c r="E392"/>
      <c r="I392" s="3"/>
      <c r="J392" s="3"/>
    </row>
    <row r="393" spans="2:10" x14ac:dyDescent="0.25">
      <c r="B393"/>
      <c r="C393"/>
      <c r="D393"/>
      <c r="E393"/>
      <c r="I393" s="3"/>
      <c r="J393" s="3"/>
    </row>
    <row r="394" spans="2:10" x14ac:dyDescent="0.25">
      <c r="B394"/>
      <c r="C394"/>
      <c r="D394"/>
      <c r="E394"/>
      <c r="I394" s="3"/>
      <c r="J394" s="3"/>
    </row>
    <row r="395" spans="2:10" x14ac:dyDescent="0.25">
      <c r="B395"/>
      <c r="C395"/>
      <c r="D395"/>
      <c r="E395"/>
      <c r="I395" s="3"/>
      <c r="J395" s="3"/>
    </row>
    <row r="396" spans="2:10" x14ac:dyDescent="0.25">
      <c r="B396"/>
      <c r="C396"/>
      <c r="D396"/>
      <c r="E396"/>
      <c r="I396" s="3"/>
      <c r="J396" s="3"/>
    </row>
    <row r="397" spans="2:10" x14ac:dyDescent="0.25">
      <c r="B397"/>
      <c r="C397"/>
      <c r="D397"/>
      <c r="E397"/>
      <c r="I397" s="3"/>
      <c r="J397" s="3"/>
    </row>
    <row r="398" spans="2:10" x14ac:dyDescent="0.25">
      <c r="B398"/>
      <c r="C398"/>
      <c r="D398"/>
      <c r="E398"/>
      <c r="I398" s="3"/>
      <c r="J398" s="3"/>
    </row>
    <row r="399" spans="2:10" x14ac:dyDescent="0.25">
      <c r="B399"/>
      <c r="C399"/>
      <c r="D399"/>
      <c r="E399"/>
      <c r="I399" s="3"/>
      <c r="J399" s="3"/>
    </row>
    <row r="400" spans="2:10" x14ac:dyDescent="0.25">
      <c r="I400" s="3"/>
      <c r="J400" s="3"/>
    </row>
    <row r="401" spans="9:10" x14ac:dyDescent="0.25">
      <c r="I401" s="3"/>
      <c r="J401" s="3"/>
    </row>
    <row r="402" spans="9:10" x14ac:dyDescent="0.25">
      <c r="I402" s="3"/>
      <c r="J402" s="3"/>
    </row>
    <row r="403" spans="9:10" x14ac:dyDescent="0.25">
      <c r="I403" s="3"/>
      <c r="J403" s="3"/>
    </row>
    <row r="404" spans="9:10" x14ac:dyDescent="0.25">
      <c r="I404" s="3"/>
      <c r="J404" s="3"/>
    </row>
    <row r="405" spans="9:10" x14ac:dyDescent="0.25">
      <c r="I405" s="3"/>
      <c r="J405" s="3"/>
    </row>
    <row r="406" spans="9:10" x14ac:dyDescent="0.25">
      <c r="I406" s="3"/>
      <c r="J406" s="3"/>
    </row>
    <row r="407" spans="9:10" x14ac:dyDescent="0.25">
      <c r="I407" s="3"/>
      <c r="J407" s="3"/>
    </row>
    <row r="408" spans="9:10" x14ac:dyDescent="0.25">
      <c r="I408" s="3"/>
      <c r="J408" s="3"/>
    </row>
    <row r="409" spans="9:10" x14ac:dyDescent="0.25">
      <c r="I409" s="3"/>
      <c r="J409" s="3"/>
    </row>
    <row r="410" spans="9:10" x14ac:dyDescent="0.25">
      <c r="I410" s="3"/>
      <c r="J410" s="3"/>
    </row>
    <row r="411" spans="9:10" x14ac:dyDescent="0.25">
      <c r="I411" s="3"/>
      <c r="J411" s="3"/>
    </row>
    <row r="412" spans="9:10" x14ac:dyDescent="0.25">
      <c r="I412" s="3"/>
      <c r="J412" s="3"/>
    </row>
    <row r="413" spans="9:10" x14ac:dyDescent="0.25">
      <c r="I413" s="3"/>
      <c r="J413" s="3"/>
    </row>
    <row r="414" spans="9:10" x14ac:dyDescent="0.25">
      <c r="I414" s="3"/>
      <c r="J414" s="3"/>
    </row>
    <row r="415" spans="9:10" x14ac:dyDescent="0.25">
      <c r="I415" s="3"/>
      <c r="J415" s="3"/>
    </row>
    <row r="416" spans="9:10" x14ac:dyDescent="0.25">
      <c r="I416" s="3"/>
      <c r="J416" s="3"/>
    </row>
    <row r="417" spans="9:10" x14ac:dyDescent="0.25">
      <c r="I417" s="3"/>
      <c r="J417" s="3"/>
    </row>
    <row r="418" spans="9:10" x14ac:dyDescent="0.25">
      <c r="I418" s="3"/>
      <c r="J418" s="3"/>
    </row>
    <row r="419" spans="9:10" x14ac:dyDescent="0.25">
      <c r="I419" s="3"/>
      <c r="J419" s="3"/>
    </row>
    <row r="420" spans="9:10" x14ac:dyDescent="0.25">
      <c r="I420" s="3"/>
      <c r="J420" s="3"/>
    </row>
    <row r="421" spans="9:10" x14ac:dyDescent="0.25">
      <c r="I421" s="3"/>
      <c r="J421" s="3"/>
    </row>
    <row r="422" spans="9:10" x14ac:dyDescent="0.25">
      <c r="I422" s="3"/>
      <c r="J422" s="3"/>
    </row>
    <row r="423" spans="9:10" x14ac:dyDescent="0.25">
      <c r="I423" s="3"/>
      <c r="J423" s="3"/>
    </row>
    <row r="424" spans="9:10" x14ac:dyDescent="0.25">
      <c r="I424" s="3"/>
      <c r="J424" s="3"/>
    </row>
    <row r="425" spans="9:10" x14ac:dyDescent="0.25">
      <c r="I425" s="3"/>
      <c r="J425" s="3"/>
    </row>
    <row r="426" spans="9:10" x14ac:dyDescent="0.25">
      <c r="I426" s="3"/>
      <c r="J426" s="3"/>
    </row>
    <row r="427" spans="9:10" x14ac:dyDescent="0.25">
      <c r="I427" s="3"/>
      <c r="J427" s="3"/>
    </row>
    <row r="428" spans="9:10" x14ac:dyDescent="0.25">
      <c r="I428" s="3"/>
      <c r="J428" s="3"/>
    </row>
    <row r="429" spans="9:10" x14ac:dyDescent="0.25">
      <c r="I429" s="3"/>
      <c r="J429" s="3"/>
    </row>
    <row r="430" spans="9:10" x14ac:dyDescent="0.25">
      <c r="I430" s="3"/>
      <c r="J430" s="3"/>
    </row>
    <row r="431" spans="9:10" x14ac:dyDescent="0.25">
      <c r="I431" s="3"/>
      <c r="J431" s="3"/>
    </row>
    <row r="432" spans="9:10" x14ac:dyDescent="0.25">
      <c r="I432" s="3"/>
      <c r="J432" s="3"/>
    </row>
    <row r="433" spans="9:10" x14ac:dyDescent="0.25">
      <c r="I433" s="3"/>
      <c r="J433" s="3"/>
    </row>
    <row r="434" spans="9:10" x14ac:dyDescent="0.25">
      <c r="I434" s="3"/>
      <c r="J434" s="3"/>
    </row>
    <row r="435" spans="9:10" x14ac:dyDescent="0.25">
      <c r="I435" s="3"/>
      <c r="J435" s="3"/>
    </row>
    <row r="436" spans="9:10" x14ac:dyDescent="0.25">
      <c r="I436" s="3"/>
      <c r="J436" s="3"/>
    </row>
    <row r="437" spans="9:10" x14ac:dyDescent="0.25">
      <c r="I437" s="3"/>
      <c r="J437" s="3"/>
    </row>
    <row r="438" spans="9:10" x14ac:dyDescent="0.25">
      <c r="I438" s="3"/>
      <c r="J438" s="3"/>
    </row>
    <row r="439" spans="9:10" x14ac:dyDescent="0.25">
      <c r="I439" s="3"/>
      <c r="J439" s="3"/>
    </row>
    <row r="440" spans="9:10" x14ac:dyDescent="0.25">
      <c r="I440" s="3"/>
      <c r="J440" s="3"/>
    </row>
    <row r="441" spans="9:10" x14ac:dyDescent="0.25">
      <c r="I441" s="3"/>
      <c r="J441" s="3"/>
    </row>
    <row r="442" spans="9:10" x14ac:dyDescent="0.25">
      <c r="I442" s="3"/>
      <c r="J442" s="3"/>
    </row>
    <row r="443" spans="9:10" x14ac:dyDescent="0.25">
      <c r="I443" s="3"/>
      <c r="J443" s="3"/>
    </row>
    <row r="444" spans="9:10" x14ac:dyDescent="0.25">
      <c r="I444" s="3"/>
      <c r="J444" s="3"/>
    </row>
    <row r="445" spans="9:10" x14ac:dyDescent="0.25">
      <c r="I445" s="3"/>
      <c r="J445" s="3"/>
    </row>
    <row r="446" spans="9:10" x14ac:dyDescent="0.25">
      <c r="I446" s="3"/>
      <c r="J446" s="3"/>
    </row>
    <row r="447" spans="9:10" x14ac:dyDescent="0.25">
      <c r="I447" s="3"/>
      <c r="J447" s="3"/>
    </row>
    <row r="448" spans="9:10" x14ac:dyDescent="0.25">
      <c r="I448" s="3"/>
      <c r="J448" s="3"/>
    </row>
    <row r="449" spans="9:10" x14ac:dyDescent="0.25">
      <c r="I449" s="3"/>
      <c r="J449" s="3"/>
    </row>
    <row r="450" spans="9:10" x14ac:dyDescent="0.25">
      <c r="I450" s="3"/>
      <c r="J450" s="3"/>
    </row>
    <row r="451" spans="9:10" x14ac:dyDescent="0.25">
      <c r="I451" s="3"/>
      <c r="J451" s="3"/>
    </row>
    <row r="452" spans="9:10" x14ac:dyDescent="0.25">
      <c r="I452" s="3"/>
      <c r="J452" s="3"/>
    </row>
    <row r="453" spans="9:10" x14ac:dyDescent="0.25">
      <c r="I453" s="3"/>
      <c r="J453" s="3"/>
    </row>
    <row r="454" spans="9:10" x14ac:dyDescent="0.25">
      <c r="I454" s="3"/>
      <c r="J454" s="3"/>
    </row>
    <row r="455" spans="9:10" x14ac:dyDescent="0.25">
      <c r="I455" s="3"/>
      <c r="J455" s="3"/>
    </row>
    <row r="456" spans="9:10" x14ac:dyDescent="0.25">
      <c r="I456" s="3"/>
      <c r="J456" s="3"/>
    </row>
    <row r="457" spans="9:10" x14ac:dyDescent="0.25">
      <c r="I457" s="3"/>
      <c r="J457" s="3"/>
    </row>
    <row r="458" spans="9:10" x14ac:dyDescent="0.25">
      <c r="I458" s="3"/>
      <c r="J458" s="3"/>
    </row>
    <row r="459" spans="9:10" x14ac:dyDescent="0.25">
      <c r="I459" s="3"/>
      <c r="J459" s="3"/>
    </row>
    <row r="460" spans="9:10" x14ac:dyDescent="0.25">
      <c r="I460" s="3"/>
      <c r="J460" s="3"/>
    </row>
    <row r="461" spans="9:10" x14ac:dyDescent="0.25">
      <c r="I461" s="3"/>
      <c r="J461" s="3"/>
    </row>
    <row r="462" spans="9:10" x14ac:dyDescent="0.25">
      <c r="I462" s="3"/>
      <c r="J462" s="3"/>
    </row>
    <row r="463" spans="9:10" x14ac:dyDescent="0.25">
      <c r="I463" s="3"/>
      <c r="J463" s="3"/>
    </row>
    <row r="464" spans="9:10" x14ac:dyDescent="0.25">
      <c r="I464" s="3"/>
      <c r="J464" s="3"/>
    </row>
    <row r="465" spans="9:10" x14ac:dyDescent="0.25">
      <c r="I465" s="3"/>
      <c r="J465" s="3"/>
    </row>
    <row r="466" spans="9:10" x14ac:dyDescent="0.25">
      <c r="I466" s="3"/>
      <c r="J466" s="3"/>
    </row>
    <row r="467" spans="9:10" x14ac:dyDescent="0.25">
      <c r="I467" s="3"/>
      <c r="J467" s="3"/>
    </row>
    <row r="468" spans="9:10" x14ac:dyDescent="0.25">
      <c r="I468" s="3"/>
      <c r="J468" s="3"/>
    </row>
    <row r="469" spans="9:10" x14ac:dyDescent="0.25">
      <c r="I469" s="3"/>
      <c r="J469" s="3"/>
    </row>
    <row r="470" spans="9:10" x14ac:dyDescent="0.25">
      <c r="I470" s="3"/>
      <c r="J470" s="3"/>
    </row>
    <row r="471" spans="9:10" x14ac:dyDescent="0.25">
      <c r="I471" s="3"/>
      <c r="J471" s="3"/>
    </row>
    <row r="472" spans="9:10" x14ac:dyDescent="0.25">
      <c r="I472" s="3"/>
      <c r="J472" s="3"/>
    </row>
    <row r="473" spans="9:10" x14ac:dyDescent="0.25">
      <c r="I473" s="3"/>
      <c r="J473" s="3"/>
    </row>
    <row r="474" spans="9:10" x14ac:dyDescent="0.25">
      <c r="I474" s="3"/>
      <c r="J474" s="3"/>
    </row>
    <row r="475" spans="9:10" x14ac:dyDescent="0.25">
      <c r="I475" s="3"/>
      <c r="J475" s="3"/>
    </row>
    <row r="476" spans="9:10" x14ac:dyDescent="0.25">
      <c r="I476" s="3"/>
      <c r="J476" s="3"/>
    </row>
    <row r="477" spans="9:10" x14ac:dyDescent="0.25">
      <c r="I477" s="3"/>
      <c r="J477" s="3"/>
    </row>
    <row r="478" spans="9:10" x14ac:dyDescent="0.25">
      <c r="I478" s="3"/>
      <c r="J478" s="3"/>
    </row>
    <row r="479" spans="9:10" x14ac:dyDescent="0.25">
      <c r="I479" s="3"/>
      <c r="J479" s="3"/>
    </row>
    <row r="480" spans="9:10" x14ac:dyDescent="0.25">
      <c r="I480" s="3"/>
      <c r="J480" s="3"/>
    </row>
    <row r="481" spans="9:10" x14ac:dyDescent="0.25">
      <c r="I481" s="3"/>
      <c r="J481" s="3"/>
    </row>
    <row r="482" spans="9:10" x14ac:dyDescent="0.25">
      <c r="I482" s="3"/>
      <c r="J482" s="3"/>
    </row>
    <row r="483" spans="9:10" x14ac:dyDescent="0.25">
      <c r="I483" s="3"/>
      <c r="J483" s="3"/>
    </row>
    <row r="484" spans="9:10" x14ac:dyDescent="0.25">
      <c r="I484" s="3"/>
      <c r="J484" s="3"/>
    </row>
    <row r="485" spans="9:10" x14ac:dyDescent="0.25">
      <c r="I485" s="3"/>
      <c r="J485" s="3"/>
    </row>
    <row r="486" spans="9:10" x14ac:dyDescent="0.25">
      <c r="I486" s="3"/>
      <c r="J486" s="3"/>
    </row>
    <row r="487" spans="9:10" x14ac:dyDescent="0.25">
      <c r="I487" s="3"/>
      <c r="J487" s="3"/>
    </row>
    <row r="488" spans="9:10" x14ac:dyDescent="0.25">
      <c r="I488" s="3"/>
      <c r="J488" s="3"/>
    </row>
    <row r="489" spans="9:10" x14ac:dyDescent="0.25">
      <c r="I489" s="3"/>
      <c r="J489" s="3"/>
    </row>
    <row r="490" spans="9:10" x14ac:dyDescent="0.25">
      <c r="I490" s="3"/>
      <c r="J490" s="3"/>
    </row>
    <row r="491" spans="9:10" x14ac:dyDescent="0.25">
      <c r="I491" s="3"/>
      <c r="J491" s="3"/>
    </row>
    <row r="492" spans="9:10" x14ac:dyDescent="0.25">
      <c r="I492" s="3"/>
      <c r="J492" s="3"/>
    </row>
    <row r="493" spans="9:10" x14ac:dyDescent="0.25">
      <c r="I493" s="3"/>
      <c r="J493" s="3"/>
    </row>
    <row r="494" spans="9:10" x14ac:dyDescent="0.25">
      <c r="I494" s="3"/>
      <c r="J494" s="3"/>
    </row>
    <row r="495" spans="9:10" x14ac:dyDescent="0.25">
      <c r="I495" s="3"/>
      <c r="J495" s="3"/>
    </row>
    <row r="496" spans="9:10" x14ac:dyDescent="0.25">
      <c r="I496" s="3"/>
      <c r="J496" s="3"/>
    </row>
    <row r="497" spans="9:10" x14ac:dyDescent="0.25">
      <c r="I497" s="3"/>
      <c r="J497" s="3"/>
    </row>
    <row r="498" spans="9:10" x14ac:dyDescent="0.25">
      <c r="I498" s="3"/>
      <c r="J498" s="3"/>
    </row>
    <row r="499" spans="9:10" x14ac:dyDescent="0.25">
      <c r="I499" s="3"/>
      <c r="J499" s="3"/>
    </row>
    <row r="500" spans="9:10" x14ac:dyDescent="0.25">
      <c r="I500" s="3"/>
      <c r="J500" s="3"/>
    </row>
    <row r="501" spans="9:10" x14ac:dyDescent="0.25">
      <c r="I501" s="3"/>
      <c r="J501" s="3"/>
    </row>
    <row r="502" spans="9:10" x14ac:dyDescent="0.25">
      <c r="I502" s="3"/>
      <c r="J502" s="3"/>
    </row>
    <row r="503" spans="9:10" x14ac:dyDescent="0.25">
      <c r="I503" s="3"/>
      <c r="J503" s="3"/>
    </row>
    <row r="504" spans="9:10" x14ac:dyDescent="0.25">
      <c r="I504" s="3"/>
      <c r="J504" s="3"/>
    </row>
    <row r="505" spans="9:10" x14ac:dyDescent="0.25">
      <c r="I505" s="3"/>
      <c r="J505" s="3"/>
    </row>
    <row r="506" spans="9:10" x14ac:dyDescent="0.25">
      <c r="I506" s="3"/>
      <c r="J506" s="3"/>
    </row>
    <row r="507" spans="9:10" x14ac:dyDescent="0.25">
      <c r="I507" s="3"/>
      <c r="J507" s="3"/>
    </row>
    <row r="508" spans="9:10" x14ac:dyDescent="0.25">
      <c r="I508" s="3"/>
      <c r="J508" s="3"/>
    </row>
    <row r="509" spans="9:10" x14ac:dyDescent="0.25">
      <c r="I509" s="3"/>
      <c r="J509" s="3"/>
    </row>
    <row r="510" spans="9:10" x14ac:dyDescent="0.25">
      <c r="I510" s="3"/>
      <c r="J510" s="3"/>
    </row>
    <row r="511" spans="9:10" x14ac:dyDescent="0.25">
      <c r="I511" s="3"/>
      <c r="J511" s="3"/>
    </row>
    <row r="512" spans="9:10" x14ac:dyDescent="0.25">
      <c r="I512" s="3"/>
      <c r="J512" s="3"/>
    </row>
    <row r="513" spans="9:10" x14ac:dyDescent="0.25">
      <c r="I513" s="3"/>
      <c r="J513" s="3"/>
    </row>
    <row r="514" spans="9:10" x14ac:dyDescent="0.25">
      <c r="I514" s="3"/>
      <c r="J514" s="3"/>
    </row>
    <row r="515" spans="9:10" x14ac:dyDescent="0.25">
      <c r="I515" s="3"/>
      <c r="J515" s="3"/>
    </row>
    <row r="516" spans="9:10" x14ac:dyDescent="0.25">
      <c r="I516" s="3"/>
      <c r="J516" s="3"/>
    </row>
    <row r="517" spans="9:10" x14ac:dyDescent="0.25">
      <c r="I517" s="3"/>
      <c r="J517" s="3"/>
    </row>
    <row r="518" spans="9:10" x14ac:dyDescent="0.25">
      <c r="I518" s="3"/>
      <c r="J518" s="3"/>
    </row>
    <row r="519" spans="9:10" x14ac:dyDescent="0.25">
      <c r="I519" s="3"/>
      <c r="J519" s="3"/>
    </row>
    <row r="520" spans="9:10" x14ac:dyDescent="0.25">
      <c r="I520" s="3"/>
      <c r="J520" s="3"/>
    </row>
    <row r="521" spans="9:10" x14ac:dyDescent="0.25">
      <c r="I521" s="3"/>
      <c r="J521" s="3"/>
    </row>
    <row r="522" spans="9:10" x14ac:dyDescent="0.25">
      <c r="I522" s="3"/>
      <c r="J522" s="3"/>
    </row>
    <row r="523" spans="9:10" x14ac:dyDescent="0.25">
      <c r="I523" s="3"/>
      <c r="J523" s="3"/>
    </row>
    <row r="524" spans="9:10" x14ac:dyDescent="0.25">
      <c r="I524" s="3"/>
      <c r="J524" s="3"/>
    </row>
    <row r="525" spans="9:10" x14ac:dyDescent="0.25">
      <c r="I525" s="3"/>
      <c r="J525" s="3"/>
    </row>
    <row r="526" spans="9:10" x14ac:dyDescent="0.25">
      <c r="I526" s="3"/>
      <c r="J526" s="3"/>
    </row>
    <row r="527" spans="9:10" x14ac:dyDescent="0.25">
      <c r="I527" s="3"/>
      <c r="J527" s="3"/>
    </row>
    <row r="528" spans="9:10" x14ac:dyDescent="0.25">
      <c r="I528" s="3"/>
      <c r="J528" s="3"/>
    </row>
    <row r="529" spans="9:10" x14ac:dyDescent="0.25">
      <c r="I529" s="3"/>
      <c r="J529" s="3"/>
    </row>
    <row r="530" spans="9:10" x14ac:dyDescent="0.25">
      <c r="I530" s="3"/>
      <c r="J530" s="3"/>
    </row>
    <row r="531" spans="9:10" x14ac:dyDescent="0.25">
      <c r="I531" s="3"/>
      <c r="J531" s="3"/>
    </row>
    <row r="532" spans="9:10" x14ac:dyDescent="0.25">
      <c r="I532" s="3"/>
      <c r="J532" s="3"/>
    </row>
    <row r="533" spans="9:10" x14ac:dyDescent="0.25">
      <c r="I533" s="3"/>
      <c r="J533" s="3"/>
    </row>
    <row r="534" spans="9:10" x14ac:dyDescent="0.25">
      <c r="I534" s="3"/>
      <c r="J534" s="3"/>
    </row>
    <row r="535" spans="9:10" x14ac:dyDescent="0.25">
      <c r="I535" s="3"/>
      <c r="J535" s="3"/>
    </row>
    <row r="536" spans="9:10" x14ac:dyDescent="0.25">
      <c r="I536" s="3"/>
      <c r="J536" s="3"/>
    </row>
    <row r="537" spans="9:10" x14ac:dyDescent="0.25">
      <c r="I537" s="3"/>
      <c r="J537" s="3"/>
    </row>
    <row r="538" spans="9:10" x14ac:dyDescent="0.25">
      <c r="I538" s="3"/>
      <c r="J538" s="3"/>
    </row>
    <row r="539" spans="9:10" x14ac:dyDescent="0.25">
      <c r="I539" s="3"/>
      <c r="J539" s="3"/>
    </row>
    <row r="540" spans="9:10" x14ac:dyDescent="0.25">
      <c r="I540" s="3"/>
      <c r="J540" s="3"/>
    </row>
    <row r="541" spans="9:10" x14ac:dyDescent="0.25">
      <c r="I541" s="3"/>
      <c r="J541" s="3"/>
    </row>
    <row r="542" spans="9:10" x14ac:dyDescent="0.25">
      <c r="I542" s="3"/>
      <c r="J542" s="3"/>
    </row>
    <row r="543" spans="9:10" x14ac:dyDescent="0.25">
      <c r="I543" s="3"/>
      <c r="J543" s="3"/>
    </row>
    <row r="544" spans="9:10" x14ac:dyDescent="0.25">
      <c r="I544" s="3"/>
      <c r="J544" s="3"/>
    </row>
    <row r="545" spans="9:10" x14ac:dyDescent="0.25">
      <c r="I545" s="3"/>
      <c r="J545" s="3"/>
    </row>
    <row r="546" spans="9:10" x14ac:dyDescent="0.25">
      <c r="I546" s="3"/>
      <c r="J546" s="3"/>
    </row>
    <row r="547" spans="9:10" x14ac:dyDescent="0.25">
      <c r="I547" s="3"/>
      <c r="J547" s="3"/>
    </row>
    <row r="548" spans="9:10" x14ac:dyDescent="0.25">
      <c r="I548" s="3"/>
      <c r="J548" s="3"/>
    </row>
    <row r="549" spans="9:10" x14ac:dyDescent="0.25">
      <c r="I549" s="3"/>
      <c r="J549" s="3"/>
    </row>
    <row r="550" spans="9:10" x14ac:dyDescent="0.25">
      <c r="I550" s="3"/>
      <c r="J550" s="3"/>
    </row>
    <row r="551" spans="9:10" x14ac:dyDescent="0.25">
      <c r="I551" s="3"/>
      <c r="J551" s="3"/>
    </row>
    <row r="552" spans="9:10" x14ac:dyDescent="0.25">
      <c r="I552" s="3"/>
      <c r="J552" s="3"/>
    </row>
    <row r="553" spans="9:10" x14ac:dyDescent="0.25">
      <c r="I553" s="3"/>
      <c r="J553" s="3"/>
    </row>
    <row r="554" spans="9:10" x14ac:dyDescent="0.25">
      <c r="I554" s="3"/>
      <c r="J554" s="3"/>
    </row>
    <row r="555" spans="9:10" x14ac:dyDescent="0.25">
      <c r="I555" s="3"/>
      <c r="J555" s="3"/>
    </row>
    <row r="556" spans="9:10" x14ac:dyDescent="0.25">
      <c r="I556" s="3"/>
      <c r="J556" s="3"/>
    </row>
    <row r="557" spans="9:10" x14ac:dyDescent="0.25">
      <c r="I557" s="3"/>
      <c r="J557" s="3"/>
    </row>
    <row r="558" spans="9:10" x14ac:dyDescent="0.25">
      <c r="I558" s="3"/>
      <c r="J558" s="3"/>
    </row>
    <row r="559" spans="9:10" x14ac:dyDescent="0.25">
      <c r="I559" s="3"/>
      <c r="J559" s="3"/>
    </row>
    <row r="560" spans="9:10" x14ac:dyDescent="0.25">
      <c r="I560" s="3"/>
      <c r="J560" s="3"/>
    </row>
    <row r="561" spans="9:10" x14ac:dyDescent="0.25">
      <c r="I561" s="3"/>
      <c r="J561" s="3"/>
    </row>
    <row r="562" spans="9:10" x14ac:dyDescent="0.25">
      <c r="I562" s="3"/>
      <c r="J562" s="3"/>
    </row>
    <row r="563" spans="9:10" x14ac:dyDescent="0.25">
      <c r="I563" s="3"/>
      <c r="J563" s="3"/>
    </row>
    <row r="564" spans="9:10" x14ac:dyDescent="0.25">
      <c r="I564" s="3"/>
      <c r="J564" s="3"/>
    </row>
    <row r="565" spans="9:10" x14ac:dyDescent="0.25">
      <c r="I565" s="3"/>
      <c r="J565" s="3"/>
    </row>
    <row r="566" spans="9:10" x14ac:dyDescent="0.25">
      <c r="I566" s="3"/>
      <c r="J566" s="3"/>
    </row>
    <row r="567" spans="9:10" x14ac:dyDescent="0.25">
      <c r="I567" s="3"/>
      <c r="J567" s="3"/>
    </row>
    <row r="568" spans="9:10" x14ac:dyDescent="0.25">
      <c r="I568" s="3"/>
      <c r="J568" s="3"/>
    </row>
    <row r="569" spans="9:10" x14ac:dyDescent="0.25">
      <c r="I569" s="3"/>
      <c r="J569" s="3"/>
    </row>
    <row r="570" spans="9:10" x14ac:dyDescent="0.25">
      <c r="I570" s="3"/>
      <c r="J570" s="3"/>
    </row>
    <row r="571" spans="9:10" x14ac:dyDescent="0.25">
      <c r="I571" s="3"/>
      <c r="J571" s="3"/>
    </row>
    <row r="572" spans="9:10" x14ac:dyDescent="0.25">
      <c r="I572" s="3"/>
      <c r="J572" s="3"/>
    </row>
    <row r="573" spans="9:10" x14ac:dyDescent="0.25">
      <c r="I573" s="3"/>
      <c r="J573" s="3"/>
    </row>
    <row r="574" spans="9:10" x14ac:dyDescent="0.25">
      <c r="I574" s="3"/>
      <c r="J574" s="3"/>
    </row>
    <row r="575" spans="9:10" x14ac:dyDescent="0.25">
      <c r="I575" s="3"/>
      <c r="J575" s="3"/>
    </row>
    <row r="576" spans="9:10" x14ac:dyDescent="0.25">
      <c r="I576" s="3"/>
      <c r="J576" s="3"/>
    </row>
    <row r="577" spans="9:10" x14ac:dyDescent="0.25">
      <c r="I577" s="3"/>
      <c r="J577" s="3"/>
    </row>
    <row r="578" spans="9:10" x14ac:dyDescent="0.25">
      <c r="I578" s="3"/>
      <c r="J578" s="3"/>
    </row>
    <row r="579" spans="9:10" x14ac:dyDescent="0.25">
      <c r="I579" s="3"/>
      <c r="J579" s="3"/>
    </row>
    <row r="580" spans="9:10" x14ac:dyDescent="0.25">
      <c r="I580" s="3"/>
      <c r="J580" s="3"/>
    </row>
    <row r="581" spans="9:10" x14ac:dyDescent="0.25">
      <c r="I581" s="3"/>
      <c r="J581" s="3"/>
    </row>
    <row r="582" spans="9:10" x14ac:dyDescent="0.25">
      <c r="I582" s="3"/>
      <c r="J582" s="3"/>
    </row>
    <row r="583" spans="9:10" x14ac:dyDescent="0.25">
      <c r="I583" s="3"/>
      <c r="J583" s="3"/>
    </row>
    <row r="584" spans="9:10" x14ac:dyDescent="0.25">
      <c r="I584" s="3"/>
      <c r="J584" s="3"/>
    </row>
    <row r="585" spans="9:10" x14ac:dyDescent="0.25">
      <c r="I585" s="3"/>
      <c r="J585" s="3"/>
    </row>
    <row r="586" spans="9:10" x14ac:dyDescent="0.25">
      <c r="I586" s="3"/>
      <c r="J586" s="3"/>
    </row>
    <row r="587" spans="9:10" x14ac:dyDescent="0.25">
      <c r="I587" s="3"/>
      <c r="J587" s="3"/>
    </row>
    <row r="588" spans="9:10" x14ac:dyDescent="0.25">
      <c r="I588" s="3"/>
      <c r="J588" s="3"/>
    </row>
    <row r="589" spans="9:10" x14ac:dyDescent="0.25">
      <c r="I589" s="3"/>
      <c r="J589" s="3"/>
    </row>
    <row r="590" spans="9:10" x14ac:dyDescent="0.25">
      <c r="I590" s="3"/>
      <c r="J590" s="3"/>
    </row>
    <row r="591" spans="9:10" x14ac:dyDescent="0.25">
      <c r="I591" s="3"/>
      <c r="J591" s="3"/>
    </row>
    <row r="592" spans="9:10" x14ac:dyDescent="0.25">
      <c r="I592" s="3"/>
      <c r="J592" s="3"/>
    </row>
    <row r="593" spans="9:10" x14ac:dyDescent="0.25">
      <c r="I593" s="3"/>
      <c r="J593" s="3"/>
    </row>
    <row r="594" spans="9:10" x14ac:dyDescent="0.25">
      <c r="I594" s="3"/>
      <c r="J594" s="3"/>
    </row>
    <row r="595" spans="9:10" x14ac:dyDescent="0.25">
      <c r="I595" s="3"/>
      <c r="J595" s="3"/>
    </row>
    <row r="596" spans="9:10" x14ac:dyDescent="0.25">
      <c r="I596" s="3"/>
      <c r="J596" s="3"/>
    </row>
    <row r="597" spans="9:10" x14ac:dyDescent="0.25">
      <c r="I597" s="3"/>
      <c r="J597" s="3"/>
    </row>
    <row r="598" spans="9:10" x14ac:dyDescent="0.25">
      <c r="I598" s="3"/>
      <c r="J598" s="3"/>
    </row>
    <row r="599" spans="9:10" x14ac:dyDescent="0.25">
      <c r="I599" s="3"/>
      <c r="J599" s="3"/>
    </row>
    <row r="600" spans="9:10" x14ac:dyDescent="0.25">
      <c r="I600" s="3"/>
      <c r="J600" s="3"/>
    </row>
    <row r="601" spans="9:10" x14ac:dyDescent="0.25">
      <c r="I601" s="3"/>
      <c r="J601" s="3"/>
    </row>
    <row r="602" spans="9:10" x14ac:dyDescent="0.25">
      <c r="I602" s="3"/>
      <c r="J602" s="3"/>
    </row>
    <row r="603" spans="9:10" x14ac:dyDescent="0.25">
      <c r="I603" s="3"/>
      <c r="J603" s="3"/>
    </row>
    <row r="604" spans="9:10" x14ac:dyDescent="0.25">
      <c r="I604" s="3"/>
      <c r="J604" s="3"/>
    </row>
    <row r="605" spans="9:10" x14ac:dyDescent="0.25">
      <c r="I605" s="3"/>
      <c r="J605" s="3"/>
    </row>
    <row r="606" spans="9:10" x14ac:dyDescent="0.25">
      <c r="I606" s="3"/>
      <c r="J606" s="3"/>
    </row>
    <row r="607" spans="9:10" x14ac:dyDescent="0.25">
      <c r="I607" s="3"/>
      <c r="J607" s="3"/>
    </row>
    <row r="608" spans="9:10" x14ac:dyDescent="0.25">
      <c r="I608" s="3"/>
      <c r="J608" s="3"/>
    </row>
    <row r="609" spans="9:10" x14ac:dyDescent="0.25">
      <c r="I609" s="3"/>
      <c r="J609" s="3"/>
    </row>
    <row r="610" spans="9:10" x14ac:dyDescent="0.25">
      <c r="I610" s="3"/>
      <c r="J610" s="3"/>
    </row>
    <row r="611" spans="9:10" x14ac:dyDescent="0.25">
      <c r="I611" s="3"/>
      <c r="J611" s="3"/>
    </row>
    <row r="612" spans="9:10" x14ac:dyDescent="0.25">
      <c r="I612" s="3"/>
      <c r="J612" s="3"/>
    </row>
    <row r="613" spans="9:10" x14ac:dyDescent="0.25">
      <c r="I613" s="3"/>
      <c r="J613" s="3"/>
    </row>
    <row r="614" spans="9:10" x14ac:dyDescent="0.25">
      <c r="I614" s="3"/>
      <c r="J614" s="3"/>
    </row>
    <row r="615" spans="9:10" x14ac:dyDescent="0.25">
      <c r="I615" s="3"/>
      <c r="J615" s="3"/>
    </row>
    <row r="616" spans="9:10" x14ac:dyDescent="0.25">
      <c r="I616" s="3"/>
      <c r="J616" s="3"/>
    </row>
    <row r="617" spans="9:10" x14ac:dyDescent="0.25">
      <c r="I617" s="3"/>
      <c r="J617" s="3"/>
    </row>
    <row r="618" spans="9:10" x14ac:dyDescent="0.25">
      <c r="I618" s="3"/>
      <c r="J618" s="3"/>
    </row>
    <row r="619" spans="9:10" x14ac:dyDescent="0.25">
      <c r="I619" s="3"/>
      <c r="J619" s="3"/>
    </row>
    <row r="620" spans="9:10" x14ac:dyDescent="0.25">
      <c r="I620" s="3"/>
      <c r="J620" s="3"/>
    </row>
    <row r="621" spans="9:10" x14ac:dyDescent="0.25">
      <c r="I621" s="3"/>
      <c r="J621" s="3"/>
    </row>
    <row r="622" spans="9:10" x14ac:dyDescent="0.25">
      <c r="I622" s="3"/>
      <c r="J622" s="3"/>
    </row>
    <row r="623" spans="9:10" x14ac:dyDescent="0.25">
      <c r="I623" s="3"/>
      <c r="J623" s="3"/>
    </row>
    <row r="624" spans="9:10" x14ac:dyDescent="0.25">
      <c r="I624" s="3"/>
      <c r="J624" s="3"/>
    </row>
    <row r="625" spans="9:10" x14ac:dyDescent="0.25">
      <c r="I625" s="3"/>
      <c r="J625" s="3"/>
    </row>
    <row r="626" spans="9:10" x14ac:dyDescent="0.25">
      <c r="I626" s="3"/>
      <c r="J626" s="3"/>
    </row>
    <row r="627" spans="9:10" x14ac:dyDescent="0.25">
      <c r="I627" s="3"/>
      <c r="J627" s="3"/>
    </row>
    <row r="628" spans="9:10" x14ac:dyDescent="0.25">
      <c r="I628" s="3"/>
      <c r="J628" s="3"/>
    </row>
    <row r="629" spans="9:10" x14ac:dyDescent="0.25">
      <c r="I629" s="3"/>
      <c r="J629" s="3"/>
    </row>
    <row r="630" spans="9:10" x14ac:dyDescent="0.25">
      <c r="I630" s="3"/>
      <c r="J630" s="3"/>
    </row>
    <row r="631" spans="9:10" x14ac:dyDescent="0.25">
      <c r="I631" s="3"/>
      <c r="J631" s="3"/>
    </row>
    <row r="632" spans="9:10" x14ac:dyDescent="0.25">
      <c r="I632" s="3"/>
      <c r="J632" s="3"/>
    </row>
    <row r="633" spans="9:10" x14ac:dyDescent="0.25">
      <c r="I633" s="3"/>
      <c r="J633" s="3"/>
    </row>
    <row r="634" spans="9:10" x14ac:dyDescent="0.25">
      <c r="I634" s="3"/>
      <c r="J634" s="3"/>
    </row>
    <row r="635" spans="9:10" x14ac:dyDescent="0.25">
      <c r="I635" s="3"/>
      <c r="J635" s="3"/>
    </row>
    <row r="636" spans="9:10" x14ac:dyDescent="0.25">
      <c r="I636" s="3"/>
      <c r="J636" s="3"/>
    </row>
    <row r="637" spans="9:10" x14ac:dyDescent="0.25">
      <c r="I637" s="3"/>
      <c r="J637" s="3"/>
    </row>
    <row r="638" spans="9:10" x14ac:dyDescent="0.25">
      <c r="I638" s="3"/>
      <c r="J638" s="3"/>
    </row>
    <row r="639" spans="9:10" x14ac:dyDescent="0.25">
      <c r="I639" s="3"/>
      <c r="J639" s="3"/>
    </row>
    <row r="640" spans="9:10" x14ac:dyDescent="0.25">
      <c r="I640" s="3"/>
      <c r="J640" s="3"/>
    </row>
    <row r="641" spans="9:10" x14ac:dyDescent="0.25">
      <c r="I641" s="3"/>
      <c r="J641" s="3"/>
    </row>
    <row r="642" spans="9:10" x14ac:dyDescent="0.25">
      <c r="I642" s="3"/>
      <c r="J642" s="3"/>
    </row>
    <row r="643" spans="9:10" x14ac:dyDescent="0.25">
      <c r="I643" s="3"/>
      <c r="J643" s="3"/>
    </row>
    <row r="644" spans="9:10" x14ac:dyDescent="0.25">
      <c r="I644" s="3"/>
      <c r="J644" s="3"/>
    </row>
  </sheetData>
  <mergeCells count="2">
    <mergeCell ref="K1:N1"/>
    <mergeCell ref="J2:N2"/>
  </mergeCells>
  <pageMargins left="0.39370078740157483" right="0.19685039370078741" top="0.39370078740157483" bottom="0.35433070866141736" header="0.19685039370078741" footer="0.19685039370078741"/>
  <pageSetup paperSize="9" scale="9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15"/>
  <sheetViews>
    <sheetView zoomScale="85" zoomScaleNormal="85" zoomScaleSheetLayoutView="70" workbookViewId="0">
      <pane xSplit="2" ySplit="4" topLeftCell="G120" activePane="bottomRight" state="frozen"/>
      <selection pane="topRight" activeCell="C1" sqref="C1"/>
      <selection pane="bottomLeft" activeCell="A5" sqref="A5"/>
      <selection pane="bottomRight" activeCell="B201" sqref="B201:AZ202"/>
    </sheetView>
  </sheetViews>
  <sheetFormatPr defaultRowHeight="13.2" x14ac:dyDescent="0.25"/>
  <cols>
    <col min="1" max="1" width="2.44140625" style="98" bestFit="1" customWidth="1"/>
    <col min="2" max="2" width="12" style="85" bestFit="1" customWidth="1"/>
    <col min="3" max="3" width="72" bestFit="1" customWidth="1"/>
    <col min="4" max="4" width="25" bestFit="1" customWidth="1"/>
    <col min="5" max="5" width="50.44140625" bestFit="1" customWidth="1"/>
    <col min="6" max="6" width="3.88671875" style="29" bestFit="1" customWidth="1"/>
    <col min="7" max="7" width="7.109375" style="29" customWidth="1"/>
    <col min="8" max="10" width="6" style="29" bestFit="1" customWidth="1"/>
    <col min="11" max="12" width="3.33203125" style="29" bestFit="1" customWidth="1"/>
    <col min="13" max="14" width="6" style="29" bestFit="1" customWidth="1"/>
    <col min="15" max="15" width="3.33203125" style="29" bestFit="1" customWidth="1"/>
    <col min="16" max="24" width="6" style="29" bestFit="1" customWidth="1"/>
    <col min="25" max="25" width="3.33203125" style="29" bestFit="1" customWidth="1"/>
    <col min="26" max="47" width="6" style="29" bestFit="1" customWidth="1"/>
    <col min="48" max="49" width="3.33203125" style="29" bestFit="1" customWidth="1"/>
    <col min="50" max="52" width="6" style="29" bestFit="1" customWidth="1"/>
    <col min="53" max="69" width="7.44140625" style="29" bestFit="1" customWidth="1"/>
    <col min="70" max="70" width="7.44140625" style="29" customWidth="1"/>
    <col min="71" max="73" width="3.109375" style="29" bestFit="1" customWidth="1"/>
    <col min="74" max="182" width="9.109375" style="20"/>
    <col min="183" max="198" width="9.109375" style="1"/>
  </cols>
  <sheetData>
    <row r="1" spans="1:198" ht="13.8" thickBot="1" x14ac:dyDescent="0.3">
      <c r="C1" s="14"/>
      <c r="D1" s="14"/>
    </row>
    <row r="2" spans="1:198" ht="12.75" customHeight="1" x14ac:dyDescent="0.25">
      <c r="C2" s="14"/>
      <c r="D2" s="14"/>
      <c r="F2" s="1228" t="s">
        <v>131</v>
      </c>
      <c r="G2" s="1225" t="s">
        <v>126</v>
      </c>
      <c r="H2" s="30" t="s">
        <v>119</v>
      </c>
      <c r="I2" s="30" t="s">
        <v>75</v>
      </c>
      <c r="J2" s="30" t="s">
        <v>76</v>
      </c>
      <c r="K2" s="30" t="s">
        <v>77</v>
      </c>
      <c r="L2" s="30" t="s">
        <v>78</v>
      </c>
      <c r="M2" s="30" t="s">
        <v>79</v>
      </c>
      <c r="N2" s="30" t="s">
        <v>80</v>
      </c>
      <c r="O2" s="383" t="s">
        <v>81</v>
      </c>
      <c r="P2" s="383" t="s">
        <v>82</v>
      </c>
      <c r="Q2" s="383" t="s">
        <v>83</v>
      </c>
      <c r="R2" s="383" t="s">
        <v>84</v>
      </c>
      <c r="S2" s="383" t="s">
        <v>85</v>
      </c>
      <c r="T2" s="383" t="s">
        <v>86</v>
      </c>
      <c r="U2" s="383" t="s">
        <v>87</v>
      </c>
      <c r="V2" s="383" t="s">
        <v>88</v>
      </c>
      <c r="W2" s="383" t="s">
        <v>89</v>
      </c>
      <c r="X2" s="383" t="s">
        <v>90</v>
      </c>
      <c r="Y2" s="383" t="s">
        <v>91</v>
      </c>
      <c r="Z2" s="383" t="s">
        <v>92</v>
      </c>
      <c r="AA2" s="383" t="s">
        <v>93</v>
      </c>
      <c r="AB2" s="383" t="s">
        <v>94</v>
      </c>
      <c r="AC2" s="383" t="s">
        <v>95</v>
      </c>
      <c r="AD2" s="383" t="s">
        <v>96</v>
      </c>
      <c r="AE2" s="383" t="s">
        <v>97</v>
      </c>
      <c r="AF2" s="383" t="s">
        <v>98</v>
      </c>
      <c r="AG2" s="383" t="s">
        <v>99</v>
      </c>
      <c r="AH2" s="383" t="s">
        <v>100</v>
      </c>
      <c r="AI2" s="383" t="s">
        <v>101</v>
      </c>
      <c r="AJ2" s="383" t="s">
        <v>102</v>
      </c>
      <c r="AK2" s="383" t="s">
        <v>103</v>
      </c>
      <c r="AL2" s="383" t="s">
        <v>104</v>
      </c>
      <c r="AM2" s="383" t="s">
        <v>105</v>
      </c>
      <c r="AN2" s="383" t="s">
        <v>106</v>
      </c>
      <c r="AO2" s="383" t="s">
        <v>107</v>
      </c>
      <c r="AP2" s="383" t="s">
        <v>108</v>
      </c>
      <c r="AQ2" s="383" t="s">
        <v>109</v>
      </c>
      <c r="AR2" s="383" t="s">
        <v>110</v>
      </c>
      <c r="AS2" s="383" t="s">
        <v>111</v>
      </c>
      <c r="AT2" s="383" t="s">
        <v>112</v>
      </c>
      <c r="AU2" s="383" t="s">
        <v>113</v>
      </c>
      <c r="AV2" s="383" t="s">
        <v>114</v>
      </c>
      <c r="AW2" s="383" t="s">
        <v>115</v>
      </c>
      <c r="AX2" s="383" t="s">
        <v>116</v>
      </c>
      <c r="AY2" s="383" t="s">
        <v>117</v>
      </c>
      <c r="AZ2" s="383" t="s">
        <v>118</v>
      </c>
      <c r="BA2" s="383"/>
      <c r="BB2" s="383"/>
      <c r="BC2" s="383"/>
      <c r="BD2" s="383"/>
      <c r="BE2" s="383"/>
      <c r="BF2" s="383"/>
      <c r="BG2" s="383"/>
      <c r="BH2" s="383"/>
      <c r="BI2" s="383"/>
      <c r="BJ2" s="383"/>
      <c r="BK2" s="383"/>
      <c r="BL2" s="383"/>
      <c r="BM2" s="383"/>
      <c r="BN2" s="383"/>
      <c r="BO2" s="383"/>
      <c r="BP2" s="383"/>
      <c r="BQ2" s="383"/>
      <c r="BR2" s="383"/>
      <c r="BS2" s="383"/>
      <c r="BT2" s="383"/>
      <c r="BU2" s="384"/>
    </row>
    <row r="3" spans="1:198" s="1" customFormat="1" ht="75.599999999999994" x14ac:dyDescent="0.25">
      <c r="A3" s="1227" t="s">
        <v>377</v>
      </c>
      <c r="B3" s="1227"/>
      <c r="C3" s="1227"/>
      <c r="D3" s="1227"/>
      <c r="E3" s="1227"/>
      <c r="F3" s="1229"/>
      <c r="G3" s="1226"/>
      <c r="H3" s="45" t="s">
        <v>378</v>
      </c>
      <c r="I3" s="45" t="s">
        <v>379</v>
      </c>
      <c r="J3" s="45" t="s">
        <v>154</v>
      </c>
      <c r="K3" s="45" t="s">
        <v>380</v>
      </c>
      <c r="L3" s="45" t="s">
        <v>380</v>
      </c>
      <c r="M3" s="45" t="s">
        <v>381</v>
      </c>
      <c r="N3" s="45" t="s">
        <v>382</v>
      </c>
      <c r="O3" s="45" t="s">
        <v>380</v>
      </c>
      <c r="P3" s="45" t="s">
        <v>388</v>
      </c>
      <c r="Q3" s="45" t="s">
        <v>397</v>
      </c>
      <c r="R3" s="45" t="s">
        <v>391</v>
      </c>
      <c r="S3" s="45" t="s">
        <v>394</v>
      </c>
      <c r="T3" s="45" t="s">
        <v>400</v>
      </c>
      <c r="U3" s="45" t="s">
        <v>406</v>
      </c>
      <c r="V3" s="45" t="s">
        <v>402</v>
      </c>
      <c r="W3" s="45" t="s">
        <v>404</v>
      </c>
      <c r="X3" s="45" t="s">
        <v>410</v>
      </c>
      <c r="Y3" s="45" t="s">
        <v>380</v>
      </c>
      <c r="Z3" s="45" t="s">
        <v>378</v>
      </c>
      <c r="AA3" s="45" t="s">
        <v>413</v>
      </c>
      <c r="AB3" s="45" t="s">
        <v>159</v>
      </c>
      <c r="AC3" s="45" t="s">
        <v>154</v>
      </c>
      <c r="AD3" s="45" t="s">
        <v>422</v>
      </c>
      <c r="AE3" s="45" t="s">
        <v>417</v>
      </c>
      <c r="AF3" s="45" t="s">
        <v>425</v>
      </c>
      <c r="AG3" s="45" t="s">
        <v>419</v>
      </c>
      <c r="AH3" s="45" t="s">
        <v>423</v>
      </c>
      <c r="AI3" s="45" t="s">
        <v>428</v>
      </c>
      <c r="AJ3" s="45" t="s">
        <v>430</v>
      </c>
      <c r="AK3" s="45" t="s">
        <v>432</v>
      </c>
      <c r="AL3" s="45" t="s">
        <v>434</v>
      </c>
      <c r="AM3" s="45" t="s">
        <v>438</v>
      </c>
      <c r="AN3" s="45" t="s">
        <v>440</v>
      </c>
      <c r="AO3" s="45" t="s">
        <v>411</v>
      </c>
      <c r="AP3" s="45" t="s">
        <v>160</v>
      </c>
      <c r="AQ3" s="45" t="s">
        <v>442</v>
      </c>
      <c r="AR3" s="45" t="s">
        <v>446</v>
      </c>
      <c r="AS3" s="45" t="s">
        <v>415</v>
      </c>
      <c r="AT3" s="45" t="s">
        <v>435</v>
      </c>
      <c r="AU3" s="45" t="s">
        <v>443</v>
      </c>
      <c r="AV3" s="45" t="s">
        <v>383</v>
      </c>
      <c r="AW3" s="45" t="s">
        <v>383</v>
      </c>
      <c r="AX3" s="45" t="s">
        <v>447</v>
      </c>
      <c r="AY3" s="45" t="s">
        <v>449</v>
      </c>
      <c r="AZ3" s="45" t="s">
        <v>161</v>
      </c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6"/>
      <c r="BT3" s="46"/>
      <c r="BU3" s="385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</row>
    <row r="4" spans="1:198" s="1" customFormat="1" x14ac:dyDescent="0.25">
      <c r="A4" s="99" t="s">
        <v>256</v>
      </c>
      <c r="B4" s="86" t="s">
        <v>205</v>
      </c>
      <c r="C4" s="18"/>
      <c r="D4" s="18"/>
      <c r="E4" s="19"/>
      <c r="F4" s="1180" t="s">
        <v>260</v>
      </c>
      <c r="G4" s="30" t="s">
        <v>74</v>
      </c>
      <c r="H4" s="30" t="s">
        <v>119</v>
      </c>
      <c r="I4" s="30" t="s">
        <v>75</v>
      </c>
      <c r="J4" s="30" t="s">
        <v>76</v>
      </c>
      <c r="K4" s="30" t="s">
        <v>77</v>
      </c>
      <c r="L4" s="30" t="s">
        <v>78</v>
      </c>
      <c r="M4" s="30" t="s">
        <v>79</v>
      </c>
      <c r="N4" s="30" t="s">
        <v>80</v>
      </c>
      <c r="O4" s="30" t="s">
        <v>81</v>
      </c>
      <c r="P4" s="30" t="s">
        <v>82</v>
      </c>
      <c r="Q4" s="30" t="s">
        <v>83</v>
      </c>
      <c r="R4" s="30" t="s">
        <v>84</v>
      </c>
      <c r="S4" s="30" t="s">
        <v>85</v>
      </c>
      <c r="T4" s="30" t="s">
        <v>86</v>
      </c>
      <c r="U4" s="30" t="s">
        <v>87</v>
      </c>
      <c r="V4" s="30" t="s">
        <v>88</v>
      </c>
      <c r="W4" s="30" t="s">
        <v>89</v>
      </c>
      <c r="X4" s="30" t="s">
        <v>90</v>
      </c>
      <c r="Y4" s="30" t="s">
        <v>91</v>
      </c>
      <c r="Z4" s="30" t="s">
        <v>92</v>
      </c>
      <c r="AA4" s="30" t="s">
        <v>93</v>
      </c>
      <c r="AB4" s="30" t="s">
        <v>94</v>
      </c>
      <c r="AC4" s="30" t="s">
        <v>95</v>
      </c>
      <c r="AD4" s="30" t="s">
        <v>96</v>
      </c>
      <c r="AE4" s="30" t="s">
        <v>97</v>
      </c>
      <c r="AF4" s="30" t="s">
        <v>98</v>
      </c>
      <c r="AG4" s="30" t="s">
        <v>99</v>
      </c>
      <c r="AH4" s="30" t="s">
        <v>100</v>
      </c>
      <c r="AI4" s="30" t="s">
        <v>101</v>
      </c>
      <c r="AJ4" s="30" t="s">
        <v>102</v>
      </c>
      <c r="AK4" s="30" t="s">
        <v>103</v>
      </c>
      <c r="AL4" s="30" t="s">
        <v>104</v>
      </c>
      <c r="AM4" s="30" t="s">
        <v>105</v>
      </c>
      <c r="AN4" s="30" t="s">
        <v>106</v>
      </c>
      <c r="AO4" s="30" t="s">
        <v>107</v>
      </c>
      <c r="AP4" s="30" t="s">
        <v>108</v>
      </c>
      <c r="AQ4" s="30" t="s">
        <v>109</v>
      </c>
      <c r="AR4" s="30" t="s">
        <v>110</v>
      </c>
      <c r="AS4" s="30" t="s">
        <v>111</v>
      </c>
      <c r="AT4" s="30" t="s">
        <v>112</v>
      </c>
      <c r="AU4" s="30" t="s">
        <v>113</v>
      </c>
      <c r="AV4" s="30" t="s">
        <v>114</v>
      </c>
      <c r="AW4" s="30" t="s">
        <v>115</v>
      </c>
      <c r="AX4" s="30" t="s">
        <v>116</v>
      </c>
      <c r="AY4" s="30" t="s">
        <v>117</v>
      </c>
      <c r="AZ4" s="30" t="s">
        <v>118</v>
      </c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86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</row>
    <row r="5" spans="1:198" s="3" customFormat="1" x14ac:dyDescent="0.25">
      <c r="A5" s="138">
        <v>2</v>
      </c>
      <c r="B5" s="88" t="s">
        <v>238</v>
      </c>
      <c r="C5" s="11" t="s">
        <v>541</v>
      </c>
      <c r="D5" s="11" t="s">
        <v>2</v>
      </c>
      <c r="F5" s="35" t="s">
        <v>66</v>
      </c>
      <c r="G5" s="42">
        <v>1</v>
      </c>
      <c r="H5" s="24">
        <v>1</v>
      </c>
      <c r="I5" s="24">
        <v>1</v>
      </c>
      <c r="J5" s="24">
        <v>1</v>
      </c>
      <c r="K5" s="639"/>
      <c r="L5" s="639"/>
      <c r="M5" s="24">
        <v>1</v>
      </c>
      <c r="N5" s="24">
        <v>1</v>
      </c>
      <c r="O5" s="639"/>
      <c r="P5" s="24">
        <v>1</v>
      </c>
      <c r="Q5" s="24">
        <v>1</v>
      </c>
      <c r="R5" s="24">
        <v>1</v>
      </c>
      <c r="S5" s="24">
        <v>1</v>
      </c>
      <c r="T5" s="24">
        <v>1</v>
      </c>
      <c r="U5" s="24">
        <v>1</v>
      </c>
      <c r="V5" s="24">
        <v>1</v>
      </c>
      <c r="W5" s="24">
        <v>1</v>
      </c>
      <c r="X5" s="24">
        <v>1</v>
      </c>
      <c r="Y5" s="639"/>
      <c r="Z5" s="24">
        <v>1</v>
      </c>
      <c r="AA5" s="24">
        <v>1</v>
      </c>
      <c r="AB5" s="24">
        <v>1</v>
      </c>
      <c r="AC5" s="24">
        <v>1</v>
      </c>
      <c r="AD5" s="24">
        <v>1</v>
      </c>
      <c r="AE5" s="24">
        <v>1</v>
      </c>
      <c r="AF5" s="24">
        <v>1</v>
      </c>
      <c r="AG5" s="24">
        <v>1</v>
      </c>
      <c r="AH5" s="24">
        <v>1</v>
      </c>
      <c r="AI5" s="24">
        <v>1</v>
      </c>
      <c r="AJ5" s="24">
        <v>1</v>
      </c>
      <c r="AK5" s="24">
        <v>1</v>
      </c>
      <c r="AL5" s="24">
        <v>1</v>
      </c>
      <c r="AM5" s="24">
        <v>1</v>
      </c>
      <c r="AN5" s="24">
        <v>1</v>
      </c>
      <c r="AO5" s="24">
        <v>1</v>
      </c>
      <c r="AP5" s="24">
        <v>1</v>
      </c>
      <c r="AQ5" s="24">
        <v>1</v>
      </c>
      <c r="AR5" s="24">
        <v>1</v>
      </c>
      <c r="AS5" s="24">
        <v>1</v>
      </c>
      <c r="AT5" s="24">
        <v>1</v>
      </c>
      <c r="AU5" s="24">
        <v>1</v>
      </c>
      <c r="AV5" s="639"/>
      <c r="AW5" s="639"/>
      <c r="AX5" s="24">
        <v>1</v>
      </c>
      <c r="AY5" s="24">
        <v>1</v>
      </c>
      <c r="AZ5" s="24">
        <v>1</v>
      </c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16"/>
      <c r="BT5" s="216"/>
      <c r="BU5" s="387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366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</row>
    <row r="6" spans="1:198" s="3" customFormat="1" x14ac:dyDescent="0.25">
      <c r="A6" s="138">
        <v>3</v>
      </c>
      <c r="B6" s="88" t="s">
        <v>239</v>
      </c>
      <c r="C6" s="11" t="s">
        <v>542</v>
      </c>
      <c r="D6" s="11" t="s">
        <v>3</v>
      </c>
      <c r="F6" s="35" t="s">
        <v>66</v>
      </c>
      <c r="G6" s="42">
        <v>2</v>
      </c>
      <c r="H6" s="24">
        <v>2</v>
      </c>
      <c r="I6" s="24">
        <v>2</v>
      </c>
      <c r="J6" s="24">
        <v>2</v>
      </c>
      <c r="K6" s="639"/>
      <c r="L6" s="639"/>
      <c r="M6" s="24">
        <v>2</v>
      </c>
      <c r="N6" s="24">
        <v>2</v>
      </c>
      <c r="O6" s="639"/>
      <c r="P6" s="24">
        <v>2</v>
      </c>
      <c r="Q6" s="24">
        <v>2</v>
      </c>
      <c r="R6" s="24">
        <v>2</v>
      </c>
      <c r="S6" s="24">
        <v>2</v>
      </c>
      <c r="T6" s="24">
        <v>2</v>
      </c>
      <c r="U6" s="24">
        <v>2</v>
      </c>
      <c r="V6" s="24">
        <v>2</v>
      </c>
      <c r="W6" s="24">
        <v>2</v>
      </c>
      <c r="X6" s="24">
        <v>2</v>
      </c>
      <c r="Y6" s="639"/>
      <c r="Z6" s="24">
        <v>2</v>
      </c>
      <c r="AA6" s="24">
        <v>2</v>
      </c>
      <c r="AB6" s="24">
        <v>2</v>
      </c>
      <c r="AC6" s="24">
        <v>2</v>
      </c>
      <c r="AD6" s="24">
        <v>2</v>
      </c>
      <c r="AE6" s="24">
        <v>2</v>
      </c>
      <c r="AF6" s="24">
        <v>2</v>
      </c>
      <c r="AG6" s="24">
        <v>2</v>
      </c>
      <c r="AH6" s="24">
        <v>2</v>
      </c>
      <c r="AI6" s="24">
        <v>2</v>
      </c>
      <c r="AJ6" s="24">
        <v>2</v>
      </c>
      <c r="AK6" s="24">
        <v>2</v>
      </c>
      <c r="AL6" s="24">
        <v>2</v>
      </c>
      <c r="AM6" s="24">
        <v>2</v>
      </c>
      <c r="AN6" s="24">
        <v>2</v>
      </c>
      <c r="AO6" s="24">
        <v>2</v>
      </c>
      <c r="AP6" s="24">
        <v>2</v>
      </c>
      <c r="AQ6" s="24">
        <v>2</v>
      </c>
      <c r="AR6" s="24">
        <v>2</v>
      </c>
      <c r="AS6" s="24">
        <v>2</v>
      </c>
      <c r="AT6" s="24">
        <v>2</v>
      </c>
      <c r="AU6" s="24">
        <v>2</v>
      </c>
      <c r="AV6" s="639"/>
      <c r="AW6" s="639"/>
      <c r="AX6" s="24">
        <v>2</v>
      </c>
      <c r="AY6" s="24">
        <v>2</v>
      </c>
      <c r="AZ6" s="24">
        <v>2</v>
      </c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16"/>
      <c r="BT6" s="216"/>
      <c r="BU6" s="387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366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</row>
    <row r="7" spans="1:198" s="3" customFormat="1" x14ac:dyDescent="0.25">
      <c r="A7" s="138">
        <v>4</v>
      </c>
      <c r="B7" s="88" t="s">
        <v>240</v>
      </c>
      <c r="C7" s="11" t="s">
        <v>543</v>
      </c>
      <c r="D7" s="11" t="s">
        <v>4</v>
      </c>
      <c r="F7" s="35" t="s">
        <v>66</v>
      </c>
      <c r="G7" s="42">
        <v>1</v>
      </c>
      <c r="H7" s="24">
        <v>1</v>
      </c>
      <c r="I7" s="24">
        <v>1</v>
      </c>
      <c r="J7" s="24">
        <v>1</v>
      </c>
      <c r="K7" s="639"/>
      <c r="L7" s="639"/>
      <c r="M7" s="24">
        <v>1</v>
      </c>
      <c r="N7" s="24">
        <v>1</v>
      </c>
      <c r="O7" s="639"/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1</v>
      </c>
      <c r="X7" s="24">
        <v>1</v>
      </c>
      <c r="Y7" s="639"/>
      <c r="Z7" s="24">
        <v>1</v>
      </c>
      <c r="AA7" s="24">
        <v>1</v>
      </c>
      <c r="AB7" s="24">
        <v>1</v>
      </c>
      <c r="AC7" s="24">
        <v>1</v>
      </c>
      <c r="AD7" s="24">
        <v>1</v>
      </c>
      <c r="AE7" s="24">
        <v>1</v>
      </c>
      <c r="AF7" s="24">
        <v>1</v>
      </c>
      <c r="AG7" s="24">
        <v>1</v>
      </c>
      <c r="AH7" s="24">
        <v>1</v>
      </c>
      <c r="AI7" s="24">
        <v>1</v>
      </c>
      <c r="AJ7" s="24">
        <v>1</v>
      </c>
      <c r="AK7" s="24">
        <v>1</v>
      </c>
      <c r="AL7" s="24">
        <v>1</v>
      </c>
      <c r="AM7" s="24">
        <v>1</v>
      </c>
      <c r="AN7" s="24">
        <v>1</v>
      </c>
      <c r="AO7" s="24">
        <v>1</v>
      </c>
      <c r="AP7" s="24">
        <v>1</v>
      </c>
      <c r="AQ7" s="24">
        <v>1</v>
      </c>
      <c r="AR7" s="24">
        <v>1</v>
      </c>
      <c r="AS7" s="24">
        <v>1</v>
      </c>
      <c r="AT7" s="24">
        <v>1</v>
      </c>
      <c r="AU7" s="24">
        <v>1</v>
      </c>
      <c r="AV7" s="639"/>
      <c r="AW7" s="639"/>
      <c r="AX7" s="24">
        <v>1</v>
      </c>
      <c r="AY7" s="24">
        <v>1</v>
      </c>
      <c r="AZ7" s="24">
        <v>1</v>
      </c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16"/>
      <c r="BT7" s="216"/>
      <c r="BU7" s="387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366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</row>
    <row r="8" spans="1:198" s="3" customFormat="1" x14ac:dyDescent="0.25">
      <c r="A8" s="138">
        <v>5</v>
      </c>
      <c r="B8" s="88" t="s">
        <v>241</v>
      </c>
      <c r="C8" s="11" t="s">
        <v>544</v>
      </c>
      <c r="D8" s="11" t="s">
        <v>1</v>
      </c>
      <c r="F8" s="35" t="s">
        <v>66</v>
      </c>
      <c r="G8" s="42">
        <v>1</v>
      </c>
      <c r="H8" s="24">
        <v>1</v>
      </c>
      <c r="I8" s="24">
        <v>1</v>
      </c>
      <c r="J8" s="24">
        <v>1</v>
      </c>
      <c r="K8" s="639"/>
      <c r="L8" s="639"/>
      <c r="M8" s="24">
        <v>1</v>
      </c>
      <c r="N8" s="24">
        <v>1</v>
      </c>
      <c r="O8" s="639"/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1</v>
      </c>
      <c r="X8" s="24">
        <v>1</v>
      </c>
      <c r="Y8" s="639"/>
      <c r="Z8" s="24">
        <v>1</v>
      </c>
      <c r="AA8" s="24">
        <v>1</v>
      </c>
      <c r="AB8" s="24">
        <v>1</v>
      </c>
      <c r="AC8" s="24">
        <v>1</v>
      </c>
      <c r="AD8" s="24">
        <v>1</v>
      </c>
      <c r="AE8" s="24">
        <v>1</v>
      </c>
      <c r="AF8" s="24">
        <v>1</v>
      </c>
      <c r="AG8" s="24">
        <v>1</v>
      </c>
      <c r="AH8" s="24">
        <v>1</v>
      </c>
      <c r="AI8" s="24">
        <v>1</v>
      </c>
      <c r="AJ8" s="24">
        <v>1</v>
      </c>
      <c r="AK8" s="24">
        <v>1</v>
      </c>
      <c r="AL8" s="24">
        <v>1</v>
      </c>
      <c r="AM8" s="24">
        <v>1</v>
      </c>
      <c r="AN8" s="24">
        <v>1</v>
      </c>
      <c r="AO8" s="24">
        <v>1</v>
      </c>
      <c r="AP8" s="24">
        <v>1</v>
      </c>
      <c r="AQ8" s="24">
        <v>1</v>
      </c>
      <c r="AR8" s="24">
        <v>1</v>
      </c>
      <c r="AS8" s="24">
        <v>1</v>
      </c>
      <c r="AT8" s="24">
        <v>1</v>
      </c>
      <c r="AU8" s="24">
        <v>1</v>
      </c>
      <c r="AV8" s="639"/>
      <c r="AW8" s="639"/>
      <c r="AX8" s="24">
        <v>1</v>
      </c>
      <c r="AY8" s="24">
        <v>1</v>
      </c>
      <c r="AZ8" s="24">
        <v>1</v>
      </c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16"/>
      <c r="BT8" s="216"/>
      <c r="BU8" s="387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366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</row>
    <row r="9" spans="1:198" s="3" customFormat="1" x14ac:dyDescent="0.25">
      <c r="A9" s="138">
        <v>6</v>
      </c>
      <c r="B9" s="88" t="s">
        <v>242</v>
      </c>
      <c r="C9" s="11" t="s">
        <v>545</v>
      </c>
      <c r="D9" s="11" t="s">
        <v>5</v>
      </c>
      <c r="F9" s="35" t="s">
        <v>66</v>
      </c>
      <c r="G9" s="42">
        <v>1</v>
      </c>
      <c r="H9" s="24">
        <v>1</v>
      </c>
      <c r="I9" s="24">
        <v>1</v>
      </c>
      <c r="J9" s="24">
        <v>1</v>
      </c>
      <c r="K9" s="639"/>
      <c r="L9" s="639"/>
      <c r="M9" s="24">
        <v>1</v>
      </c>
      <c r="N9" s="24">
        <v>1</v>
      </c>
      <c r="O9" s="639"/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639"/>
      <c r="Z9" s="24">
        <v>1</v>
      </c>
      <c r="AA9" s="24">
        <v>1</v>
      </c>
      <c r="AB9" s="24">
        <v>1</v>
      </c>
      <c r="AC9" s="24">
        <v>1</v>
      </c>
      <c r="AD9" s="24">
        <v>1</v>
      </c>
      <c r="AE9" s="24">
        <v>1</v>
      </c>
      <c r="AF9" s="24">
        <v>1</v>
      </c>
      <c r="AG9" s="24">
        <v>1</v>
      </c>
      <c r="AH9" s="24">
        <v>1</v>
      </c>
      <c r="AI9" s="24">
        <v>1</v>
      </c>
      <c r="AJ9" s="24">
        <v>1</v>
      </c>
      <c r="AK9" s="24">
        <v>1</v>
      </c>
      <c r="AL9" s="24">
        <v>1</v>
      </c>
      <c r="AM9" s="24">
        <v>1</v>
      </c>
      <c r="AN9" s="24">
        <v>1</v>
      </c>
      <c r="AO9" s="24">
        <v>1</v>
      </c>
      <c r="AP9" s="24">
        <v>1</v>
      </c>
      <c r="AQ9" s="24">
        <v>1</v>
      </c>
      <c r="AR9" s="24">
        <v>1</v>
      </c>
      <c r="AS9" s="24">
        <v>1</v>
      </c>
      <c r="AT9" s="24">
        <v>1</v>
      </c>
      <c r="AU9" s="24">
        <v>1</v>
      </c>
      <c r="AV9" s="639"/>
      <c r="AW9" s="639"/>
      <c r="AX9" s="24">
        <v>1</v>
      </c>
      <c r="AY9" s="24">
        <v>1</v>
      </c>
      <c r="AZ9" s="24">
        <v>1</v>
      </c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16"/>
      <c r="BT9" s="216"/>
      <c r="BU9" s="387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366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</row>
    <row r="10" spans="1:198" s="26" customFormat="1" ht="13.8" thickBot="1" x14ac:dyDescent="0.3">
      <c r="A10" s="138">
        <v>7</v>
      </c>
      <c r="B10" s="139" t="s">
        <v>243</v>
      </c>
      <c r="C10" s="171" t="s">
        <v>546</v>
      </c>
      <c r="D10" s="260" t="s">
        <v>6</v>
      </c>
      <c r="E10" s="41"/>
      <c r="F10" s="142" t="s">
        <v>66</v>
      </c>
      <c r="G10" s="143">
        <v>1</v>
      </c>
      <c r="H10" s="172">
        <v>1</v>
      </c>
      <c r="I10" s="172">
        <v>1</v>
      </c>
      <c r="J10" s="172">
        <v>1</v>
      </c>
      <c r="K10" s="640"/>
      <c r="L10" s="640"/>
      <c r="M10" s="172">
        <v>1</v>
      </c>
      <c r="N10" s="172">
        <v>1</v>
      </c>
      <c r="O10" s="640"/>
      <c r="P10" s="172">
        <v>1</v>
      </c>
      <c r="Q10" s="172">
        <v>1</v>
      </c>
      <c r="R10" s="172">
        <v>1</v>
      </c>
      <c r="S10" s="172">
        <v>1</v>
      </c>
      <c r="T10" s="172">
        <v>1</v>
      </c>
      <c r="U10" s="172">
        <v>1</v>
      </c>
      <c r="V10" s="172">
        <v>1</v>
      </c>
      <c r="W10" s="172">
        <v>1</v>
      </c>
      <c r="X10" s="172">
        <v>1</v>
      </c>
      <c r="Y10" s="640"/>
      <c r="Z10" s="172">
        <v>1</v>
      </c>
      <c r="AA10" s="172">
        <v>1</v>
      </c>
      <c r="AB10" s="172">
        <v>1</v>
      </c>
      <c r="AC10" s="172">
        <v>1</v>
      </c>
      <c r="AD10" s="172">
        <v>1</v>
      </c>
      <c r="AE10" s="172">
        <v>1</v>
      </c>
      <c r="AF10" s="172">
        <v>1</v>
      </c>
      <c r="AG10" s="172">
        <v>1</v>
      </c>
      <c r="AH10" s="172">
        <v>1</v>
      </c>
      <c r="AI10" s="172">
        <v>1</v>
      </c>
      <c r="AJ10" s="172">
        <v>1</v>
      </c>
      <c r="AK10" s="172">
        <v>1</v>
      </c>
      <c r="AL10" s="172">
        <v>1</v>
      </c>
      <c r="AM10" s="172">
        <v>1</v>
      </c>
      <c r="AN10" s="172">
        <v>1</v>
      </c>
      <c r="AO10" s="172">
        <v>1</v>
      </c>
      <c r="AP10" s="172">
        <v>1</v>
      </c>
      <c r="AQ10" s="172">
        <v>1</v>
      </c>
      <c r="AR10" s="172">
        <v>1</v>
      </c>
      <c r="AS10" s="172">
        <v>1</v>
      </c>
      <c r="AT10" s="172">
        <v>1</v>
      </c>
      <c r="AU10" s="172">
        <v>1</v>
      </c>
      <c r="AV10" s="640"/>
      <c r="AW10" s="640"/>
      <c r="AX10" s="172">
        <v>1</v>
      </c>
      <c r="AY10" s="172">
        <v>1</v>
      </c>
      <c r="AZ10" s="172">
        <v>1</v>
      </c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388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367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</row>
    <row r="11" spans="1:198" s="155" customFormat="1" x14ac:dyDescent="0.25">
      <c r="A11" s="138">
        <v>8</v>
      </c>
      <c r="B11" s="150" t="s">
        <v>244</v>
      </c>
      <c r="C11" s="151" t="s">
        <v>936</v>
      </c>
      <c r="D11" s="233" t="s">
        <v>12</v>
      </c>
      <c r="E11" s="234" t="s">
        <v>937</v>
      </c>
      <c r="F11" s="153" t="s">
        <v>66</v>
      </c>
      <c r="G11" s="154"/>
      <c r="H11" s="175">
        <v>6</v>
      </c>
      <c r="I11" s="175">
        <v>6</v>
      </c>
      <c r="J11" s="175">
        <v>6</v>
      </c>
      <c r="K11" s="641"/>
      <c r="L11" s="641"/>
      <c r="M11" s="175"/>
      <c r="N11" s="175"/>
      <c r="O11" s="641"/>
      <c r="P11" s="175">
        <v>6</v>
      </c>
      <c r="Q11" s="175">
        <v>6</v>
      </c>
      <c r="R11" s="175"/>
      <c r="S11" s="175"/>
      <c r="T11" s="175">
        <v>6</v>
      </c>
      <c r="U11" s="175">
        <v>6</v>
      </c>
      <c r="V11" s="175"/>
      <c r="W11" s="175"/>
      <c r="X11" s="175">
        <v>6</v>
      </c>
      <c r="Y11" s="641"/>
      <c r="Z11" s="175">
        <v>6</v>
      </c>
      <c r="AA11" s="175">
        <v>6</v>
      </c>
      <c r="AB11" s="175"/>
      <c r="AC11" s="175">
        <v>6</v>
      </c>
      <c r="AD11" s="175"/>
      <c r="AE11" s="175">
        <v>6</v>
      </c>
      <c r="AF11" s="175">
        <v>6</v>
      </c>
      <c r="AG11" s="175"/>
      <c r="AH11" s="175"/>
      <c r="AI11" s="175">
        <v>6</v>
      </c>
      <c r="AJ11" s="175">
        <v>6</v>
      </c>
      <c r="AK11" s="175"/>
      <c r="AL11" s="175"/>
      <c r="AM11" s="175">
        <v>6</v>
      </c>
      <c r="AN11" s="175">
        <v>6</v>
      </c>
      <c r="AO11" s="175">
        <v>6</v>
      </c>
      <c r="AP11" s="175">
        <v>6</v>
      </c>
      <c r="AQ11" s="175">
        <v>6</v>
      </c>
      <c r="AR11" s="175">
        <v>6</v>
      </c>
      <c r="AS11" s="175">
        <v>6</v>
      </c>
      <c r="AT11" s="175">
        <v>6</v>
      </c>
      <c r="AU11" s="175">
        <v>6</v>
      </c>
      <c r="AV11" s="641"/>
      <c r="AW11" s="641"/>
      <c r="AX11" s="175">
        <v>6</v>
      </c>
      <c r="AY11" s="175">
        <v>6</v>
      </c>
      <c r="AZ11" s="175"/>
      <c r="BA11" s="175"/>
      <c r="BB11" s="175"/>
      <c r="BC11" s="182"/>
      <c r="BD11" s="175"/>
      <c r="BE11" s="175"/>
      <c r="BF11" s="175"/>
      <c r="BG11" s="182"/>
      <c r="BH11" s="175"/>
      <c r="BI11" s="175"/>
      <c r="BJ11" s="175"/>
      <c r="BK11" s="182"/>
      <c r="BL11" s="175"/>
      <c r="BM11" s="175"/>
      <c r="BN11" s="175"/>
      <c r="BO11" s="182"/>
      <c r="BP11" s="175"/>
      <c r="BQ11" s="175"/>
      <c r="BR11" s="175"/>
      <c r="BS11" s="182"/>
      <c r="BT11" s="182"/>
      <c r="BU11" s="389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368"/>
      <c r="GB11" s="158"/>
      <c r="GC11" s="158"/>
      <c r="GD11" s="158"/>
      <c r="GE11" s="158"/>
      <c r="GF11" s="158"/>
      <c r="GG11" s="158"/>
      <c r="GH11" s="158"/>
      <c r="GI11" s="158"/>
      <c r="GJ11" s="158"/>
      <c r="GK11" s="158"/>
      <c r="GL11" s="158"/>
      <c r="GM11" s="158"/>
      <c r="GN11" s="158"/>
      <c r="GO11" s="158"/>
      <c r="GP11" s="158"/>
    </row>
    <row r="12" spans="1:198" s="164" customFormat="1" ht="13.8" thickBot="1" x14ac:dyDescent="0.3">
      <c r="A12" s="138">
        <v>9</v>
      </c>
      <c r="B12" s="159" t="s">
        <v>244</v>
      </c>
      <c r="C12" s="160" t="s">
        <v>551</v>
      </c>
      <c r="D12" s="160" t="s">
        <v>12</v>
      </c>
      <c r="E12" s="235" t="s">
        <v>938</v>
      </c>
      <c r="F12" s="162" t="s">
        <v>66</v>
      </c>
      <c r="G12" s="163"/>
      <c r="H12" s="178">
        <v>6</v>
      </c>
      <c r="I12" s="178">
        <v>6</v>
      </c>
      <c r="J12" s="178">
        <v>6</v>
      </c>
      <c r="K12" s="642"/>
      <c r="L12" s="642"/>
      <c r="M12" s="178"/>
      <c r="N12" s="178"/>
      <c r="O12" s="642"/>
      <c r="P12" s="178">
        <v>6</v>
      </c>
      <c r="Q12" s="178">
        <v>6</v>
      </c>
      <c r="R12" s="178"/>
      <c r="S12" s="178"/>
      <c r="T12" s="178">
        <v>6</v>
      </c>
      <c r="U12" s="178">
        <v>6</v>
      </c>
      <c r="V12" s="178"/>
      <c r="W12" s="178"/>
      <c r="X12" s="178">
        <v>6</v>
      </c>
      <c r="Y12" s="642"/>
      <c r="Z12" s="178">
        <v>6</v>
      </c>
      <c r="AA12" s="178">
        <v>6</v>
      </c>
      <c r="AB12" s="178"/>
      <c r="AC12" s="178">
        <v>6</v>
      </c>
      <c r="AD12" s="178"/>
      <c r="AE12" s="178">
        <v>6</v>
      </c>
      <c r="AF12" s="178">
        <v>6</v>
      </c>
      <c r="AG12" s="178"/>
      <c r="AH12" s="178"/>
      <c r="AI12" s="178">
        <v>6</v>
      </c>
      <c r="AJ12" s="178">
        <v>6</v>
      </c>
      <c r="AK12" s="178"/>
      <c r="AL12" s="178"/>
      <c r="AM12" s="178">
        <v>6</v>
      </c>
      <c r="AN12" s="178">
        <v>6</v>
      </c>
      <c r="AO12" s="178">
        <v>6</v>
      </c>
      <c r="AP12" s="178">
        <v>6</v>
      </c>
      <c r="AQ12" s="178">
        <v>6</v>
      </c>
      <c r="AR12" s="178">
        <v>6</v>
      </c>
      <c r="AS12" s="178">
        <v>6</v>
      </c>
      <c r="AT12" s="178">
        <v>6</v>
      </c>
      <c r="AU12" s="178">
        <v>6</v>
      </c>
      <c r="AV12" s="642"/>
      <c r="AW12" s="642"/>
      <c r="AX12" s="178">
        <v>6</v>
      </c>
      <c r="AY12" s="178">
        <v>6</v>
      </c>
      <c r="AZ12" s="178"/>
      <c r="BA12" s="178"/>
      <c r="BB12" s="178"/>
      <c r="BC12" s="183"/>
      <c r="BD12" s="178"/>
      <c r="BE12" s="178"/>
      <c r="BF12" s="178"/>
      <c r="BG12" s="183"/>
      <c r="BH12" s="178"/>
      <c r="BI12" s="178"/>
      <c r="BJ12" s="178"/>
      <c r="BK12" s="183"/>
      <c r="BL12" s="178"/>
      <c r="BM12" s="178"/>
      <c r="BN12" s="178"/>
      <c r="BO12" s="183"/>
      <c r="BP12" s="178"/>
      <c r="BQ12" s="178"/>
      <c r="BR12" s="178"/>
      <c r="BS12" s="183"/>
      <c r="BT12" s="183"/>
      <c r="BU12" s="39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369"/>
      <c r="GB12" s="167"/>
      <c r="GC12" s="167"/>
      <c r="GD12" s="167"/>
      <c r="GE12" s="167"/>
      <c r="GF12" s="167"/>
      <c r="GG12" s="167"/>
      <c r="GH12" s="167"/>
      <c r="GI12" s="167"/>
      <c r="GJ12" s="167"/>
      <c r="GK12" s="167"/>
      <c r="GL12" s="167"/>
      <c r="GM12" s="167"/>
      <c r="GN12" s="167"/>
      <c r="GO12" s="167"/>
      <c r="GP12" s="167"/>
    </row>
    <row r="13" spans="1:198" s="155" customFormat="1" x14ac:dyDescent="0.25">
      <c r="A13" s="138">
        <v>10</v>
      </c>
      <c r="B13" s="150" t="s">
        <v>244</v>
      </c>
      <c r="C13" s="151" t="s">
        <v>939</v>
      </c>
      <c r="D13" s="233" t="s">
        <v>12</v>
      </c>
      <c r="E13" s="234" t="s">
        <v>940</v>
      </c>
      <c r="F13" s="153" t="s">
        <v>66</v>
      </c>
      <c r="G13" s="154"/>
      <c r="H13" s="175">
        <v>6</v>
      </c>
      <c r="I13" s="175">
        <v>6</v>
      </c>
      <c r="J13" s="175">
        <v>6</v>
      </c>
      <c r="K13" s="641"/>
      <c r="L13" s="641"/>
      <c r="M13" s="175"/>
      <c r="N13" s="175"/>
      <c r="O13" s="641"/>
      <c r="P13" s="175">
        <v>6</v>
      </c>
      <c r="Q13" s="175">
        <v>6</v>
      </c>
      <c r="R13" s="175"/>
      <c r="S13" s="175"/>
      <c r="T13" s="175">
        <v>6</v>
      </c>
      <c r="U13" s="175">
        <v>6</v>
      </c>
      <c r="V13" s="175"/>
      <c r="W13" s="175"/>
      <c r="X13" s="175">
        <v>6</v>
      </c>
      <c r="Y13" s="641"/>
      <c r="Z13" s="175">
        <v>6</v>
      </c>
      <c r="AA13" s="175">
        <v>6</v>
      </c>
      <c r="AB13" s="175"/>
      <c r="AC13" s="175">
        <v>6</v>
      </c>
      <c r="AD13" s="175"/>
      <c r="AE13" s="175">
        <v>6</v>
      </c>
      <c r="AF13" s="175">
        <v>6</v>
      </c>
      <c r="AG13" s="175"/>
      <c r="AH13" s="175"/>
      <c r="AI13" s="175">
        <v>6</v>
      </c>
      <c r="AJ13" s="175">
        <v>6</v>
      </c>
      <c r="AK13" s="175"/>
      <c r="AL13" s="175"/>
      <c r="AM13" s="175">
        <v>6</v>
      </c>
      <c r="AN13" s="175">
        <v>6</v>
      </c>
      <c r="AO13" s="175">
        <v>6</v>
      </c>
      <c r="AP13" s="175">
        <v>6</v>
      </c>
      <c r="AQ13" s="175">
        <v>6</v>
      </c>
      <c r="AR13" s="175">
        <v>6</v>
      </c>
      <c r="AS13" s="175">
        <v>6</v>
      </c>
      <c r="AT13" s="175">
        <v>6</v>
      </c>
      <c r="AU13" s="175">
        <v>6</v>
      </c>
      <c r="AV13" s="641"/>
      <c r="AW13" s="641"/>
      <c r="AX13" s="175">
        <v>6</v>
      </c>
      <c r="AY13" s="175">
        <v>6</v>
      </c>
      <c r="AZ13" s="175"/>
      <c r="BA13" s="175"/>
      <c r="BB13" s="175"/>
      <c r="BC13" s="182"/>
      <c r="BD13" s="175"/>
      <c r="BE13" s="175"/>
      <c r="BF13" s="175"/>
      <c r="BG13" s="182"/>
      <c r="BH13" s="175"/>
      <c r="BI13" s="175"/>
      <c r="BJ13" s="175"/>
      <c r="BK13" s="182"/>
      <c r="BL13" s="175"/>
      <c r="BM13" s="175"/>
      <c r="BN13" s="175"/>
      <c r="BO13" s="182"/>
      <c r="BP13" s="175"/>
      <c r="BQ13" s="175"/>
      <c r="BR13" s="175"/>
      <c r="BS13" s="182"/>
      <c r="BT13" s="182"/>
      <c r="BU13" s="389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368"/>
      <c r="GB13" s="158"/>
      <c r="GC13" s="158"/>
      <c r="GD13" s="158"/>
      <c r="GE13" s="158"/>
      <c r="GF13" s="158"/>
      <c r="GG13" s="158"/>
      <c r="GH13" s="158"/>
      <c r="GI13" s="158"/>
      <c r="GJ13" s="158"/>
      <c r="GK13" s="158"/>
      <c r="GL13" s="158"/>
      <c r="GM13" s="158"/>
      <c r="GN13" s="158"/>
      <c r="GO13" s="158"/>
      <c r="GP13" s="158"/>
    </row>
    <row r="14" spans="1:198" s="164" customFormat="1" ht="13.8" thickBot="1" x14ac:dyDescent="0.3">
      <c r="A14" s="138">
        <v>11</v>
      </c>
      <c r="B14" s="159" t="s">
        <v>244</v>
      </c>
      <c r="C14" s="160" t="s">
        <v>552</v>
      </c>
      <c r="D14" s="160" t="s">
        <v>12</v>
      </c>
      <c r="E14" s="235" t="s">
        <v>941</v>
      </c>
      <c r="F14" s="162" t="s">
        <v>66</v>
      </c>
      <c r="G14" s="163"/>
      <c r="H14" s="178">
        <v>6</v>
      </c>
      <c r="I14" s="178">
        <v>6</v>
      </c>
      <c r="J14" s="178">
        <v>6</v>
      </c>
      <c r="K14" s="642"/>
      <c r="L14" s="642"/>
      <c r="M14" s="178"/>
      <c r="N14" s="178"/>
      <c r="O14" s="642"/>
      <c r="P14" s="178">
        <v>6</v>
      </c>
      <c r="Q14" s="178">
        <v>6</v>
      </c>
      <c r="R14" s="178"/>
      <c r="S14" s="178"/>
      <c r="T14" s="178">
        <v>6</v>
      </c>
      <c r="U14" s="178">
        <v>6</v>
      </c>
      <c r="V14" s="178"/>
      <c r="W14" s="178"/>
      <c r="X14" s="178">
        <v>6</v>
      </c>
      <c r="Y14" s="642"/>
      <c r="Z14" s="178">
        <v>6</v>
      </c>
      <c r="AA14" s="178">
        <v>6</v>
      </c>
      <c r="AB14" s="178"/>
      <c r="AC14" s="178">
        <v>6</v>
      </c>
      <c r="AD14" s="178"/>
      <c r="AE14" s="178">
        <v>6</v>
      </c>
      <c r="AF14" s="178">
        <v>6</v>
      </c>
      <c r="AG14" s="178"/>
      <c r="AH14" s="178"/>
      <c r="AI14" s="178">
        <v>6</v>
      </c>
      <c r="AJ14" s="178">
        <v>6</v>
      </c>
      <c r="AK14" s="178"/>
      <c r="AL14" s="178"/>
      <c r="AM14" s="178">
        <v>6</v>
      </c>
      <c r="AN14" s="178">
        <v>6</v>
      </c>
      <c r="AO14" s="178">
        <v>6</v>
      </c>
      <c r="AP14" s="178">
        <v>6</v>
      </c>
      <c r="AQ14" s="178">
        <v>6</v>
      </c>
      <c r="AR14" s="178">
        <v>6</v>
      </c>
      <c r="AS14" s="178">
        <v>6</v>
      </c>
      <c r="AT14" s="178">
        <v>6</v>
      </c>
      <c r="AU14" s="178">
        <v>6</v>
      </c>
      <c r="AV14" s="642"/>
      <c r="AW14" s="642"/>
      <c r="AX14" s="178">
        <v>6</v>
      </c>
      <c r="AY14" s="178">
        <v>6</v>
      </c>
      <c r="AZ14" s="178"/>
      <c r="BA14" s="178"/>
      <c r="BB14" s="178"/>
      <c r="BC14" s="183"/>
      <c r="BD14" s="178"/>
      <c r="BE14" s="178"/>
      <c r="BF14" s="178"/>
      <c r="BG14" s="183"/>
      <c r="BH14" s="178"/>
      <c r="BI14" s="178"/>
      <c r="BJ14" s="178"/>
      <c r="BK14" s="183"/>
      <c r="BL14" s="178"/>
      <c r="BM14" s="178"/>
      <c r="BN14" s="178"/>
      <c r="BO14" s="183"/>
      <c r="BP14" s="178"/>
      <c r="BQ14" s="178"/>
      <c r="BR14" s="178"/>
      <c r="BS14" s="183"/>
      <c r="BT14" s="183"/>
      <c r="BU14" s="39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369"/>
      <c r="GB14" s="167"/>
      <c r="GC14" s="167"/>
      <c r="GD14" s="167"/>
      <c r="GE14" s="167"/>
      <c r="GF14" s="167"/>
      <c r="GG14" s="167"/>
      <c r="GH14" s="167"/>
      <c r="GI14" s="167"/>
      <c r="GJ14" s="167"/>
      <c r="GK14" s="167"/>
      <c r="GL14" s="167"/>
      <c r="GM14" s="167"/>
      <c r="GN14" s="167"/>
      <c r="GO14" s="167"/>
      <c r="GP14" s="167"/>
    </row>
    <row r="15" spans="1:198" s="155" customFormat="1" x14ac:dyDescent="0.25">
      <c r="A15" s="138">
        <v>12</v>
      </c>
      <c r="B15" s="150" t="s">
        <v>244</v>
      </c>
      <c r="C15" s="151" t="s">
        <v>553</v>
      </c>
      <c r="D15" s="151" t="s">
        <v>12</v>
      </c>
      <c r="E15" s="152" t="s">
        <v>16</v>
      </c>
      <c r="F15" s="153" t="s">
        <v>66</v>
      </c>
      <c r="G15" s="154"/>
      <c r="H15" s="175"/>
      <c r="I15" s="175"/>
      <c r="J15" s="175"/>
      <c r="K15" s="641"/>
      <c r="L15" s="641"/>
      <c r="M15" s="175">
        <v>6</v>
      </c>
      <c r="N15" s="182">
        <v>6</v>
      </c>
      <c r="O15" s="641"/>
      <c r="P15" s="175"/>
      <c r="Q15" s="175"/>
      <c r="R15" s="175">
        <v>6</v>
      </c>
      <c r="S15" s="175">
        <v>6</v>
      </c>
      <c r="T15" s="175"/>
      <c r="U15" s="175"/>
      <c r="V15" s="175">
        <v>6</v>
      </c>
      <c r="W15" s="175">
        <v>6</v>
      </c>
      <c r="X15" s="175"/>
      <c r="Y15" s="641"/>
      <c r="Z15" s="175"/>
      <c r="AA15" s="175"/>
      <c r="AB15" s="175">
        <v>6</v>
      </c>
      <c r="AC15" s="175"/>
      <c r="AD15" s="175">
        <v>6</v>
      </c>
      <c r="AE15" s="175"/>
      <c r="AF15" s="175"/>
      <c r="AG15" s="175">
        <v>6</v>
      </c>
      <c r="AH15" s="175">
        <v>6</v>
      </c>
      <c r="AI15" s="175"/>
      <c r="AJ15" s="175"/>
      <c r="AK15" s="182">
        <v>6</v>
      </c>
      <c r="AL15" s="175">
        <v>6</v>
      </c>
      <c r="AM15" s="175"/>
      <c r="AN15" s="175"/>
      <c r="AO15" s="175"/>
      <c r="AP15" s="175"/>
      <c r="AQ15" s="175"/>
      <c r="AR15" s="175"/>
      <c r="AS15" s="175"/>
      <c r="AT15" s="175"/>
      <c r="AU15" s="175"/>
      <c r="AV15" s="641"/>
      <c r="AW15" s="641"/>
      <c r="AX15" s="175"/>
      <c r="AY15" s="175"/>
      <c r="AZ15" s="175">
        <v>6</v>
      </c>
      <c r="BA15" s="175"/>
      <c r="BB15" s="182"/>
      <c r="BC15" s="175"/>
      <c r="BD15" s="175"/>
      <c r="BE15" s="175"/>
      <c r="BF15" s="182"/>
      <c r="BG15" s="175"/>
      <c r="BH15" s="175"/>
      <c r="BI15" s="175"/>
      <c r="BJ15" s="182"/>
      <c r="BK15" s="175"/>
      <c r="BL15" s="175"/>
      <c r="BM15" s="175"/>
      <c r="BN15" s="182"/>
      <c r="BO15" s="175"/>
      <c r="BP15" s="175"/>
      <c r="BQ15" s="175"/>
      <c r="BR15" s="175"/>
      <c r="BS15" s="182"/>
      <c r="BT15" s="182"/>
      <c r="BU15" s="389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368"/>
      <c r="GB15" s="158"/>
      <c r="GC15" s="158"/>
      <c r="GD15" s="158"/>
      <c r="GE15" s="158"/>
      <c r="GF15" s="158"/>
      <c r="GG15" s="158"/>
      <c r="GH15" s="158"/>
      <c r="GI15" s="158"/>
      <c r="GJ15" s="158"/>
      <c r="GK15" s="158"/>
      <c r="GL15" s="158"/>
      <c r="GM15" s="158"/>
      <c r="GN15" s="158"/>
      <c r="GO15" s="158"/>
      <c r="GP15" s="158"/>
    </row>
    <row r="16" spans="1:198" s="164" customFormat="1" ht="13.8" thickBot="1" x14ac:dyDescent="0.3">
      <c r="A16" s="138">
        <v>13</v>
      </c>
      <c r="B16" s="159" t="s">
        <v>244</v>
      </c>
      <c r="C16" s="160" t="s">
        <v>554</v>
      </c>
      <c r="D16" s="160" t="s">
        <v>12</v>
      </c>
      <c r="E16" s="161" t="s">
        <v>17</v>
      </c>
      <c r="F16" s="162" t="s">
        <v>66</v>
      </c>
      <c r="G16" s="163"/>
      <c r="H16" s="178"/>
      <c r="I16" s="178"/>
      <c r="J16" s="178"/>
      <c r="K16" s="642"/>
      <c r="L16" s="642"/>
      <c r="M16" s="178">
        <v>6</v>
      </c>
      <c r="N16" s="183">
        <v>6</v>
      </c>
      <c r="O16" s="642"/>
      <c r="P16" s="178"/>
      <c r="Q16" s="178"/>
      <c r="R16" s="178">
        <v>6</v>
      </c>
      <c r="S16" s="178">
        <v>6</v>
      </c>
      <c r="T16" s="178"/>
      <c r="U16" s="178"/>
      <c r="V16" s="178">
        <v>6</v>
      </c>
      <c r="W16" s="178">
        <v>6</v>
      </c>
      <c r="X16" s="178"/>
      <c r="Y16" s="642"/>
      <c r="Z16" s="178"/>
      <c r="AA16" s="178"/>
      <c r="AB16" s="178">
        <v>6</v>
      </c>
      <c r="AC16" s="178"/>
      <c r="AD16" s="178">
        <v>6</v>
      </c>
      <c r="AE16" s="178"/>
      <c r="AF16" s="178"/>
      <c r="AG16" s="178">
        <v>6</v>
      </c>
      <c r="AH16" s="178">
        <v>6</v>
      </c>
      <c r="AI16" s="178"/>
      <c r="AJ16" s="178"/>
      <c r="AK16" s="183">
        <v>6</v>
      </c>
      <c r="AL16" s="178">
        <v>6</v>
      </c>
      <c r="AM16" s="178"/>
      <c r="AN16" s="178"/>
      <c r="AO16" s="178"/>
      <c r="AP16" s="178"/>
      <c r="AQ16" s="178"/>
      <c r="AR16" s="178"/>
      <c r="AS16" s="178"/>
      <c r="AT16" s="178"/>
      <c r="AU16" s="178"/>
      <c r="AV16" s="642"/>
      <c r="AW16" s="642"/>
      <c r="AX16" s="178"/>
      <c r="AY16" s="178"/>
      <c r="AZ16" s="178">
        <v>6</v>
      </c>
      <c r="BA16" s="178"/>
      <c r="BB16" s="183"/>
      <c r="BC16" s="178"/>
      <c r="BD16" s="178"/>
      <c r="BE16" s="178"/>
      <c r="BF16" s="183"/>
      <c r="BG16" s="178"/>
      <c r="BH16" s="178"/>
      <c r="BI16" s="178"/>
      <c r="BJ16" s="183"/>
      <c r="BK16" s="178"/>
      <c r="BL16" s="178"/>
      <c r="BM16" s="178"/>
      <c r="BN16" s="183"/>
      <c r="BO16" s="178"/>
      <c r="BP16" s="178"/>
      <c r="BQ16" s="178"/>
      <c r="BR16" s="178"/>
      <c r="BS16" s="183"/>
      <c r="BT16" s="183"/>
      <c r="BU16" s="39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369"/>
      <c r="GB16" s="167"/>
      <c r="GC16" s="167"/>
      <c r="GD16" s="167"/>
      <c r="GE16" s="167"/>
      <c r="GF16" s="167"/>
      <c r="GG16" s="167"/>
      <c r="GH16" s="167"/>
      <c r="GI16" s="167"/>
      <c r="GJ16" s="167"/>
      <c r="GK16" s="167"/>
      <c r="GL16" s="167"/>
      <c r="GM16" s="167"/>
      <c r="GN16" s="167"/>
      <c r="GO16" s="167"/>
      <c r="GP16" s="167"/>
    </row>
    <row r="17" spans="1:198" s="155" customFormat="1" x14ac:dyDescent="0.25">
      <c r="A17" s="138">
        <v>14</v>
      </c>
      <c r="B17" s="150" t="s">
        <v>245</v>
      </c>
      <c r="C17" s="151" t="s">
        <v>942</v>
      </c>
      <c r="D17" s="151" t="s">
        <v>13</v>
      </c>
      <c r="E17" s="152" t="s">
        <v>943</v>
      </c>
      <c r="F17" s="153" t="s">
        <v>66</v>
      </c>
      <c r="G17" s="154"/>
      <c r="H17" s="175">
        <v>2</v>
      </c>
      <c r="I17" s="175">
        <v>2</v>
      </c>
      <c r="J17" s="175">
        <v>2</v>
      </c>
      <c r="K17" s="641"/>
      <c r="L17" s="641"/>
      <c r="M17" s="175"/>
      <c r="N17" s="182"/>
      <c r="O17" s="641"/>
      <c r="P17" s="175">
        <v>2</v>
      </c>
      <c r="Q17" s="175">
        <v>2</v>
      </c>
      <c r="R17" s="175"/>
      <c r="S17" s="175"/>
      <c r="T17" s="175">
        <v>2</v>
      </c>
      <c r="U17" s="175">
        <v>2</v>
      </c>
      <c r="V17" s="175"/>
      <c r="W17" s="175"/>
      <c r="X17" s="175">
        <v>2</v>
      </c>
      <c r="Y17" s="641"/>
      <c r="Z17" s="175">
        <v>2</v>
      </c>
      <c r="AA17" s="175">
        <v>2</v>
      </c>
      <c r="AB17" s="175"/>
      <c r="AC17" s="175">
        <v>2</v>
      </c>
      <c r="AD17" s="175"/>
      <c r="AE17" s="175">
        <v>2</v>
      </c>
      <c r="AF17" s="175">
        <v>2</v>
      </c>
      <c r="AG17" s="175"/>
      <c r="AH17" s="175"/>
      <c r="AI17" s="175">
        <v>2</v>
      </c>
      <c r="AJ17" s="175">
        <v>2</v>
      </c>
      <c r="AK17" s="182"/>
      <c r="AL17" s="175"/>
      <c r="AM17" s="175">
        <v>2</v>
      </c>
      <c r="AN17" s="175">
        <v>2</v>
      </c>
      <c r="AO17" s="175">
        <v>2</v>
      </c>
      <c r="AP17" s="175">
        <v>2</v>
      </c>
      <c r="AQ17" s="175">
        <v>2</v>
      </c>
      <c r="AR17" s="175">
        <v>2</v>
      </c>
      <c r="AS17" s="175">
        <v>2</v>
      </c>
      <c r="AT17" s="175">
        <v>2</v>
      </c>
      <c r="AU17" s="175">
        <v>2</v>
      </c>
      <c r="AV17" s="641"/>
      <c r="AW17" s="641"/>
      <c r="AX17" s="175">
        <v>2</v>
      </c>
      <c r="AY17" s="175">
        <v>2</v>
      </c>
      <c r="AZ17" s="175"/>
      <c r="BA17" s="175"/>
      <c r="BB17" s="182"/>
      <c r="BC17" s="175"/>
      <c r="BD17" s="175"/>
      <c r="BE17" s="175"/>
      <c r="BF17" s="182"/>
      <c r="BG17" s="175"/>
      <c r="BH17" s="175"/>
      <c r="BI17" s="175"/>
      <c r="BJ17" s="182"/>
      <c r="BK17" s="175"/>
      <c r="BL17" s="175"/>
      <c r="BM17" s="175"/>
      <c r="BN17" s="182"/>
      <c r="BO17" s="175"/>
      <c r="BP17" s="175"/>
      <c r="BQ17" s="175"/>
      <c r="BR17" s="175"/>
      <c r="BS17" s="182"/>
      <c r="BT17" s="182"/>
      <c r="BU17" s="389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368"/>
      <c r="GB17" s="158"/>
      <c r="GC17" s="158"/>
      <c r="GD17" s="158"/>
      <c r="GE17" s="158"/>
      <c r="GF17" s="158"/>
      <c r="GG17" s="158"/>
      <c r="GH17" s="158"/>
      <c r="GI17" s="158"/>
      <c r="GJ17" s="158"/>
      <c r="GK17" s="158"/>
      <c r="GL17" s="158"/>
      <c r="GM17" s="158"/>
      <c r="GN17" s="158"/>
      <c r="GO17" s="158"/>
      <c r="GP17" s="158"/>
    </row>
    <row r="18" spans="1:198" s="164" customFormat="1" ht="13.8" thickBot="1" x14ac:dyDescent="0.3">
      <c r="A18" s="138">
        <v>15</v>
      </c>
      <c r="B18" s="159" t="s">
        <v>245</v>
      </c>
      <c r="C18" s="160" t="s">
        <v>589</v>
      </c>
      <c r="D18" s="160" t="s">
        <v>13</v>
      </c>
      <c r="E18" s="161" t="s">
        <v>120</v>
      </c>
      <c r="F18" s="162" t="s">
        <v>66</v>
      </c>
      <c r="G18" s="163"/>
      <c r="H18" s="178">
        <v>2</v>
      </c>
      <c r="I18" s="178">
        <v>2</v>
      </c>
      <c r="J18" s="178">
        <v>2</v>
      </c>
      <c r="K18" s="642"/>
      <c r="L18" s="642"/>
      <c r="M18" s="178"/>
      <c r="N18" s="183"/>
      <c r="O18" s="642"/>
      <c r="P18" s="178">
        <v>2</v>
      </c>
      <c r="Q18" s="178">
        <v>2</v>
      </c>
      <c r="R18" s="178"/>
      <c r="S18" s="178"/>
      <c r="T18" s="178">
        <v>2</v>
      </c>
      <c r="U18" s="178">
        <v>2</v>
      </c>
      <c r="V18" s="178"/>
      <c r="W18" s="178"/>
      <c r="X18" s="178">
        <v>2</v>
      </c>
      <c r="Y18" s="642"/>
      <c r="Z18" s="178">
        <v>2</v>
      </c>
      <c r="AA18" s="178">
        <v>2</v>
      </c>
      <c r="AB18" s="178"/>
      <c r="AC18" s="178">
        <v>2</v>
      </c>
      <c r="AD18" s="178"/>
      <c r="AE18" s="178">
        <v>2</v>
      </c>
      <c r="AF18" s="178">
        <v>2</v>
      </c>
      <c r="AG18" s="178"/>
      <c r="AH18" s="178"/>
      <c r="AI18" s="178">
        <v>2</v>
      </c>
      <c r="AJ18" s="178">
        <v>2</v>
      </c>
      <c r="AK18" s="183"/>
      <c r="AL18" s="178"/>
      <c r="AM18" s="178">
        <v>2</v>
      </c>
      <c r="AN18" s="178">
        <v>2</v>
      </c>
      <c r="AO18" s="178">
        <v>2</v>
      </c>
      <c r="AP18" s="178">
        <v>2</v>
      </c>
      <c r="AQ18" s="178">
        <v>2</v>
      </c>
      <c r="AR18" s="178">
        <v>2</v>
      </c>
      <c r="AS18" s="178">
        <v>2</v>
      </c>
      <c r="AT18" s="178">
        <v>2</v>
      </c>
      <c r="AU18" s="178">
        <v>2</v>
      </c>
      <c r="AV18" s="642"/>
      <c r="AW18" s="642"/>
      <c r="AX18" s="178">
        <v>2</v>
      </c>
      <c r="AY18" s="178">
        <v>2</v>
      </c>
      <c r="AZ18" s="178"/>
      <c r="BA18" s="178"/>
      <c r="BB18" s="183"/>
      <c r="BC18" s="178"/>
      <c r="BD18" s="178"/>
      <c r="BE18" s="178"/>
      <c r="BF18" s="183"/>
      <c r="BG18" s="178"/>
      <c r="BH18" s="178"/>
      <c r="BI18" s="178"/>
      <c r="BJ18" s="183"/>
      <c r="BK18" s="178"/>
      <c r="BL18" s="178"/>
      <c r="BM18" s="178"/>
      <c r="BN18" s="183"/>
      <c r="BO18" s="178"/>
      <c r="BP18" s="178"/>
      <c r="BQ18" s="178"/>
      <c r="BR18" s="178"/>
      <c r="BS18" s="183"/>
      <c r="BT18" s="183"/>
      <c r="BU18" s="39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369"/>
      <c r="GB18" s="167"/>
      <c r="GC18" s="167"/>
      <c r="GD18" s="167"/>
      <c r="GE18" s="167"/>
      <c r="GF18" s="167"/>
      <c r="GG18" s="167"/>
      <c r="GH18" s="167"/>
      <c r="GI18" s="167"/>
      <c r="GJ18" s="167"/>
      <c r="GK18" s="167"/>
      <c r="GL18" s="167"/>
      <c r="GM18" s="167"/>
      <c r="GN18" s="167"/>
      <c r="GO18" s="167"/>
      <c r="GP18" s="167"/>
    </row>
    <row r="19" spans="1:198" s="191" customFormat="1" ht="13.8" thickBot="1" x14ac:dyDescent="0.3">
      <c r="A19" s="138">
        <v>16</v>
      </c>
      <c r="B19" s="227" t="s">
        <v>245</v>
      </c>
      <c r="C19" s="228" t="s">
        <v>547</v>
      </c>
      <c r="D19" s="228" t="s">
        <v>13</v>
      </c>
      <c r="F19" s="229" t="s">
        <v>66</v>
      </c>
      <c r="G19" s="230"/>
      <c r="H19" s="231"/>
      <c r="I19" s="231"/>
      <c r="J19" s="231"/>
      <c r="K19" s="643"/>
      <c r="L19" s="643"/>
      <c r="M19" s="231">
        <v>2</v>
      </c>
      <c r="N19" s="232">
        <v>2</v>
      </c>
      <c r="O19" s="643"/>
      <c r="P19" s="231"/>
      <c r="Q19" s="231"/>
      <c r="R19" s="231">
        <v>2</v>
      </c>
      <c r="S19" s="231">
        <v>2</v>
      </c>
      <c r="T19" s="231"/>
      <c r="U19" s="231"/>
      <c r="V19" s="231">
        <v>2</v>
      </c>
      <c r="W19" s="231">
        <v>2</v>
      </c>
      <c r="X19" s="231"/>
      <c r="Y19" s="643"/>
      <c r="Z19" s="231"/>
      <c r="AA19" s="231"/>
      <c r="AB19" s="231">
        <v>2</v>
      </c>
      <c r="AC19" s="231"/>
      <c r="AD19" s="231">
        <v>2</v>
      </c>
      <c r="AE19" s="231"/>
      <c r="AF19" s="231"/>
      <c r="AG19" s="231">
        <v>2</v>
      </c>
      <c r="AH19" s="231">
        <v>2</v>
      </c>
      <c r="AI19" s="231"/>
      <c r="AJ19" s="231"/>
      <c r="AK19" s="232">
        <v>2</v>
      </c>
      <c r="AL19" s="231">
        <v>2</v>
      </c>
      <c r="AM19" s="231"/>
      <c r="AN19" s="231"/>
      <c r="AO19" s="231"/>
      <c r="AP19" s="231"/>
      <c r="AQ19" s="231"/>
      <c r="AR19" s="231"/>
      <c r="AS19" s="231"/>
      <c r="AT19" s="231"/>
      <c r="AU19" s="231"/>
      <c r="AV19" s="643"/>
      <c r="AW19" s="643"/>
      <c r="AX19" s="231"/>
      <c r="AY19" s="231"/>
      <c r="AZ19" s="231">
        <v>2</v>
      </c>
      <c r="BA19" s="231"/>
      <c r="BB19" s="232"/>
      <c r="BC19" s="231"/>
      <c r="BD19" s="231"/>
      <c r="BE19" s="231"/>
      <c r="BF19" s="232"/>
      <c r="BG19" s="231"/>
      <c r="BH19" s="231"/>
      <c r="BI19" s="231"/>
      <c r="BJ19" s="232"/>
      <c r="BK19" s="231"/>
      <c r="BL19" s="231"/>
      <c r="BM19" s="231"/>
      <c r="BN19" s="232"/>
      <c r="BO19" s="231"/>
      <c r="BP19" s="231"/>
      <c r="BQ19" s="231"/>
      <c r="BR19" s="231"/>
      <c r="BS19" s="232"/>
      <c r="BT19" s="232"/>
      <c r="BU19" s="391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370"/>
      <c r="GB19" s="190"/>
      <c r="GC19" s="190"/>
      <c r="GD19" s="190"/>
      <c r="GE19" s="190"/>
      <c r="GF19" s="190"/>
      <c r="GG19" s="190"/>
      <c r="GH19" s="190"/>
      <c r="GI19" s="190"/>
      <c r="GJ19" s="190"/>
      <c r="GK19" s="190"/>
      <c r="GL19" s="190"/>
      <c r="GM19" s="190"/>
      <c r="GN19" s="190"/>
      <c r="GO19" s="190"/>
      <c r="GP19" s="190"/>
    </row>
    <row r="20" spans="1:198" s="155" customFormat="1" x14ac:dyDescent="0.25">
      <c r="A20" s="138">
        <v>17</v>
      </c>
      <c r="B20" s="150" t="s">
        <v>246</v>
      </c>
      <c r="C20" s="151" t="s">
        <v>944</v>
      </c>
      <c r="D20" s="151" t="s">
        <v>14</v>
      </c>
      <c r="E20" s="234" t="s">
        <v>945</v>
      </c>
      <c r="F20" s="153" t="s">
        <v>66</v>
      </c>
      <c r="G20" s="154"/>
      <c r="H20" s="175">
        <v>6</v>
      </c>
      <c r="I20" s="175">
        <v>6</v>
      </c>
      <c r="J20" s="175">
        <v>6</v>
      </c>
      <c r="K20" s="641"/>
      <c r="L20" s="641"/>
      <c r="M20" s="175"/>
      <c r="N20" s="182"/>
      <c r="O20" s="641"/>
      <c r="P20" s="175">
        <v>6</v>
      </c>
      <c r="Q20" s="175">
        <v>6</v>
      </c>
      <c r="R20" s="175"/>
      <c r="S20" s="175"/>
      <c r="T20" s="175">
        <v>6</v>
      </c>
      <c r="U20" s="175">
        <v>6</v>
      </c>
      <c r="V20" s="175"/>
      <c r="W20" s="175"/>
      <c r="X20" s="175">
        <v>6</v>
      </c>
      <c r="Y20" s="641"/>
      <c r="Z20" s="175">
        <v>6</v>
      </c>
      <c r="AA20" s="175">
        <v>6</v>
      </c>
      <c r="AB20" s="175"/>
      <c r="AC20" s="175">
        <v>6</v>
      </c>
      <c r="AD20" s="175"/>
      <c r="AE20" s="175">
        <v>6</v>
      </c>
      <c r="AF20" s="175">
        <v>6</v>
      </c>
      <c r="AG20" s="175"/>
      <c r="AH20" s="175"/>
      <c r="AI20" s="175">
        <v>6</v>
      </c>
      <c r="AJ20" s="175">
        <v>6</v>
      </c>
      <c r="AK20" s="182"/>
      <c r="AL20" s="175"/>
      <c r="AM20" s="175">
        <v>6</v>
      </c>
      <c r="AN20" s="175">
        <v>6</v>
      </c>
      <c r="AO20" s="175">
        <v>6</v>
      </c>
      <c r="AP20" s="175">
        <v>6</v>
      </c>
      <c r="AQ20" s="175">
        <v>6</v>
      </c>
      <c r="AR20" s="175">
        <v>6</v>
      </c>
      <c r="AS20" s="175">
        <v>6</v>
      </c>
      <c r="AT20" s="175">
        <v>6</v>
      </c>
      <c r="AU20" s="175">
        <v>6</v>
      </c>
      <c r="AV20" s="641"/>
      <c r="AW20" s="641"/>
      <c r="AX20" s="175">
        <v>6</v>
      </c>
      <c r="AY20" s="175">
        <v>6</v>
      </c>
      <c r="AZ20" s="175"/>
      <c r="BA20" s="175"/>
      <c r="BB20" s="182"/>
      <c r="BC20" s="175"/>
      <c r="BD20" s="175"/>
      <c r="BE20" s="175"/>
      <c r="BF20" s="182"/>
      <c r="BG20" s="175"/>
      <c r="BH20" s="175"/>
      <c r="BI20" s="175"/>
      <c r="BJ20" s="182"/>
      <c r="BK20" s="175"/>
      <c r="BL20" s="175"/>
      <c r="BM20" s="175"/>
      <c r="BN20" s="182"/>
      <c r="BO20" s="175"/>
      <c r="BP20" s="175"/>
      <c r="BQ20" s="175"/>
      <c r="BR20" s="175"/>
      <c r="BS20" s="182"/>
      <c r="BT20" s="182"/>
      <c r="BU20" s="389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368"/>
      <c r="GB20" s="158"/>
      <c r="GC20" s="158"/>
      <c r="GD20" s="158"/>
      <c r="GE20" s="158"/>
      <c r="GF20" s="158"/>
      <c r="GG20" s="158"/>
      <c r="GH20" s="158"/>
      <c r="GI20" s="158"/>
      <c r="GJ20" s="158"/>
      <c r="GK20" s="158"/>
      <c r="GL20" s="158"/>
      <c r="GM20" s="158"/>
      <c r="GN20" s="158"/>
      <c r="GO20" s="158"/>
      <c r="GP20" s="158"/>
    </row>
    <row r="21" spans="1:198" s="164" customFormat="1" ht="13.8" thickBot="1" x14ac:dyDescent="0.3">
      <c r="A21" s="138">
        <v>18</v>
      </c>
      <c r="B21" s="159" t="s">
        <v>246</v>
      </c>
      <c r="C21" s="160" t="s">
        <v>590</v>
      </c>
      <c r="D21" s="160" t="s">
        <v>14</v>
      </c>
      <c r="E21" s="161" t="s">
        <v>121</v>
      </c>
      <c r="F21" s="162" t="s">
        <v>66</v>
      </c>
      <c r="G21" s="163"/>
      <c r="H21" s="178">
        <v>6</v>
      </c>
      <c r="I21" s="178">
        <v>6</v>
      </c>
      <c r="J21" s="178">
        <v>6</v>
      </c>
      <c r="K21" s="642"/>
      <c r="L21" s="642"/>
      <c r="M21" s="178"/>
      <c r="N21" s="183"/>
      <c r="O21" s="642"/>
      <c r="P21" s="178">
        <v>6</v>
      </c>
      <c r="Q21" s="178">
        <v>6</v>
      </c>
      <c r="R21" s="178"/>
      <c r="S21" s="178"/>
      <c r="T21" s="178">
        <v>6</v>
      </c>
      <c r="U21" s="178">
        <v>6</v>
      </c>
      <c r="V21" s="178"/>
      <c r="W21" s="178"/>
      <c r="X21" s="178">
        <v>6</v>
      </c>
      <c r="Y21" s="642"/>
      <c r="Z21" s="178">
        <v>6</v>
      </c>
      <c r="AA21" s="178">
        <v>6</v>
      </c>
      <c r="AB21" s="178"/>
      <c r="AC21" s="178">
        <v>6</v>
      </c>
      <c r="AD21" s="178"/>
      <c r="AE21" s="178">
        <v>6</v>
      </c>
      <c r="AF21" s="178">
        <v>6</v>
      </c>
      <c r="AG21" s="178"/>
      <c r="AH21" s="178"/>
      <c r="AI21" s="178">
        <v>6</v>
      </c>
      <c r="AJ21" s="178">
        <v>6</v>
      </c>
      <c r="AK21" s="183"/>
      <c r="AL21" s="178"/>
      <c r="AM21" s="178">
        <v>6</v>
      </c>
      <c r="AN21" s="178">
        <v>6</v>
      </c>
      <c r="AO21" s="178">
        <v>6</v>
      </c>
      <c r="AP21" s="178">
        <v>6</v>
      </c>
      <c r="AQ21" s="178">
        <v>6</v>
      </c>
      <c r="AR21" s="178">
        <v>6</v>
      </c>
      <c r="AS21" s="178">
        <v>6</v>
      </c>
      <c r="AT21" s="178">
        <v>6</v>
      </c>
      <c r="AU21" s="178">
        <v>6</v>
      </c>
      <c r="AV21" s="642"/>
      <c r="AW21" s="642"/>
      <c r="AX21" s="178">
        <v>6</v>
      </c>
      <c r="AY21" s="178">
        <v>6</v>
      </c>
      <c r="AZ21" s="178"/>
      <c r="BA21" s="178"/>
      <c r="BB21" s="183"/>
      <c r="BC21" s="178"/>
      <c r="BD21" s="178"/>
      <c r="BE21" s="178"/>
      <c r="BF21" s="183"/>
      <c r="BG21" s="178"/>
      <c r="BH21" s="178"/>
      <c r="BI21" s="178"/>
      <c r="BJ21" s="183"/>
      <c r="BK21" s="178"/>
      <c r="BL21" s="178"/>
      <c r="BM21" s="178"/>
      <c r="BN21" s="183"/>
      <c r="BO21" s="178"/>
      <c r="BP21" s="178"/>
      <c r="BQ21" s="178"/>
      <c r="BR21" s="178"/>
      <c r="BS21" s="183"/>
      <c r="BT21" s="183"/>
      <c r="BU21" s="39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369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</row>
    <row r="22" spans="1:198" s="191" customFormat="1" ht="13.8" thickBot="1" x14ac:dyDescent="0.3">
      <c r="A22" s="138">
        <v>19</v>
      </c>
      <c r="B22" s="227" t="s">
        <v>246</v>
      </c>
      <c r="C22" s="228" t="s">
        <v>548</v>
      </c>
      <c r="D22" s="228" t="s">
        <v>14</v>
      </c>
      <c r="F22" s="229" t="s">
        <v>66</v>
      </c>
      <c r="G22" s="230"/>
      <c r="H22" s="231"/>
      <c r="I22" s="231"/>
      <c r="J22" s="232"/>
      <c r="K22" s="643"/>
      <c r="L22" s="643"/>
      <c r="M22" s="232">
        <v>6</v>
      </c>
      <c r="N22" s="232">
        <v>6</v>
      </c>
      <c r="O22" s="643"/>
      <c r="P22" s="231"/>
      <c r="Q22" s="231"/>
      <c r="R22" s="232">
        <v>6</v>
      </c>
      <c r="S22" s="231">
        <v>6</v>
      </c>
      <c r="T22" s="231"/>
      <c r="U22" s="231"/>
      <c r="V22" s="232">
        <v>6</v>
      </c>
      <c r="W22" s="231">
        <v>6</v>
      </c>
      <c r="X22" s="231"/>
      <c r="Y22" s="643"/>
      <c r="Z22" s="231"/>
      <c r="AA22" s="231"/>
      <c r="AB22" s="231">
        <v>6</v>
      </c>
      <c r="AC22" s="232"/>
      <c r="AD22" s="231">
        <v>6</v>
      </c>
      <c r="AE22" s="231"/>
      <c r="AF22" s="231"/>
      <c r="AG22" s="232">
        <v>6</v>
      </c>
      <c r="AH22" s="231">
        <v>6</v>
      </c>
      <c r="AI22" s="231"/>
      <c r="AJ22" s="231"/>
      <c r="AK22" s="232">
        <v>6</v>
      </c>
      <c r="AL22" s="231">
        <v>6</v>
      </c>
      <c r="AM22" s="231"/>
      <c r="AN22" s="231"/>
      <c r="AO22" s="231"/>
      <c r="AP22" s="231"/>
      <c r="AQ22" s="231"/>
      <c r="AR22" s="231"/>
      <c r="AS22" s="231"/>
      <c r="AT22" s="231"/>
      <c r="AU22" s="231"/>
      <c r="AV22" s="643"/>
      <c r="AW22" s="643"/>
      <c r="AX22" s="231"/>
      <c r="AY22" s="231"/>
      <c r="AZ22" s="231">
        <v>6</v>
      </c>
      <c r="BA22" s="231"/>
      <c r="BB22" s="232"/>
      <c r="BC22" s="231"/>
      <c r="BD22" s="231"/>
      <c r="BE22" s="231"/>
      <c r="BF22" s="232"/>
      <c r="BG22" s="231"/>
      <c r="BH22" s="231"/>
      <c r="BI22" s="231"/>
      <c r="BJ22" s="232"/>
      <c r="BK22" s="231"/>
      <c r="BL22" s="231"/>
      <c r="BM22" s="231"/>
      <c r="BN22" s="232"/>
      <c r="BO22" s="231"/>
      <c r="BP22" s="231"/>
      <c r="BQ22" s="231"/>
      <c r="BR22" s="231"/>
      <c r="BS22" s="232"/>
      <c r="BT22" s="232"/>
      <c r="BU22" s="391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370"/>
      <c r="GB22" s="190"/>
      <c r="GC22" s="190"/>
      <c r="GD22" s="190"/>
      <c r="GE22" s="190"/>
      <c r="GF22" s="190"/>
      <c r="GG22" s="190"/>
      <c r="GH22" s="190"/>
      <c r="GI22" s="190"/>
      <c r="GJ22" s="190"/>
      <c r="GK22" s="190"/>
      <c r="GL22" s="190"/>
      <c r="GM22" s="190"/>
      <c r="GN22" s="190"/>
      <c r="GO22" s="190"/>
      <c r="GP22" s="190"/>
    </row>
    <row r="23" spans="1:198" s="155" customFormat="1" ht="114.75" customHeight="1" x14ac:dyDescent="0.25">
      <c r="A23" s="138">
        <v>20</v>
      </c>
      <c r="B23" s="249"/>
      <c r="C23" s="244"/>
      <c r="D23" s="244"/>
      <c r="E23" s="244"/>
      <c r="F23" s="245"/>
      <c r="G23" s="246"/>
      <c r="H23" s="1073" t="s">
        <v>814</v>
      </c>
      <c r="I23" s="1073" t="s">
        <v>815</v>
      </c>
      <c r="J23" s="1073" t="s">
        <v>816</v>
      </c>
      <c r="K23" s="644"/>
      <c r="L23" s="644"/>
      <c r="M23" s="1073" t="s">
        <v>817</v>
      </c>
      <c r="N23" s="1073" t="s">
        <v>818</v>
      </c>
      <c r="O23" s="644"/>
      <c r="P23" s="1073" t="s">
        <v>819</v>
      </c>
      <c r="Q23" s="1073" t="s">
        <v>820</v>
      </c>
      <c r="R23" s="1073" t="s">
        <v>821</v>
      </c>
      <c r="S23" s="1073" t="s">
        <v>822</v>
      </c>
      <c r="T23" s="1073" t="s">
        <v>823</v>
      </c>
      <c r="U23" s="1073" t="s">
        <v>824</v>
      </c>
      <c r="V23" s="1073" t="s">
        <v>825</v>
      </c>
      <c r="W23" s="1073" t="s">
        <v>826</v>
      </c>
      <c r="X23" s="1073" t="s">
        <v>827</v>
      </c>
      <c r="Y23" s="644"/>
      <c r="Z23" s="1073" t="s">
        <v>850</v>
      </c>
      <c r="AA23" s="1073" t="s">
        <v>828</v>
      </c>
      <c r="AB23" s="1073" t="s">
        <v>851</v>
      </c>
      <c r="AC23" s="1073" t="s">
        <v>829</v>
      </c>
      <c r="AD23" s="1073" t="s">
        <v>852</v>
      </c>
      <c r="AE23" s="1073" t="s">
        <v>849</v>
      </c>
      <c r="AF23" s="1073" t="s">
        <v>848</v>
      </c>
      <c r="AG23" s="1073" t="s">
        <v>847</v>
      </c>
      <c r="AH23" s="1073" t="s">
        <v>846</v>
      </c>
      <c r="AI23" s="1073" t="s">
        <v>845</v>
      </c>
      <c r="AJ23" s="1073" t="s">
        <v>844</v>
      </c>
      <c r="AK23" s="1073" t="s">
        <v>843</v>
      </c>
      <c r="AL23" s="1073" t="s">
        <v>842</v>
      </c>
      <c r="AM23" s="1073" t="s">
        <v>830</v>
      </c>
      <c r="AN23" s="1073" t="s">
        <v>831</v>
      </c>
      <c r="AO23" s="1073" t="s">
        <v>832</v>
      </c>
      <c r="AP23" s="1073" t="s">
        <v>833</v>
      </c>
      <c r="AQ23" s="1073" t="s">
        <v>841</v>
      </c>
      <c r="AR23" s="1073" t="s">
        <v>834</v>
      </c>
      <c r="AS23" s="1073" t="s">
        <v>840</v>
      </c>
      <c r="AT23" s="1073" t="s">
        <v>839</v>
      </c>
      <c r="AU23" s="1073" t="s">
        <v>835</v>
      </c>
      <c r="AV23" s="1075"/>
      <c r="AW23" s="1075"/>
      <c r="AX23" s="1073" t="s">
        <v>836</v>
      </c>
      <c r="AY23" s="1073" t="s">
        <v>838</v>
      </c>
      <c r="AZ23" s="1073" t="s">
        <v>837</v>
      </c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0"/>
      <c r="BN23" s="250"/>
      <c r="BO23" s="250"/>
      <c r="BP23" s="250"/>
      <c r="BQ23" s="250"/>
      <c r="BR23" s="250"/>
      <c r="BS23" s="251"/>
      <c r="BT23" s="251"/>
      <c r="BU23" s="392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368"/>
      <c r="GB23" s="158"/>
      <c r="GC23" s="158"/>
      <c r="GD23" s="158"/>
      <c r="GE23" s="158"/>
      <c r="GF23" s="158"/>
      <c r="GG23" s="158"/>
      <c r="GH23" s="158"/>
      <c r="GI23" s="158"/>
      <c r="GJ23" s="158"/>
      <c r="GK23" s="158"/>
      <c r="GL23" s="158"/>
      <c r="GM23" s="158"/>
      <c r="GN23" s="158"/>
      <c r="GO23" s="158"/>
      <c r="GP23" s="158"/>
    </row>
    <row r="24" spans="1:198" s="164" customFormat="1" ht="13.8" thickBot="1" x14ac:dyDescent="0.3">
      <c r="A24" s="138">
        <v>21</v>
      </c>
      <c r="B24" s="159" t="s">
        <v>247</v>
      </c>
      <c r="C24" s="160" t="s">
        <v>763</v>
      </c>
      <c r="D24" s="160" t="s">
        <v>599</v>
      </c>
      <c r="E24" s="161" t="s">
        <v>122</v>
      </c>
      <c r="F24" s="162" t="s">
        <v>66</v>
      </c>
      <c r="G24" s="163" t="s">
        <v>221</v>
      </c>
      <c r="H24" s="178">
        <v>1</v>
      </c>
      <c r="I24" s="178">
        <v>1</v>
      </c>
      <c r="J24" s="178">
        <v>1</v>
      </c>
      <c r="K24" s="642"/>
      <c r="L24" s="642"/>
      <c r="M24" s="178">
        <v>1</v>
      </c>
      <c r="N24" s="183">
        <v>1</v>
      </c>
      <c r="O24" s="642"/>
      <c r="P24" s="178">
        <v>1</v>
      </c>
      <c r="Q24" s="178">
        <v>1</v>
      </c>
      <c r="R24" s="178">
        <v>1</v>
      </c>
      <c r="S24" s="183">
        <v>1</v>
      </c>
      <c r="T24" s="178">
        <v>1</v>
      </c>
      <c r="U24" s="178">
        <v>1</v>
      </c>
      <c r="V24" s="178">
        <v>1</v>
      </c>
      <c r="W24" s="183">
        <v>1</v>
      </c>
      <c r="X24" s="178">
        <v>1</v>
      </c>
      <c r="Y24" s="642"/>
      <c r="Z24" s="178">
        <v>1</v>
      </c>
      <c r="AA24" s="178">
        <v>1</v>
      </c>
      <c r="AB24" s="183">
        <v>1</v>
      </c>
      <c r="AC24" s="178">
        <v>1</v>
      </c>
      <c r="AD24" s="183">
        <v>1</v>
      </c>
      <c r="AE24" s="178">
        <v>1</v>
      </c>
      <c r="AF24" s="178">
        <v>1</v>
      </c>
      <c r="AG24" s="178">
        <v>1</v>
      </c>
      <c r="AH24" s="183">
        <v>1</v>
      </c>
      <c r="AI24" s="178">
        <v>1</v>
      </c>
      <c r="AJ24" s="178">
        <v>1</v>
      </c>
      <c r="AK24" s="183">
        <v>1</v>
      </c>
      <c r="AL24" s="183">
        <v>1</v>
      </c>
      <c r="AM24" s="178">
        <v>1</v>
      </c>
      <c r="AN24" s="178">
        <v>1</v>
      </c>
      <c r="AO24" s="178">
        <v>1</v>
      </c>
      <c r="AP24" s="178">
        <v>1</v>
      </c>
      <c r="AQ24" s="178">
        <v>1</v>
      </c>
      <c r="AR24" s="178">
        <v>1</v>
      </c>
      <c r="AS24" s="178">
        <v>1</v>
      </c>
      <c r="AT24" s="178">
        <v>1</v>
      </c>
      <c r="AU24" s="178">
        <v>1</v>
      </c>
      <c r="AV24" s="642"/>
      <c r="AW24" s="642"/>
      <c r="AX24" s="178">
        <v>1</v>
      </c>
      <c r="AY24" s="178">
        <v>1</v>
      </c>
      <c r="AZ24" s="183">
        <v>1</v>
      </c>
      <c r="BA24" s="178"/>
      <c r="BB24" s="183"/>
      <c r="BC24" s="178"/>
      <c r="BD24" s="178"/>
      <c r="BE24" s="178"/>
      <c r="BF24" s="183"/>
      <c r="BG24" s="178"/>
      <c r="BH24" s="178"/>
      <c r="BI24" s="178"/>
      <c r="BJ24" s="183"/>
      <c r="BK24" s="178"/>
      <c r="BL24" s="178"/>
      <c r="BM24" s="178"/>
      <c r="BN24" s="183"/>
      <c r="BO24" s="178"/>
      <c r="BP24" s="178"/>
      <c r="BQ24" s="178"/>
      <c r="BR24" s="178"/>
      <c r="BS24" s="183"/>
      <c r="BT24" s="183"/>
      <c r="BU24" s="39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369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</row>
    <row r="25" spans="1:198" s="215" customFormat="1" x14ac:dyDescent="0.25">
      <c r="A25" s="138">
        <v>22</v>
      </c>
      <c r="B25" s="145" t="s">
        <v>248</v>
      </c>
      <c r="C25" s="243" t="s">
        <v>602</v>
      </c>
      <c r="D25" s="243" t="s">
        <v>601</v>
      </c>
      <c r="E25" s="129" t="s">
        <v>297</v>
      </c>
      <c r="F25" s="147" t="s">
        <v>50</v>
      </c>
      <c r="G25" s="154" t="s">
        <v>221</v>
      </c>
      <c r="H25" s="175">
        <v>2.9</v>
      </c>
      <c r="I25" s="175">
        <v>3</v>
      </c>
      <c r="J25" s="175">
        <v>3</v>
      </c>
      <c r="K25" s="641"/>
      <c r="L25" s="641"/>
      <c r="M25" s="175">
        <v>2.9</v>
      </c>
      <c r="N25" s="182">
        <v>3</v>
      </c>
      <c r="O25" s="645"/>
      <c r="P25" s="175">
        <v>2.8</v>
      </c>
      <c r="Q25" s="180">
        <v>2.8</v>
      </c>
      <c r="R25" s="180">
        <v>2.8</v>
      </c>
      <c r="S25" s="180">
        <v>2.8</v>
      </c>
      <c r="T25" s="175">
        <v>2.83</v>
      </c>
      <c r="U25" s="175">
        <v>2.83</v>
      </c>
      <c r="V25" s="175">
        <v>2.83</v>
      </c>
      <c r="W25" s="175">
        <v>2.83</v>
      </c>
      <c r="X25" s="180">
        <v>3</v>
      </c>
      <c r="Y25" s="645"/>
      <c r="Z25" s="175">
        <v>2.9</v>
      </c>
      <c r="AA25" s="180">
        <v>2.9</v>
      </c>
      <c r="AB25" s="180">
        <v>2.9</v>
      </c>
      <c r="AC25" s="175">
        <v>3</v>
      </c>
      <c r="AD25" s="180">
        <v>3</v>
      </c>
      <c r="AE25" s="175">
        <v>2.9</v>
      </c>
      <c r="AF25" s="180">
        <v>2.9</v>
      </c>
      <c r="AG25" s="175">
        <v>2.9</v>
      </c>
      <c r="AH25" s="180">
        <v>2.9</v>
      </c>
      <c r="AI25" s="175">
        <v>3</v>
      </c>
      <c r="AJ25" s="180">
        <v>3</v>
      </c>
      <c r="AK25" s="182">
        <v>3</v>
      </c>
      <c r="AL25" s="180">
        <v>3</v>
      </c>
      <c r="AM25" s="180">
        <v>3</v>
      </c>
      <c r="AN25" s="180">
        <v>3.1</v>
      </c>
      <c r="AO25" s="180">
        <v>2.9</v>
      </c>
      <c r="AP25" s="175">
        <v>2.9</v>
      </c>
      <c r="AQ25" s="180">
        <v>3.1</v>
      </c>
      <c r="AR25" s="175">
        <v>3.1</v>
      </c>
      <c r="AS25" s="180">
        <v>2.9</v>
      </c>
      <c r="AT25" s="180">
        <v>3</v>
      </c>
      <c r="AU25" s="175">
        <v>3</v>
      </c>
      <c r="AV25" s="645"/>
      <c r="AW25" s="645"/>
      <c r="AX25" s="180">
        <v>3</v>
      </c>
      <c r="AY25" s="180">
        <v>3</v>
      </c>
      <c r="AZ25" s="180">
        <v>3.1</v>
      </c>
      <c r="BA25" s="180"/>
      <c r="BB25" s="180"/>
      <c r="BC25" s="239"/>
      <c r="BD25" s="180"/>
      <c r="BE25" s="180"/>
      <c r="BF25" s="180"/>
      <c r="BG25" s="239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226"/>
      <c r="BT25" s="226"/>
      <c r="BU25" s="393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371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</row>
    <row r="26" spans="1:198" s="164" customFormat="1" ht="13.8" thickBot="1" x14ac:dyDescent="0.3">
      <c r="A26" s="138">
        <v>23</v>
      </c>
      <c r="B26" s="159" t="s">
        <v>248</v>
      </c>
      <c r="C26" s="242" t="s">
        <v>602</v>
      </c>
      <c r="D26" s="242" t="s">
        <v>601</v>
      </c>
      <c r="E26" s="170" t="s">
        <v>299</v>
      </c>
      <c r="F26" s="162" t="s">
        <v>298</v>
      </c>
      <c r="G26" s="163" t="s">
        <v>221</v>
      </c>
      <c r="H26" s="178">
        <v>3.3</v>
      </c>
      <c r="I26" s="178">
        <v>3.4</v>
      </c>
      <c r="J26" s="178">
        <v>3.4</v>
      </c>
      <c r="K26" s="642"/>
      <c r="L26" s="642"/>
      <c r="M26" s="178">
        <v>3.3</v>
      </c>
      <c r="N26" s="178">
        <v>3.4</v>
      </c>
      <c r="O26" s="642"/>
      <c r="P26" s="178">
        <v>3.2</v>
      </c>
      <c r="Q26" s="178">
        <v>3.2</v>
      </c>
      <c r="R26" s="178">
        <v>3.2</v>
      </c>
      <c r="S26" s="178">
        <v>3.2</v>
      </c>
      <c r="T26" s="178">
        <v>3.25</v>
      </c>
      <c r="U26" s="178">
        <v>3.25</v>
      </c>
      <c r="V26" s="178">
        <v>3.25</v>
      </c>
      <c r="W26" s="178">
        <v>3.25</v>
      </c>
      <c r="X26" s="178">
        <v>3.4</v>
      </c>
      <c r="Y26" s="642"/>
      <c r="Z26" s="178">
        <v>3.3</v>
      </c>
      <c r="AA26" s="178">
        <v>3.3</v>
      </c>
      <c r="AB26" s="178">
        <v>3.3</v>
      </c>
      <c r="AC26" s="178">
        <v>3.4</v>
      </c>
      <c r="AD26" s="178">
        <v>3.4</v>
      </c>
      <c r="AE26" s="178">
        <v>3.3</v>
      </c>
      <c r="AF26" s="178">
        <v>3.3</v>
      </c>
      <c r="AG26" s="178">
        <v>3.3</v>
      </c>
      <c r="AH26" s="178">
        <v>3.3</v>
      </c>
      <c r="AI26" s="178">
        <v>3.4</v>
      </c>
      <c r="AJ26" s="178">
        <v>3.4</v>
      </c>
      <c r="AK26" s="178">
        <v>3.4</v>
      </c>
      <c r="AL26" s="178">
        <v>3.4</v>
      </c>
      <c r="AM26" s="178">
        <v>3.4</v>
      </c>
      <c r="AN26" s="178">
        <v>3.5</v>
      </c>
      <c r="AO26" s="178">
        <v>3.3</v>
      </c>
      <c r="AP26" s="178">
        <v>3.3</v>
      </c>
      <c r="AQ26" s="178">
        <v>3.5</v>
      </c>
      <c r="AR26" s="178">
        <v>3.5</v>
      </c>
      <c r="AS26" s="178">
        <v>3.3</v>
      </c>
      <c r="AT26" s="178">
        <v>3.4</v>
      </c>
      <c r="AU26" s="178">
        <v>3.4</v>
      </c>
      <c r="AV26" s="642"/>
      <c r="AW26" s="642"/>
      <c r="AX26" s="178">
        <v>3.4</v>
      </c>
      <c r="AY26" s="178">
        <v>3.4</v>
      </c>
      <c r="AZ26" s="178">
        <v>3.5</v>
      </c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83"/>
      <c r="BT26" s="183"/>
      <c r="BU26" s="39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369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</row>
    <row r="27" spans="1:198" s="215" customFormat="1" x14ac:dyDescent="0.25">
      <c r="A27" s="138">
        <v>24</v>
      </c>
      <c r="B27" s="145" t="s">
        <v>249</v>
      </c>
      <c r="C27" s="236" t="s">
        <v>24</v>
      </c>
      <c r="D27" s="237" t="s">
        <v>13</v>
      </c>
      <c r="F27" s="147" t="s">
        <v>66</v>
      </c>
      <c r="G27" s="238">
        <v>2</v>
      </c>
      <c r="H27" s="239">
        <v>2</v>
      </c>
      <c r="I27" s="239">
        <v>2</v>
      </c>
      <c r="J27" s="239">
        <v>2</v>
      </c>
      <c r="K27" s="646"/>
      <c r="L27" s="646"/>
      <c r="M27" s="239">
        <v>2</v>
      </c>
      <c r="N27" s="239">
        <v>2</v>
      </c>
      <c r="O27" s="646"/>
      <c r="P27" s="239">
        <v>2</v>
      </c>
      <c r="Q27" s="239">
        <v>2</v>
      </c>
      <c r="R27" s="239">
        <v>2</v>
      </c>
      <c r="S27" s="239">
        <v>2</v>
      </c>
      <c r="T27" s="239">
        <v>2</v>
      </c>
      <c r="U27" s="239">
        <v>2</v>
      </c>
      <c r="V27" s="239">
        <v>2</v>
      </c>
      <c r="W27" s="239">
        <v>2</v>
      </c>
      <c r="X27" s="239">
        <v>2</v>
      </c>
      <c r="Y27" s="646"/>
      <c r="Z27" s="239">
        <v>2</v>
      </c>
      <c r="AA27" s="239">
        <v>2</v>
      </c>
      <c r="AB27" s="239">
        <v>2</v>
      </c>
      <c r="AC27" s="239">
        <v>2</v>
      </c>
      <c r="AD27" s="239">
        <v>2</v>
      </c>
      <c r="AE27" s="239">
        <v>2</v>
      </c>
      <c r="AF27" s="239">
        <v>2</v>
      </c>
      <c r="AG27" s="239">
        <v>2</v>
      </c>
      <c r="AH27" s="239">
        <v>2</v>
      </c>
      <c r="AI27" s="239">
        <v>2</v>
      </c>
      <c r="AJ27" s="239">
        <v>2</v>
      </c>
      <c r="AK27" s="239">
        <v>2</v>
      </c>
      <c r="AL27" s="239">
        <v>2</v>
      </c>
      <c r="AM27" s="239">
        <v>2</v>
      </c>
      <c r="AN27" s="239">
        <v>2</v>
      </c>
      <c r="AO27" s="239">
        <v>2</v>
      </c>
      <c r="AP27" s="239">
        <v>2</v>
      </c>
      <c r="AQ27" s="239">
        <v>2</v>
      </c>
      <c r="AR27" s="239">
        <v>2</v>
      </c>
      <c r="AS27" s="239">
        <v>2</v>
      </c>
      <c r="AT27" s="239">
        <v>2</v>
      </c>
      <c r="AU27" s="239">
        <v>2</v>
      </c>
      <c r="AV27" s="646"/>
      <c r="AW27" s="646"/>
      <c r="AX27" s="239">
        <v>2</v>
      </c>
      <c r="AY27" s="239">
        <v>2</v>
      </c>
      <c r="AZ27" s="239">
        <v>2</v>
      </c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39"/>
      <c r="BR27" s="239"/>
      <c r="BS27" s="130"/>
      <c r="BT27" s="130"/>
      <c r="BU27" s="394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371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</row>
    <row r="28" spans="1:198" s="3" customFormat="1" x14ac:dyDescent="0.25">
      <c r="A28" s="138">
        <v>25</v>
      </c>
      <c r="B28" s="88" t="s">
        <v>250</v>
      </c>
      <c r="C28" s="13" t="s">
        <v>27</v>
      </c>
      <c r="D28" s="13" t="s">
        <v>2</v>
      </c>
      <c r="F28" s="35" t="s">
        <v>66</v>
      </c>
      <c r="G28" s="43">
        <v>2</v>
      </c>
      <c r="H28" s="25">
        <v>2</v>
      </c>
      <c r="I28" s="25">
        <v>2</v>
      </c>
      <c r="J28" s="25">
        <v>2</v>
      </c>
      <c r="K28" s="647"/>
      <c r="L28" s="647"/>
      <c r="M28" s="25">
        <v>2</v>
      </c>
      <c r="N28" s="25">
        <v>2</v>
      </c>
      <c r="O28" s="647"/>
      <c r="P28" s="25">
        <v>2</v>
      </c>
      <c r="Q28" s="25">
        <v>2</v>
      </c>
      <c r="R28" s="25">
        <v>2</v>
      </c>
      <c r="S28" s="25">
        <v>2</v>
      </c>
      <c r="T28" s="25">
        <v>2</v>
      </c>
      <c r="U28" s="25">
        <v>2</v>
      </c>
      <c r="V28" s="25">
        <v>2</v>
      </c>
      <c r="W28" s="25">
        <v>2</v>
      </c>
      <c r="X28" s="25">
        <v>2</v>
      </c>
      <c r="Y28" s="647"/>
      <c r="Z28" s="25">
        <v>2</v>
      </c>
      <c r="AA28" s="25">
        <v>2</v>
      </c>
      <c r="AB28" s="25">
        <v>2</v>
      </c>
      <c r="AC28" s="25">
        <v>2</v>
      </c>
      <c r="AD28" s="25">
        <v>2</v>
      </c>
      <c r="AE28" s="25">
        <v>2</v>
      </c>
      <c r="AF28" s="25">
        <v>2</v>
      </c>
      <c r="AG28" s="25">
        <v>2</v>
      </c>
      <c r="AH28" s="25">
        <v>2</v>
      </c>
      <c r="AI28" s="25">
        <v>2</v>
      </c>
      <c r="AJ28" s="25">
        <v>2</v>
      </c>
      <c r="AK28" s="25">
        <v>2</v>
      </c>
      <c r="AL28" s="25">
        <v>2</v>
      </c>
      <c r="AM28" s="25">
        <v>2</v>
      </c>
      <c r="AN28" s="25">
        <v>2</v>
      </c>
      <c r="AO28" s="25">
        <v>2</v>
      </c>
      <c r="AP28" s="25">
        <v>2</v>
      </c>
      <c r="AQ28" s="25">
        <v>2</v>
      </c>
      <c r="AR28" s="25">
        <v>2</v>
      </c>
      <c r="AS28" s="25">
        <v>2</v>
      </c>
      <c r="AT28" s="25">
        <v>2</v>
      </c>
      <c r="AU28" s="25">
        <v>2</v>
      </c>
      <c r="AV28" s="647"/>
      <c r="AW28" s="647"/>
      <c r="AX28" s="25">
        <v>2</v>
      </c>
      <c r="AY28" s="25">
        <v>2</v>
      </c>
      <c r="AZ28" s="25">
        <v>2</v>
      </c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16"/>
      <c r="BT28" s="216"/>
      <c r="BU28" s="387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366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</row>
    <row r="29" spans="1:198" s="3" customFormat="1" x14ac:dyDescent="0.25">
      <c r="A29" s="138">
        <v>26</v>
      </c>
      <c r="B29" s="88" t="s">
        <v>251</v>
      </c>
      <c r="C29" s="13" t="s">
        <v>28</v>
      </c>
      <c r="D29" s="13" t="s">
        <v>301</v>
      </c>
      <c r="F29" s="35" t="s">
        <v>66</v>
      </c>
      <c r="G29" s="43">
        <v>4</v>
      </c>
      <c r="H29" s="25">
        <v>4</v>
      </c>
      <c r="I29" s="25">
        <v>4</v>
      </c>
      <c r="J29" s="25">
        <v>4</v>
      </c>
      <c r="K29" s="647"/>
      <c r="L29" s="647"/>
      <c r="M29" s="25">
        <v>4</v>
      </c>
      <c r="N29" s="25">
        <v>4</v>
      </c>
      <c r="O29" s="647"/>
      <c r="P29" s="25">
        <v>4</v>
      </c>
      <c r="Q29" s="25">
        <v>4</v>
      </c>
      <c r="R29" s="25">
        <v>4</v>
      </c>
      <c r="S29" s="25">
        <v>4</v>
      </c>
      <c r="T29" s="25">
        <v>4</v>
      </c>
      <c r="U29" s="25">
        <v>4</v>
      </c>
      <c r="V29" s="25">
        <v>4</v>
      </c>
      <c r="W29" s="25">
        <v>4</v>
      </c>
      <c r="X29" s="25">
        <v>4</v>
      </c>
      <c r="Y29" s="647"/>
      <c r="Z29" s="25">
        <v>4</v>
      </c>
      <c r="AA29" s="25">
        <v>4</v>
      </c>
      <c r="AB29" s="25">
        <v>4</v>
      </c>
      <c r="AC29" s="25">
        <v>4</v>
      </c>
      <c r="AD29" s="25">
        <v>4</v>
      </c>
      <c r="AE29" s="25">
        <v>4</v>
      </c>
      <c r="AF29" s="25">
        <v>4</v>
      </c>
      <c r="AG29" s="25">
        <v>4</v>
      </c>
      <c r="AH29" s="25">
        <v>4</v>
      </c>
      <c r="AI29" s="25">
        <v>4</v>
      </c>
      <c r="AJ29" s="25">
        <v>4</v>
      </c>
      <c r="AK29" s="25">
        <v>4</v>
      </c>
      <c r="AL29" s="25">
        <v>4</v>
      </c>
      <c r="AM29" s="25">
        <v>4</v>
      </c>
      <c r="AN29" s="25">
        <v>4</v>
      </c>
      <c r="AO29" s="25">
        <v>4</v>
      </c>
      <c r="AP29" s="25">
        <v>4</v>
      </c>
      <c r="AQ29" s="25">
        <v>4</v>
      </c>
      <c r="AR29" s="25">
        <v>4</v>
      </c>
      <c r="AS29" s="25">
        <v>4</v>
      </c>
      <c r="AT29" s="25">
        <v>4</v>
      </c>
      <c r="AU29" s="25">
        <v>4</v>
      </c>
      <c r="AV29" s="647"/>
      <c r="AW29" s="647"/>
      <c r="AX29" s="25">
        <v>4</v>
      </c>
      <c r="AY29" s="25">
        <v>4</v>
      </c>
      <c r="AZ29" s="25">
        <v>4</v>
      </c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16"/>
      <c r="BT29" s="216"/>
      <c r="BU29" s="387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366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</row>
    <row r="30" spans="1:198" s="3" customFormat="1" x14ac:dyDescent="0.25">
      <c r="A30" s="138">
        <v>27</v>
      </c>
      <c r="B30" s="88" t="s">
        <v>252</v>
      </c>
      <c r="C30" s="13" t="s">
        <v>25</v>
      </c>
      <c r="D30" s="13" t="s">
        <v>18</v>
      </c>
      <c r="F30" s="35" t="s">
        <v>66</v>
      </c>
      <c r="G30" s="42">
        <v>1</v>
      </c>
      <c r="H30" s="24">
        <v>1</v>
      </c>
      <c r="I30" s="24">
        <v>1</v>
      </c>
      <c r="J30" s="24">
        <v>1</v>
      </c>
      <c r="K30" s="639"/>
      <c r="L30" s="639"/>
      <c r="M30" s="24">
        <v>1</v>
      </c>
      <c r="N30" s="24">
        <v>1</v>
      </c>
      <c r="O30" s="639"/>
      <c r="P30" s="24">
        <v>1</v>
      </c>
      <c r="Q30" s="24">
        <v>1</v>
      </c>
      <c r="R30" s="24">
        <v>1</v>
      </c>
      <c r="S30" s="24">
        <v>1</v>
      </c>
      <c r="T30" s="24">
        <v>1</v>
      </c>
      <c r="U30" s="24">
        <v>1</v>
      </c>
      <c r="V30" s="24">
        <v>1</v>
      </c>
      <c r="W30" s="24">
        <v>1</v>
      </c>
      <c r="X30" s="24">
        <v>1</v>
      </c>
      <c r="Y30" s="639"/>
      <c r="Z30" s="24">
        <v>1</v>
      </c>
      <c r="AA30" s="24">
        <v>1</v>
      </c>
      <c r="AB30" s="24">
        <v>1</v>
      </c>
      <c r="AC30" s="24">
        <v>1</v>
      </c>
      <c r="AD30" s="24">
        <v>1</v>
      </c>
      <c r="AE30" s="24">
        <v>1</v>
      </c>
      <c r="AF30" s="24">
        <v>1</v>
      </c>
      <c r="AG30" s="24">
        <v>1</v>
      </c>
      <c r="AH30" s="24">
        <v>1</v>
      </c>
      <c r="AI30" s="24">
        <v>1</v>
      </c>
      <c r="AJ30" s="24">
        <v>1</v>
      </c>
      <c r="AK30" s="24">
        <v>1</v>
      </c>
      <c r="AL30" s="24">
        <v>1</v>
      </c>
      <c r="AM30" s="24">
        <v>1</v>
      </c>
      <c r="AN30" s="24">
        <v>1</v>
      </c>
      <c r="AO30" s="24">
        <v>1</v>
      </c>
      <c r="AP30" s="24">
        <v>1</v>
      </c>
      <c r="AQ30" s="24">
        <v>1</v>
      </c>
      <c r="AR30" s="24">
        <v>1</v>
      </c>
      <c r="AS30" s="24">
        <v>1</v>
      </c>
      <c r="AT30" s="24">
        <v>1</v>
      </c>
      <c r="AU30" s="24">
        <v>1</v>
      </c>
      <c r="AV30" s="639"/>
      <c r="AW30" s="639"/>
      <c r="AX30" s="24">
        <v>1</v>
      </c>
      <c r="AY30" s="24">
        <v>1</v>
      </c>
      <c r="AZ30" s="24">
        <v>1</v>
      </c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16"/>
      <c r="BT30" s="216"/>
      <c r="BU30" s="387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366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</row>
    <row r="31" spans="1:198" s="26" customFormat="1" ht="13.8" thickBot="1" x14ac:dyDescent="0.3">
      <c r="A31" s="138">
        <v>28</v>
      </c>
      <c r="B31" s="139" t="s">
        <v>253</v>
      </c>
      <c r="C31" s="428" t="s">
        <v>26</v>
      </c>
      <c r="D31" s="13" t="s">
        <v>18</v>
      </c>
      <c r="F31" s="142" t="s">
        <v>66</v>
      </c>
      <c r="G31" s="143">
        <v>1</v>
      </c>
      <c r="H31" s="172">
        <v>1</v>
      </c>
      <c r="I31" s="172">
        <v>1</v>
      </c>
      <c r="J31" s="172">
        <v>1</v>
      </c>
      <c r="K31" s="640"/>
      <c r="L31" s="640"/>
      <c r="M31" s="172">
        <v>1</v>
      </c>
      <c r="N31" s="172">
        <v>1</v>
      </c>
      <c r="O31" s="640"/>
      <c r="P31" s="172">
        <v>1</v>
      </c>
      <c r="Q31" s="172">
        <v>1</v>
      </c>
      <c r="R31" s="172">
        <v>1</v>
      </c>
      <c r="S31" s="172">
        <v>1</v>
      </c>
      <c r="T31" s="172">
        <v>1</v>
      </c>
      <c r="U31" s="172">
        <v>1</v>
      </c>
      <c r="V31" s="172">
        <v>1</v>
      </c>
      <c r="W31" s="172">
        <v>1</v>
      </c>
      <c r="X31" s="172">
        <v>1</v>
      </c>
      <c r="Y31" s="640"/>
      <c r="Z31" s="172">
        <v>1</v>
      </c>
      <c r="AA31" s="172">
        <v>1</v>
      </c>
      <c r="AB31" s="172">
        <v>1</v>
      </c>
      <c r="AC31" s="172">
        <v>1</v>
      </c>
      <c r="AD31" s="172">
        <v>1</v>
      </c>
      <c r="AE31" s="172">
        <v>1</v>
      </c>
      <c r="AF31" s="172">
        <v>1</v>
      </c>
      <c r="AG31" s="172">
        <v>1</v>
      </c>
      <c r="AH31" s="172">
        <v>1</v>
      </c>
      <c r="AI31" s="172">
        <v>1</v>
      </c>
      <c r="AJ31" s="172">
        <v>1</v>
      </c>
      <c r="AK31" s="172">
        <v>1</v>
      </c>
      <c r="AL31" s="172">
        <v>1</v>
      </c>
      <c r="AM31" s="172">
        <v>1</v>
      </c>
      <c r="AN31" s="172">
        <v>1</v>
      </c>
      <c r="AO31" s="172">
        <v>1</v>
      </c>
      <c r="AP31" s="172">
        <v>1</v>
      </c>
      <c r="AQ31" s="172">
        <v>1</v>
      </c>
      <c r="AR31" s="172">
        <v>1</v>
      </c>
      <c r="AS31" s="172">
        <v>1</v>
      </c>
      <c r="AT31" s="172">
        <v>1</v>
      </c>
      <c r="AU31" s="172">
        <v>1</v>
      </c>
      <c r="AV31" s="640"/>
      <c r="AW31" s="640"/>
      <c r="AX31" s="172">
        <v>1</v>
      </c>
      <c r="AY31" s="172">
        <v>1</v>
      </c>
      <c r="AZ31" s="172">
        <v>1</v>
      </c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2"/>
      <c r="BS31" s="173"/>
      <c r="BT31" s="173"/>
      <c r="BU31" s="395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367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</row>
    <row r="32" spans="1:198" s="155" customFormat="1" x14ac:dyDescent="0.25">
      <c r="A32" s="138">
        <v>29</v>
      </c>
      <c r="B32" s="150" t="s">
        <v>254</v>
      </c>
      <c r="C32" s="240" t="s">
        <v>73</v>
      </c>
      <c r="D32" s="151" t="s">
        <v>2</v>
      </c>
      <c r="E32" s="272"/>
      <c r="F32" s="153" t="s">
        <v>66</v>
      </c>
      <c r="G32" s="154"/>
      <c r="H32" s="175">
        <v>8</v>
      </c>
      <c r="I32" s="175">
        <v>8</v>
      </c>
      <c r="J32" s="175">
        <v>8</v>
      </c>
      <c r="K32" s="661"/>
      <c r="L32" s="641"/>
      <c r="M32" s="175"/>
      <c r="N32" s="182"/>
      <c r="O32" s="661"/>
      <c r="P32" s="175">
        <v>8</v>
      </c>
      <c r="Q32" s="175">
        <v>8</v>
      </c>
      <c r="R32" s="175"/>
      <c r="S32" s="241"/>
      <c r="T32" s="175">
        <v>8</v>
      </c>
      <c r="U32" s="175">
        <v>8</v>
      </c>
      <c r="V32" s="175"/>
      <c r="W32" s="241"/>
      <c r="X32" s="175">
        <v>8</v>
      </c>
      <c r="Y32" s="641"/>
      <c r="Z32" s="175">
        <v>8</v>
      </c>
      <c r="AA32" s="175">
        <v>8</v>
      </c>
      <c r="AB32" s="241"/>
      <c r="AC32" s="175">
        <v>8</v>
      </c>
      <c r="AD32" s="241"/>
      <c r="AE32" s="175">
        <v>8</v>
      </c>
      <c r="AF32" s="175">
        <v>8</v>
      </c>
      <c r="AG32" s="175"/>
      <c r="AH32" s="241"/>
      <c r="AI32" s="175">
        <v>8</v>
      </c>
      <c r="AJ32" s="175">
        <v>8</v>
      </c>
      <c r="AK32" s="182"/>
      <c r="AL32" s="241"/>
      <c r="AM32" s="175">
        <v>8</v>
      </c>
      <c r="AN32" s="175">
        <v>8</v>
      </c>
      <c r="AO32" s="175">
        <v>8</v>
      </c>
      <c r="AP32" s="175">
        <v>8</v>
      </c>
      <c r="AQ32" s="175">
        <v>8</v>
      </c>
      <c r="AR32" s="175">
        <v>8</v>
      </c>
      <c r="AS32" s="175">
        <v>8</v>
      </c>
      <c r="AT32" s="175">
        <v>8</v>
      </c>
      <c r="AU32" s="175">
        <v>8</v>
      </c>
      <c r="AV32" s="641"/>
      <c r="AW32" s="641"/>
      <c r="AX32" s="175">
        <v>8</v>
      </c>
      <c r="AY32" s="175">
        <v>8</v>
      </c>
      <c r="AZ32" s="241"/>
      <c r="BA32" s="175"/>
      <c r="BB32" s="182"/>
      <c r="BC32" s="241"/>
      <c r="BD32" s="175"/>
      <c r="BE32" s="175"/>
      <c r="BF32" s="182"/>
      <c r="BG32" s="241"/>
      <c r="BH32" s="175"/>
      <c r="BI32" s="175"/>
      <c r="BJ32" s="182"/>
      <c r="BK32" s="241"/>
      <c r="BL32" s="175"/>
      <c r="BM32" s="175"/>
      <c r="BN32" s="182"/>
      <c r="BO32" s="241"/>
      <c r="BP32" s="175"/>
      <c r="BQ32" s="175"/>
      <c r="BR32" s="175"/>
      <c r="BS32" s="182"/>
      <c r="BT32" s="182"/>
      <c r="BU32" s="182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  <c r="DR32" s="157"/>
      <c r="DS32" s="157"/>
      <c r="DT32" s="157"/>
      <c r="DU32" s="157"/>
      <c r="DV32" s="157"/>
      <c r="DW32" s="157"/>
      <c r="DX32" s="157"/>
      <c r="DY32" s="157"/>
      <c r="DZ32" s="157"/>
      <c r="EA32" s="157"/>
      <c r="EB32" s="157"/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  <c r="EM32" s="157"/>
      <c r="EN32" s="157"/>
      <c r="EO32" s="157"/>
      <c r="EP32" s="157"/>
      <c r="EQ32" s="157"/>
      <c r="ER32" s="157"/>
      <c r="ES32" s="157"/>
      <c r="ET32" s="157"/>
      <c r="EU32" s="157"/>
      <c r="EV32" s="157"/>
      <c r="EW32" s="157"/>
      <c r="EX32" s="157"/>
      <c r="EY32" s="157"/>
      <c r="EZ32" s="157"/>
      <c r="FA32" s="157"/>
      <c r="FB32" s="157"/>
      <c r="FC32" s="157"/>
      <c r="FD32" s="157"/>
      <c r="FE32" s="157"/>
      <c r="FF32" s="157"/>
      <c r="FG32" s="157"/>
      <c r="FH32" s="157"/>
      <c r="FI32" s="157"/>
      <c r="FJ32" s="157"/>
      <c r="FK32" s="157"/>
      <c r="FL32" s="157"/>
      <c r="FM32" s="157"/>
      <c r="FN32" s="157"/>
      <c r="FO32" s="157"/>
      <c r="FP32" s="157"/>
      <c r="FQ32" s="157"/>
      <c r="FR32" s="157"/>
      <c r="FS32" s="157"/>
      <c r="FT32" s="157"/>
      <c r="FU32" s="157"/>
      <c r="FV32" s="157"/>
      <c r="FW32" s="157"/>
      <c r="FX32" s="157"/>
      <c r="FY32" s="157"/>
      <c r="FZ32" s="157"/>
      <c r="GA32" s="368"/>
      <c r="GB32" s="158"/>
      <c r="GC32" s="158"/>
      <c r="GD32" s="158"/>
      <c r="GE32" s="158"/>
      <c r="GF32" s="158"/>
      <c r="GG32" s="158"/>
      <c r="GH32" s="158"/>
      <c r="GI32" s="158"/>
      <c r="GJ32" s="158"/>
      <c r="GK32" s="158"/>
      <c r="GL32" s="158"/>
      <c r="GM32" s="158"/>
      <c r="GN32" s="158"/>
      <c r="GO32" s="158"/>
      <c r="GP32" s="158"/>
    </row>
    <row r="33" spans="1:198" s="164" customFormat="1" ht="13.8" thickBot="1" x14ac:dyDescent="0.3">
      <c r="A33" s="138">
        <v>30</v>
      </c>
      <c r="B33" s="159" t="s">
        <v>254</v>
      </c>
      <c r="C33" s="242" t="s">
        <v>67</v>
      </c>
      <c r="D33" s="242" t="s">
        <v>2</v>
      </c>
      <c r="F33" s="162" t="s">
        <v>66</v>
      </c>
      <c r="G33" s="163"/>
      <c r="H33" s="178"/>
      <c r="I33" s="178"/>
      <c r="J33" s="178"/>
      <c r="K33" s="662"/>
      <c r="L33" s="642"/>
      <c r="M33" s="178">
        <v>8</v>
      </c>
      <c r="N33" s="183">
        <v>8</v>
      </c>
      <c r="O33" s="662"/>
      <c r="P33" s="178"/>
      <c r="Q33" s="178"/>
      <c r="R33" s="178">
        <v>8</v>
      </c>
      <c r="S33" s="429">
        <v>8</v>
      </c>
      <c r="T33" s="178"/>
      <c r="U33" s="178"/>
      <c r="V33" s="178">
        <v>8</v>
      </c>
      <c r="W33" s="429">
        <v>8</v>
      </c>
      <c r="X33" s="178"/>
      <c r="Y33" s="642"/>
      <c r="Z33" s="178"/>
      <c r="AA33" s="178"/>
      <c r="AB33" s="429">
        <v>8</v>
      </c>
      <c r="AC33" s="178"/>
      <c r="AD33" s="429">
        <v>8</v>
      </c>
      <c r="AE33" s="178"/>
      <c r="AF33" s="178"/>
      <c r="AG33" s="178">
        <v>8</v>
      </c>
      <c r="AH33" s="429">
        <v>8</v>
      </c>
      <c r="AI33" s="178"/>
      <c r="AJ33" s="178"/>
      <c r="AK33" s="183">
        <v>8</v>
      </c>
      <c r="AL33" s="429">
        <v>8</v>
      </c>
      <c r="AM33" s="178"/>
      <c r="AN33" s="178"/>
      <c r="AO33" s="178"/>
      <c r="AP33" s="178"/>
      <c r="AQ33" s="178"/>
      <c r="AR33" s="178"/>
      <c r="AS33" s="178"/>
      <c r="AT33" s="178"/>
      <c r="AU33" s="178"/>
      <c r="AV33" s="642"/>
      <c r="AW33" s="642"/>
      <c r="AX33" s="178"/>
      <c r="AY33" s="178"/>
      <c r="AZ33" s="429">
        <v>8</v>
      </c>
      <c r="BA33" s="178"/>
      <c r="BB33" s="183"/>
      <c r="BC33" s="429"/>
      <c r="BD33" s="178"/>
      <c r="BE33" s="178"/>
      <c r="BF33" s="183"/>
      <c r="BG33" s="429"/>
      <c r="BH33" s="178"/>
      <c r="BI33" s="178"/>
      <c r="BJ33" s="183"/>
      <c r="BK33" s="429"/>
      <c r="BL33" s="178"/>
      <c r="BM33" s="178"/>
      <c r="BN33" s="183"/>
      <c r="BO33" s="429"/>
      <c r="BP33" s="178"/>
      <c r="BQ33" s="178"/>
      <c r="BR33" s="178"/>
      <c r="BS33" s="183"/>
      <c r="BT33" s="183"/>
      <c r="BU33" s="183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6"/>
      <c r="CY33" s="166"/>
      <c r="CZ33" s="166"/>
      <c r="DA33" s="166"/>
      <c r="DB33" s="166"/>
      <c r="DC33" s="166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  <c r="DS33" s="166"/>
      <c r="DT33" s="166"/>
      <c r="DU33" s="166"/>
      <c r="DV33" s="166"/>
      <c r="DW33" s="166"/>
      <c r="DX33" s="166"/>
      <c r="DY33" s="166"/>
      <c r="DZ33" s="166"/>
      <c r="EA33" s="166"/>
      <c r="EB33" s="166"/>
      <c r="EC33" s="166"/>
      <c r="ED33" s="166"/>
      <c r="EE33" s="166"/>
      <c r="EF33" s="166"/>
      <c r="EG33" s="166"/>
      <c r="EH33" s="166"/>
      <c r="EI33" s="166"/>
      <c r="EJ33" s="166"/>
      <c r="EK33" s="166"/>
      <c r="EL33" s="166"/>
      <c r="EM33" s="166"/>
      <c r="EN33" s="166"/>
      <c r="EO33" s="166"/>
      <c r="EP33" s="166"/>
      <c r="EQ33" s="166"/>
      <c r="ER33" s="166"/>
      <c r="ES33" s="166"/>
      <c r="ET33" s="166"/>
      <c r="EU33" s="166"/>
      <c r="EV33" s="166"/>
      <c r="EW33" s="166"/>
      <c r="EX33" s="166"/>
      <c r="EY33" s="166"/>
      <c r="EZ33" s="166"/>
      <c r="FA33" s="166"/>
      <c r="FB33" s="166"/>
      <c r="FC33" s="166"/>
      <c r="FD33" s="166"/>
      <c r="FE33" s="166"/>
      <c r="FF33" s="166"/>
      <c r="FG33" s="166"/>
      <c r="FH33" s="166"/>
      <c r="FI33" s="166"/>
      <c r="FJ33" s="166"/>
      <c r="FK33" s="166"/>
      <c r="FL33" s="166"/>
      <c r="FM33" s="166"/>
      <c r="FN33" s="166"/>
      <c r="FO33" s="166"/>
      <c r="FP33" s="166"/>
      <c r="FQ33" s="166"/>
      <c r="FR33" s="166"/>
      <c r="FS33" s="166"/>
      <c r="FT33" s="166"/>
      <c r="FU33" s="166"/>
      <c r="FV33" s="166"/>
      <c r="FW33" s="166"/>
      <c r="FX33" s="166"/>
      <c r="FY33" s="166"/>
      <c r="FZ33" s="166"/>
      <c r="GA33" s="369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</row>
    <row r="34" spans="1:198" s="20" customFormat="1" ht="99.75" customHeight="1" x14ac:dyDescent="0.25">
      <c r="A34" s="138">
        <v>31</v>
      </c>
      <c r="B34" s="292"/>
      <c r="C34" s="292"/>
      <c r="D34" s="292"/>
      <c r="E34" s="1149"/>
      <c r="F34" s="1150"/>
      <c r="G34" s="1151"/>
      <c r="H34" s="1146" t="s">
        <v>895</v>
      </c>
      <c r="I34" s="1146" t="s">
        <v>903</v>
      </c>
      <c r="J34" s="1146" t="s">
        <v>915</v>
      </c>
      <c r="K34" s="1147"/>
      <c r="L34" s="1147"/>
      <c r="M34" s="1146" t="s">
        <v>902</v>
      </c>
      <c r="N34" s="1146" t="s">
        <v>903</v>
      </c>
      <c r="O34" s="1147"/>
      <c r="P34" s="1146" t="s">
        <v>916</v>
      </c>
      <c r="Q34" s="1146" t="s">
        <v>917</v>
      </c>
      <c r="R34" s="1146" t="s">
        <v>918</v>
      </c>
      <c r="S34" s="1146" t="s">
        <v>919</v>
      </c>
      <c r="T34" s="1146" t="s">
        <v>925</v>
      </c>
      <c r="U34" s="1146" t="s">
        <v>926</v>
      </c>
      <c r="V34" s="1146" t="s">
        <v>927</v>
      </c>
      <c r="W34" s="1146" t="s">
        <v>928</v>
      </c>
      <c r="X34" s="1146" t="s">
        <v>914</v>
      </c>
      <c r="Y34" s="1147"/>
      <c r="Z34" s="1146" t="s">
        <v>901</v>
      </c>
      <c r="AA34" s="1146" t="s">
        <v>920</v>
      </c>
      <c r="AB34" s="1146" t="s">
        <v>921</v>
      </c>
      <c r="AC34" s="1146" t="s">
        <v>913</v>
      </c>
      <c r="AD34" s="1146" t="s">
        <v>922</v>
      </c>
      <c r="AE34" s="1146" t="s">
        <v>900</v>
      </c>
      <c r="AF34" s="1146" t="s">
        <v>923</v>
      </c>
      <c r="AG34" s="1146" t="s">
        <v>899</v>
      </c>
      <c r="AH34" s="1146" t="s">
        <v>924</v>
      </c>
      <c r="AI34" s="1146" t="s">
        <v>912</v>
      </c>
      <c r="AJ34" s="1146" t="s">
        <v>911</v>
      </c>
      <c r="AK34" s="1146" t="s">
        <v>910</v>
      </c>
      <c r="AL34" s="1146" t="s">
        <v>909</v>
      </c>
      <c r="AM34" s="1146" t="s">
        <v>908</v>
      </c>
      <c r="AN34" s="1146" t="s">
        <v>929</v>
      </c>
      <c r="AO34" s="1146" t="s">
        <v>898</v>
      </c>
      <c r="AP34" s="1146" t="s">
        <v>897</v>
      </c>
      <c r="AQ34" s="1146" t="s">
        <v>930</v>
      </c>
      <c r="AR34" s="1146" t="s">
        <v>931</v>
      </c>
      <c r="AS34" s="1146" t="s">
        <v>896</v>
      </c>
      <c r="AT34" s="1146" t="s">
        <v>907</v>
      </c>
      <c r="AU34" s="1146" t="s">
        <v>906</v>
      </c>
      <c r="AV34" s="1147"/>
      <c r="AW34" s="1147"/>
      <c r="AX34" s="1146" t="s">
        <v>905</v>
      </c>
      <c r="AY34" s="1146" t="s">
        <v>904</v>
      </c>
      <c r="AZ34" s="1146" t="s">
        <v>932</v>
      </c>
      <c r="BA34" s="294"/>
      <c r="BB34" s="294"/>
      <c r="BC34" s="294"/>
      <c r="BD34" s="294"/>
      <c r="BE34" s="294"/>
      <c r="BF34" s="294"/>
      <c r="BG34" s="294"/>
      <c r="BH34" s="294"/>
      <c r="BI34" s="294"/>
      <c r="BJ34" s="294"/>
      <c r="BK34" s="294"/>
      <c r="BL34" s="294"/>
      <c r="BM34" s="294"/>
      <c r="BN34" s="294"/>
      <c r="BO34" s="294"/>
      <c r="BP34" s="294"/>
      <c r="BQ34" s="294"/>
      <c r="BR34" s="294"/>
      <c r="BS34" s="149"/>
      <c r="BT34" s="149"/>
      <c r="BU34" s="149"/>
    </row>
    <row r="35" spans="1:198" s="248" customFormat="1" ht="13.8" thickBot="1" x14ac:dyDescent="0.3">
      <c r="A35" s="138">
        <v>32</v>
      </c>
      <c r="B35" s="159" t="s">
        <v>255</v>
      </c>
      <c r="C35" s="160" t="s">
        <v>549</v>
      </c>
      <c r="D35" s="160" t="s">
        <v>29</v>
      </c>
      <c r="E35" s="247"/>
      <c r="F35" s="162" t="s">
        <v>66</v>
      </c>
      <c r="G35" s="163">
        <v>1</v>
      </c>
      <c r="H35" s="183">
        <v>1</v>
      </c>
      <c r="I35" s="183">
        <v>1</v>
      </c>
      <c r="J35" s="183">
        <v>1</v>
      </c>
      <c r="K35" s="642"/>
      <c r="L35" s="642"/>
      <c r="M35" s="183">
        <v>1</v>
      </c>
      <c r="N35" s="183">
        <v>1</v>
      </c>
      <c r="O35" s="642"/>
      <c r="P35" s="183">
        <v>1</v>
      </c>
      <c r="Q35" s="183">
        <v>1</v>
      </c>
      <c r="R35" s="183">
        <v>1</v>
      </c>
      <c r="S35" s="183">
        <v>1</v>
      </c>
      <c r="T35" s="183">
        <v>1</v>
      </c>
      <c r="U35" s="183">
        <v>1</v>
      </c>
      <c r="V35" s="183">
        <v>1</v>
      </c>
      <c r="W35" s="183">
        <v>1</v>
      </c>
      <c r="X35" s="183">
        <v>1</v>
      </c>
      <c r="Y35" s="642"/>
      <c r="Z35" s="183">
        <v>1</v>
      </c>
      <c r="AA35" s="183">
        <v>1</v>
      </c>
      <c r="AB35" s="183">
        <v>1</v>
      </c>
      <c r="AC35" s="183">
        <v>1</v>
      </c>
      <c r="AD35" s="183">
        <v>1</v>
      </c>
      <c r="AE35" s="183">
        <v>1</v>
      </c>
      <c r="AF35" s="183">
        <v>1</v>
      </c>
      <c r="AG35" s="183">
        <v>1</v>
      </c>
      <c r="AH35" s="183">
        <v>1</v>
      </c>
      <c r="AI35" s="183">
        <v>1</v>
      </c>
      <c r="AJ35" s="183">
        <v>1</v>
      </c>
      <c r="AK35" s="183">
        <v>1</v>
      </c>
      <c r="AL35" s="183">
        <v>1</v>
      </c>
      <c r="AM35" s="183">
        <v>1</v>
      </c>
      <c r="AN35" s="183">
        <v>1</v>
      </c>
      <c r="AO35" s="183">
        <v>1</v>
      </c>
      <c r="AP35" s="183">
        <v>1</v>
      </c>
      <c r="AQ35" s="183">
        <v>1</v>
      </c>
      <c r="AR35" s="183">
        <v>1</v>
      </c>
      <c r="AS35" s="183">
        <v>1</v>
      </c>
      <c r="AT35" s="183">
        <v>1</v>
      </c>
      <c r="AU35" s="183">
        <v>1</v>
      </c>
      <c r="AV35" s="642"/>
      <c r="AW35" s="642"/>
      <c r="AX35" s="183">
        <v>1</v>
      </c>
      <c r="AY35" s="183">
        <v>1</v>
      </c>
      <c r="AZ35" s="183">
        <v>1</v>
      </c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166"/>
      <c r="GB35" s="166"/>
      <c r="GC35" s="166"/>
      <c r="GD35" s="166"/>
      <c r="GE35" s="166"/>
      <c r="GF35" s="166"/>
      <c r="GG35" s="166"/>
      <c r="GH35" s="166"/>
      <c r="GI35" s="166"/>
      <c r="GJ35" s="166"/>
      <c r="GK35" s="166"/>
      <c r="GL35" s="166"/>
      <c r="GM35" s="166"/>
      <c r="GN35" s="166"/>
      <c r="GO35" s="166"/>
      <c r="GP35" s="166"/>
    </row>
    <row r="36" spans="1:198" s="253" customFormat="1" ht="13.8" thickBot="1" x14ac:dyDescent="0.3">
      <c r="A36" s="138">
        <v>33</v>
      </c>
      <c r="B36" s="252"/>
      <c r="F36" s="254"/>
      <c r="G36" s="465" t="s">
        <v>74</v>
      </c>
      <c r="H36" s="465" t="s">
        <v>119</v>
      </c>
      <c r="I36" s="465" t="s">
        <v>75</v>
      </c>
      <c r="J36" s="465" t="s">
        <v>76</v>
      </c>
      <c r="K36" s="648"/>
      <c r="L36" s="648"/>
      <c r="M36" s="465" t="s">
        <v>79</v>
      </c>
      <c r="N36" s="465" t="s">
        <v>80</v>
      </c>
      <c r="O36" s="648"/>
      <c r="P36" s="465" t="s">
        <v>82</v>
      </c>
      <c r="Q36" s="465" t="s">
        <v>83</v>
      </c>
      <c r="R36" s="465" t="s">
        <v>84</v>
      </c>
      <c r="S36" s="465" t="s">
        <v>85</v>
      </c>
      <c r="T36" s="465" t="s">
        <v>86</v>
      </c>
      <c r="U36" s="465" t="s">
        <v>87</v>
      </c>
      <c r="V36" s="465" t="s">
        <v>88</v>
      </c>
      <c r="W36" s="465" t="s">
        <v>89</v>
      </c>
      <c r="X36" s="465" t="s">
        <v>90</v>
      </c>
      <c r="Y36" s="648"/>
      <c r="Z36" s="465" t="s">
        <v>92</v>
      </c>
      <c r="AA36" s="465" t="s">
        <v>93</v>
      </c>
      <c r="AB36" s="465" t="s">
        <v>94</v>
      </c>
      <c r="AC36" s="465" t="s">
        <v>95</v>
      </c>
      <c r="AD36" s="465" t="s">
        <v>96</v>
      </c>
      <c r="AE36" s="465" t="s">
        <v>97</v>
      </c>
      <c r="AF36" s="465" t="s">
        <v>98</v>
      </c>
      <c r="AG36" s="465" t="s">
        <v>99</v>
      </c>
      <c r="AH36" s="465" t="s">
        <v>100</v>
      </c>
      <c r="AI36" s="465" t="s">
        <v>101</v>
      </c>
      <c r="AJ36" s="465" t="s">
        <v>102</v>
      </c>
      <c r="AK36" s="465" t="s">
        <v>103</v>
      </c>
      <c r="AL36" s="465" t="s">
        <v>104</v>
      </c>
      <c r="AM36" s="465" t="s">
        <v>105</v>
      </c>
      <c r="AN36" s="465" t="s">
        <v>106</v>
      </c>
      <c r="AO36" s="465" t="s">
        <v>107</v>
      </c>
      <c r="AP36" s="465" t="s">
        <v>108</v>
      </c>
      <c r="AQ36" s="465" t="s">
        <v>109</v>
      </c>
      <c r="AR36" s="465" t="s">
        <v>110</v>
      </c>
      <c r="AS36" s="465" t="s">
        <v>111</v>
      </c>
      <c r="AT36" s="465" t="s">
        <v>112</v>
      </c>
      <c r="AU36" s="465" t="s">
        <v>113</v>
      </c>
      <c r="AV36" s="648"/>
      <c r="AW36" s="648"/>
      <c r="AX36" s="465" t="s">
        <v>116</v>
      </c>
      <c r="AY36" s="465" t="s">
        <v>117</v>
      </c>
      <c r="AZ36" s="465" t="s">
        <v>118</v>
      </c>
      <c r="BA36" s="465"/>
      <c r="BB36" s="465"/>
      <c r="BC36" s="465"/>
      <c r="BD36" s="465"/>
      <c r="BE36" s="465"/>
      <c r="BF36" s="465"/>
      <c r="BG36" s="465"/>
      <c r="BH36" s="465"/>
      <c r="BI36" s="465"/>
      <c r="BJ36" s="465"/>
      <c r="BK36" s="465"/>
      <c r="BL36" s="465"/>
      <c r="BM36" s="465"/>
      <c r="BN36" s="465"/>
      <c r="BO36" s="465"/>
      <c r="BP36" s="465"/>
      <c r="BQ36" s="465"/>
      <c r="BR36" s="465"/>
      <c r="BS36" s="465"/>
      <c r="BT36" s="465"/>
      <c r="BU36" s="465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370"/>
      <c r="GB36" s="190"/>
      <c r="GC36" s="190"/>
      <c r="GD36" s="190"/>
      <c r="GE36" s="190"/>
      <c r="GF36" s="190"/>
      <c r="GG36" s="190"/>
      <c r="GH36" s="190"/>
      <c r="GI36" s="190"/>
      <c r="GJ36" s="190"/>
      <c r="GK36" s="190"/>
      <c r="GL36" s="190"/>
      <c r="GM36" s="190"/>
      <c r="GN36" s="190"/>
      <c r="GO36" s="190"/>
      <c r="GP36" s="190"/>
    </row>
    <row r="37" spans="1:198" s="626" customFormat="1" ht="13.8" thickBot="1" x14ac:dyDescent="0.3">
      <c r="A37" s="689">
        <v>34</v>
      </c>
      <c r="B37" s="267" t="s">
        <v>206</v>
      </c>
      <c r="C37" s="268" t="s">
        <v>591</v>
      </c>
      <c r="D37" s="268" t="s">
        <v>0</v>
      </c>
      <c r="E37" s="625"/>
      <c r="F37" s="697" t="s">
        <v>66</v>
      </c>
      <c r="G37" s="474">
        <v>1</v>
      </c>
      <c r="H37" s="475">
        <v>1</v>
      </c>
      <c r="I37" s="475">
        <v>1</v>
      </c>
      <c r="J37" s="475">
        <v>1</v>
      </c>
      <c r="K37" s="649"/>
      <c r="L37" s="649"/>
      <c r="M37" s="475">
        <v>1</v>
      </c>
      <c r="N37" s="475">
        <v>1</v>
      </c>
      <c r="O37" s="649"/>
      <c r="P37" s="475">
        <v>1</v>
      </c>
      <c r="Q37" s="475">
        <v>1</v>
      </c>
      <c r="R37" s="475">
        <v>1</v>
      </c>
      <c r="S37" s="475">
        <v>1</v>
      </c>
      <c r="T37" s="475">
        <v>1</v>
      </c>
      <c r="U37" s="475">
        <v>1</v>
      </c>
      <c r="V37" s="475">
        <v>1</v>
      </c>
      <c r="W37" s="475">
        <v>1</v>
      </c>
      <c r="X37" s="475">
        <v>1</v>
      </c>
      <c r="Y37" s="649"/>
      <c r="Z37" s="475">
        <v>1</v>
      </c>
      <c r="AA37" s="475">
        <v>1</v>
      </c>
      <c r="AB37" s="475">
        <v>1</v>
      </c>
      <c r="AC37" s="475">
        <v>1</v>
      </c>
      <c r="AD37" s="475">
        <v>1</v>
      </c>
      <c r="AE37" s="475">
        <v>1</v>
      </c>
      <c r="AF37" s="475">
        <v>1</v>
      </c>
      <c r="AG37" s="475">
        <v>1</v>
      </c>
      <c r="AH37" s="475">
        <v>1</v>
      </c>
      <c r="AI37" s="475">
        <v>1</v>
      </c>
      <c r="AJ37" s="475">
        <v>1</v>
      </c>
      <c r="AK37" s="475">
        <v>1</v>
      </c>
      <c r="AL37" s="475">
        <v>1</v>
      </c>
      <c r="AM37" s="475">
        <v>1</v>
      </c>
      <c r="AN37" s="475">
        <v>1</v>
      </c>
      <c r="AO37" s="475">
        <v>1</v>
      </c>
      <c r="AP37" s="475">
        <v>1</v>
      </c>
      <c r="AQ37" s="475">
        <v>1</v>
      </c>
      <c r="AR37" s="475">
        <v>1</v>
      </c>
      <c r="AS37" s="475">
        <v>1</v>
      </c>
      <c r="AT37" s="475">
        <v>1</v>
      </c>
      <c r="AU37" s="475">
        <v>1</v>
      </c>
      <c r="AV37" s="649"/>
      <c r="AW37" s="649"/>
      <c r="AX37" s="475">
        <v>1</v>
      </c>
      <c r="AY37" s="475">
        <v>1</v>
      </c>
      <c r="AZ37" s="475">
        <v>1</v>
      </c>
      <c r="BA37" s="475"/>
      <c r="BB37" s="475"/>
      <c r="BC37" s="475"/>
      <c r="BD37" s="475"/>
      <c r="BE37" s="475"/>
      <c r="BF37" s="475"/>
      <c r="BG37" s="475"/>
      <c r="BH37" s="475"/>
      <c r="BI37" s="475"/>
      <c r="BJ37" s="475"/>
      <c r="BK37" s="475"/>
      <c r="BL37" s="475"/>
      <c r="BM37" s="475"/>
      <c r="BN37" s="475"/>
      <c r="BO37" s="475"/>
      <c r="BP37" s="475"/>
      <c r="BQ37" s="475"/>
      <c r="BR37" s="475"/>
      <c r="BS37" s="476"/>
      <c r="BT37" s="476"/>
      <c r="BU37" s="476"/>
      <c r="BV37" s="698"/>
      <c r="BW37" s="698"/>
      <c r="BX37" s="698"/>
      <c r="BY37" s="698"/>
      <c r="BZ37" s="698"/>
      <c r="CA37" s="698"/>
      <c r="CB37" s="698"/>
      <c r="CC37" s="698"/>
      <c r="CD37" s="698"/>
      <c r="CE37" s="698"/>
      <c r="CF37" s="698"/>
      <c r="CG37" s="698"/>
      <c r="CH37" s="698"/>
      <c r="CI37" s="698"/>
      <c r="CJ37" s="698"/>
      <c r="CK37" s="698"/>
      <c r="CL37" s="698"/>
      <c r="CM37" s="698"/>
      <c r="CN37" s="698"/>
      <c r="CO37" s="698"/>
      <c r="CP37" s="698"/>
      <c r="CQ37" s="698"/>
      <c r="CR37" s="698"/>
      <c r="CS37" s="698"/>
      <c r="CT37" s="698"/>
      <c r="CU37" s="698"/>
      <c r="CV37" s="698"/>
      <c r="CW37" s="698"/>
      <c r="CX37" s="698"/>
      <c r="CY37" s="698"/>
      <c r="CZ37" s="698"/>
      <c r="DA37" s="698"/>
      <c r="DB37" s="698"/>
      <c r="DC37" s="698"/>
      <c r="DD37" s="698"/>
      <c r="DE37" s="698"/>
      <c r="DF37" s="698"/>
      <c r="DG37" s="698"/>
      <c r="DH37" s="698"/>
      <c r="DI37" s="698"/>
      <c r="DJ37" s="698"/>
      <c r="DK37" s="698"/>
      <c r="DL37" s="698"/>
      <c r="DM37" s="698"/>
      <c r="DN37" s="698"/>
      <c r="DO37" s="698"/>
      <c r="DP37" s="698"/>
      <c r="DQ37" s="698"/>
      <c r="DR37" s="698"/>
      <c r="DS37" s="698"/>
      <c r="DT37" s="698"/>
      <c r="DU37" s="698"/>
      <c r="DV37" s="698"/>
      <c r="DW37" s="698"/>
      <c r="DX37" s="698"/>
      <c r="DY37" s="698"/>
      <c r="DZ37" s="698"/>
      <c r="EA37" s="698"/>
      <c r="EB37" s="698"/>
      <c r="EC37" s="698"/>
      <c r="ED37" s="698"/>
      <c r="EE37" s="698"/>
      <c r="EF37" s="698"/>
      <c r="EG37" s="698"/>
      <c r="EH37" s="698"/>
      <c r="EI37" s="698"/>
      <c r="EJ37" s="698"/>
      <c r="EK37" s="698"/>
      <c r="EL37" s="698"/>
      <c r="EM37" s="698"/>
      <c r="EN37" s="698"/>
      <c r="EO37" s="698"/>
      <c r="EP37" s="698"/>
      <c r="EQ37" s="698"/>
      <c r="ER37" s="698"/>
      <c r="ES37" s="698"/>
      <c r="ET37" s="698"/>
      <c r="EU37" s="698"/>
      <c r="EV37" s="698"/>
      <c r="EW37" s="698"/>
      <c r="EX37" s="698"/>
      <c r="EY37" s="698"/>
      <c r="EZ37" s="698"/>
      <c r="FA37" s="698"/>
      <c r="FB37" s="698"/>
      <c r="FC37" s="698"/>
      <c r="FD37" s="698"/>
      <c r="FE37" s="698"/>
      <c r="FF37" s="698"/>
      <c r="FG37" s="698"/>
      <c r="FH37" s="698"/>
      <c r="FI37" s="698"/>
      <c r="FJ37" s="698"/>
      <c r="FK37" s="698"/>
      <c r="FL37" s="698"/>
      <c r="FM37" s="698"/>
      <c r="FN37" s="698"/>
      <c r="FO37" s="698"/>
      <c r="FP37" s="698"/>
      <c r="FQ37" s="698"/>
      <c r="FR37" s="698"/>
      <c r="FS37" s="698"/>
      <c r="FT37" s="698"/>
      <c r="FU37" s="698"/>
      <c r="FV37" s="698"/>
      <c r="FW37" s="698"/>
      <c r="FX37" s="698"/>
      <c r="FY37" s="698"/>
      <c r="FZ37" s="698"/>
      <c r="GA37" s="624"/>
      <c r="GB37" s="625"/>
      <c r="GC37" s="625"/>
      <c r="GD37" s="625"/>
      <c r="GE37" s="625"/>
      <c r="GF37" s="625"/>
      <c r="GG37" s="625"/>
      <c r="GH37" s="625"/>
      <c r="GI37" s="625"/>
      <c r="GJ37" s="625"/>
      <c r="GK37" s="625"/>
      <c r="GL37" s="625"/>
      <c r="GM37" s="625"/>
      <c r="GN37" s="625"/>
      <c r="GO37" s="625"/>
      <c r="GP37" s="625"/>
    </row>
    <row r="38" spans="1:198" s="191" customFormat="1" ht="13.8" thickBot="1" x14ac:dyDescent="0.3">
      <c r="A38" s="138">
        <v>35</v>
      </c>
      <c r="B38" s="274" t="s">
        <v>207</v>
      </c>
      <c r="C38" s="468" t="s">
        <v>592</v>
      </c>
      <c r="D38" s="291" t="s">
        <v>0</v>
      </c>
      <c r="F38" s="469" t="s">
        <v>66</v>
      </c>
      <c r="G38" s="230">
        <v>1</v>
      </c>
      <c r="H38" s="470">
        <v>1</v>
      </c>
      <c r="I38" s="470">
        <v>1</v>
      </c>
      <c r="J38" s="470">
        <v>1</v>
      </c>
      <c r="K38" s="650"/>
      <c r="L38" s="650"/>
      <c r="M38" s="470">
        <v>1</v>
      </c>
      <c r="N38" s="470">
        <v>1</v>
      </c>
      <c r="O38" s="650"/>
      <c r="P38" s="470">
        <v>1</v>
      </c>
      <c r="Q38" s="470">
        <v>1</v>
      </c>
      <c r="R38" s="470">
        <v>1</v>
      </c>
      <c r="S38" s="470">
        <v>1</v>
      </c>
      <c r="T38" s="470">
        <v>1</v>
      </c>
      <c r="U38" s="470">
        <v>1</v>
      </c>
      <c r="V38" s="470">
        <v>1</v>
      </c>
      <c r="W38" s="470">
        <v>1</v>
      </c>
      <c r="X38" s="470">
        <v>1</v>
      </c>
      <c r="Y38" s="650"/>
      <c r="Z38" s="470">
        <v>1</v>
      </c>
      <c r="AA38" s="470">
        <v>1</v>
      </c>
      <c r="AB38" s="470">
        <v>1</v>
      </c>
      <c r="AC38" s="470">
        <v>1</v>
      </c>
      <c r="AD38" s="470">
        <v>1</v>
      </c>
      <c r="AE38" s="470">
        <v>1</v>
      </c>
      <c r="AF38" s="470">
        <v>1</v>
      </c>
      <c r="AG38" s="470">
        <v>1</v>
      </c>
      <c r="AH38" s="470">
        <v>1</v>
      </c>
      <c r="AI38" s="470">
        <v>1</v>
      </c>
      <c r="AJ38" s="470">
        <v>1</v>
      </c>
      <c r="AK38" s="470">
        <v>1</v>
      </c>
      <c r="AL38" s="470">
        <v>1</v>
      </c>
      <c r="AM38" s="470">
        <v>1</v>
      </c>
      <c r="AN38" s="470">
        <v>1</v>
      </c>
      <c r="AO38" s="470">
        <v>1</v>
      </c>
      <c r="AP38" s="470">
        <v>1</v>
      </c>
      <c r="AQ38" s="470">
        <v>1</v>
      </c>
      <c r="AR38" s="470">
        <v>1</v>
      </c>
      <c r="AS38" s="470">
        <v>1</v>
      </c>
      <c r="AT38" s="470">
        <v>1</v>
      </c>
      <c r="AU38" s="470">
        <v>1</v>
      </c>
      <c r="AV38" s="650"/>
      <c r="AW38" s="650"/>
      <c r="AX38" s="470">
        <v>1</v>
      </c>
      <c r="AY38" s="470">
        <v>1</v>
      </c>
      <c r="AZ38" s="470">
        <v>1</v>
      </c>
      <c r="BA38" s="470"/>
      <c r="BB38" s="470"/>
      <c r="BC38" s="470"/>
      <c r="BD38" s="470"/>
      <c r="BE38" s="470"/>
      <c r="BF38" s="470"/>
      <c r="BG38" s="470"/>
      <c r="BH38" s="470"/>
      <c r="BI38" s="470"/>
      <c r="BJ38" s="470"/>
      <c r="BK38" s="470"/>
      <c r="BL38" s="470"/>
      <c r="BM38" s="470"/>
      <c r="BN38" s="470"/>
      <c r="BO38" s="470"/>
      <c r="BP38" s="470"/>
      <c r="BQ38" s="470"/>
      <c r="BR38" s="470"/>
      <c r="BS38" s="471"/>
      <c r="BT38" s="471"/>
      <c r="BU38" s="471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370"/>
      <c r="GB38" s="190"/>
      <c r="GC38" s="190"/>
      <c r="GD38" s="190"/>
      <c r="GE38" s="190"/>
      <c r="GF38" s="190"/>
      <c r="GG38" s="190"/>
      <c r="GH38" s="190"/>
      <c r="GI38" s="190"/>
      <c r="GJ38" s="190"/>
      <c r="GK38" s="190"/>
      <c r="GL38" s="190"/>
      <c r="GM38" s="190"/>
      <c r="GN38" s="190"/>
      <c r="GO38" s="190"/>
      <c r="GP38" s="190"/>
    </row>
    <row r="39" spans="1:198" s="155" customFormat="1" x14ac:dyDescent="0.25">
      <c r="A39" s="138">
        <v>36</v>
      </c>
      <c r="B39" s="278" t="s">
        <v>208</v>
      </c>
      <c r="C39" s="479" t="s">
        <v>593</v>
      </c>
      <c r="D39" s="296" t="s">
        <v>315</v>
      </c>
      <c r="E39" s="1101" t="s">
        <v>480</v>
      </c>
      <c r="F39" s="480" t="s">
        <v>66</v>
      </c>
      <c r="G39" s="154"/>
      <c r="H39" s="481">
        <v>1</v>
      </c>
      <c r="I39" s="481">
        <v>1</v>
      </c>
      <c r="J39" s="481">
        <v>1</v>
      </c>
      <c r="K39" s="651"/>
      <c r="L39" s="651"/>
      <c r="M39" s="481">
        <v>1</v>
      </c>
      <c r="N39" s="481">
        <v>1</v>
      </c>
      <c r="O39" s="651"/>
      <c r="P39" s="481">
        <v>1</v>
      </c>
      <c r="Q39" s="481">
        <v>1</v>
      </c>
      <c r="R39" s="481">
        <v>1</v>
      </c>
      <c r="S39" s="481">
        <v>1</v>
      </c>
      <c r="T39" s="481">
        <v>1</v>
      </c>
      <c r="U39" s="481">
        <v>1</v>
      </c>
      <c r="V39" s="481">
        <v>1</v>
      </c>
      <c r="W39" s="481">
        <v>1</v>
      </c>
      <c r="X39" s="481">
        <v>1</v>
      </c>
      <c r="Y39" s="651"/>
      <c r="Z39" s="481">
        <v>1</v>
      </c>
      <c r="AA39" s="481">
        <v>1</v>
      </c>
      <c r="AB39" s="481">
        <v>1</v>
      </c>
      <c r="AC39" s="481">
        <v>1</v>
      </c>
      <c r="AD39" s="481">
        <v>1</v>
      </c>
      <c r="AE39" s="481">
        <v>1</v>
      </c>
      <c r="AF39" s="481">
        <v>1</v>
      </c>
      <c r="AG39" s="481">
        <v>1</v>
      </c>
      <c r="AH39" s="481">
        <v>1</v>
      </c>
      <c r="AI39" s="481">
        <v>1</v>
      </c>
      <c r="AJ39" s="481">
        <v>1</v>
      </c>
      <c r="AK39" s="481">
        <v>1</v>
      </c>
      <c r="AL39" s="481">
        <v>1</v>
      </c>
      <c r="AM39" s="481">
        <v>1</v>
      </c>
      <c r="AN39" s="481">
        <v>1</v>
      </c>
      <c r="AO39" s="481">
        <v>1</v>
      </c>
      <c r="AP39" s="481">
        <v>1</v>
      </c>
      <c r="AQ39" s="481">
        <v>1</v>
      </c>
      <c r="AR39" s="481">
        <v>1</v>
      </c>
      <c r="AS39" s="481">
        <v>1</v>
      </c>
      <c r="AT39" s="481">
        <v>1</v>
      </c>
      <c r="AU39" s="481">
        <v>1</v>
      </c>
      <c r="AV39" s="651"/>
      <c r="AW39" s="651"/>
      <c r="AX39" s="481">
        <v>1</v>
      </c>
      <c r="AY39" s="481">
        <v>1</v>
      </c>
      <c r="AZ39" s="481">
        <v>1</v>
      </c>
      <c r="BA39" s="481"/>
      <c r="BB39" s="481"/>
      <c r="BC39" s="481"/>
      <c r="BD39" s="481"/>
      <c r="BE39" s="481"/>
      <c r="BF39" s="481"/>
      <c r="BG39" s="481"/>
      <c r="BH39" s="481"/>
      <c r="BI39" s="481"/>
      <c r="BJ39" s="481"/>
      <c r="BK39" s="481"/>
      <c r="BL39" s="481"/>
      <c r="BM39" s="481"/>
      <c r="BN39" s="481"/>
      <c r="BO39" s="481"/>
      <c r="BP39" s="481"/>
      <c r="BQ39" s="481"/>
      <c r="BR39" s="481"/>
      <c r="BS39" s="482"/>
      <c r="BT39" s="482"/>
      <c r="BU39" s="482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157"/>
      <c r="CX39" s="157"/>
      <c r="CY39" s="157"/>
      <c r="CZ39" s="157"/>
      <c r="DA39" s="157"/>
      <c r="DB39" s="157"/>
      <c r="DC39" s="157"/>
      <c r="DD39" s="157"/>
      <c r="DE39" s="157"/>
      <c r="DF39" s="157"/>
      <c r="DG39" s="157"/>
      <c r="DH39" s="157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7"/>
      <c r="EB39" s="157"/>
      <c r="EC39" s="157"/>
      <c r="ED39" s="157"/>
      <c r="EE39" s="157"/>
      <c r="EF39" s="157"/>
      <c r="EG39" s="157"/>
      <c r="EH39" s="157"/>
      <c r="EI39" s="157"/>
      <c r="EJ39" s="157"/>
      <c r="EK39" s="157"/>
      <c r="EL39" s="157"/>
      <c r="EM39" s="157"/>
      <c r="EN39" s="157"/>
      <c r="EO39" s="157"/>
      <c r="EP39" s="157"/>
      <c r="EQ39" s="157"/>
      <c r="ER39" s="157"/>
      <c r="ES39" s="157"/>
      <c r="ET39" s="157"/>
      <c r="EU39" s="157"/>
      <c r="EV39" s="157"/>
      <c r="EW39" s="157"/>
      <c r="EX39" s="157"/>
      <c r="EY39" s="157"/>
      <c r="EZ39" s="157"/>
      <c r="FA39" s="157"/>
      <c r="FB39" s="157"/>
      <c r="FC39" s="157"/>
      <c r="FD39" s="157"/>
      <c r="FE39" s="157"/>
      <c r="FF39" s="157"/>
      <c r="FG39" s="157"/>
      <c r="FH39" s="157"/>
      <c r="FI39" s="157"/>
      <c r="FJ39" s="157"/>
      <c r="FK39" s="157"/>
      <c r="FL39" s="157"/>
      <c r="FM39" s="157"/>
      <c r="FN39" s="157"/>
      <c r="FO39" s="157"/>
      <c r="FP39" s="157"/>
      <c r="FQ39" s="157"/>
      <c r="FR39" s="157"/>
      <c r="FS39" s="157"/>
      <c r="FT39" s="157"/>
      <c r="FU39" s="157"/>
      <c r="FV39" s="157"/>
      <c r="FW39" s="157"/>
      <c r="FX39" s="157"/>
      <c r="FY39" s="157"/>
      <c r="FZ39" s="157"/>
      <c r="GA39" s="368"/>
      <c r="GB39" s="158"/>
      <c r="GC39" s="158"/>
      <c r="GD39" s="158"/>
      <c r="GE39" s="158"/>
      <c r="GF39" s="158"/>
      <c r="GG39" s="158"/>
      <c r="GH39" s="158"/>
      <c r="GI39" s="158"/>
      <c r="GJ39" s="158"/>
      <c r="GK39" s="158"/>
      <c r="GL39" s="158"/>
      <c r="GM39" s="158"/>
      <c r="GN39" s="158"/>
      <c r="GO39" s="158"/>
      <c r="GP39" s="158"/>
    </row>
    <row r="40" spans="1:198" s="164" customFormat="1" ht="13.8" thickBot="1" x14ac:dyDescent="0.3">
      <c r="A40" s="138">
        <v>37</v>
      </c>
      <c r="B40" s="280" t="s">
        <v>208</v>
      </c>
      <c r="C40" s="1104" t="s">
        <v>594</v>
      </c>
      <c r="D40" s="1104" t="s">
        <v>315</v>
      </c>
      <c r="E40" s="1096" t="s">
        <v>481</v>
      </c>
      <c r="F40" s="484" t="s">
        <v>66</v>
      </c>
      <c r="G40" s="163"/>
      <c r="H40" s="485">
        <v>1</v>
      </c>
      <c r="I40" s="485">
        <v>1</v>
      </c>
      <c r="J40" s="485">
        <v>1</v>
      </c>
      <c r="K40" s="652"/>
      <c r="L40" s="652"/>
      <c r="M40" s="485">
        <v>1</v>
      </c>
      <c r="N40" s="485">
        <v>1</v>
      </c>
      <c r="O40" s="652"/>
      <c r="P40" s="485">
        <v>1</v>
      </c>
      <c r="Q40" s="485">
        <v>1</v>
      </c>
      <c r="R40" s="485">
        <v>1</v>
      </c>
      <c r="S40" s="485">
        <v>1</v>
      </c>
      <c r="T40" s="485">
        <v>1</v>
      </c>
      <c r="U40" s="485">
        <v>1</v>
      </c>
      <c r="V40" s="485">
        <v>1</v>
      </c>
      <c r="W40" s="485">
        <v>1</v>
      </c>
      <c r="X40" s="485">
        <v>1</v>
      </c>
      <c r="Y40" s="652"/>
      <c r="Z40" s="485">
        <v>1</v>
      </c>
      <c r="AA40" s="485">
        <v>1</v>
      </c>
      <c r="AB40" s="485">
        <v>1</v>
      </c>
      <c r="AC40" s="485">
        <v>1</v>
      </c>
      <c r="AD40" s="485">
        <v>1</v>
      </c>
      <c r="AE40" s="485">
        <v>1</v>
      </c>
      <c r="AF40" s="485">
        <v>1</v>
      </c>
      <c r="AG40" s="485">
        <v>1</v>
      </c>
      <c r="AH40" s="485">
        <v>1</v>
      </c>
      <c r="AI40" s="485">
        <v>1</v>
      </c>
      <c r="AJ40" s="485">
        <v>1</v>
      </c>
      <c r="AK40" s="485">
        <v>1</v>
      </c>
      <c r="AL40" s="485">
        <v>1</v>
      </c>
      <c r="AM40" s="485">
        <v>1</v>
      </c>
      <c r="AN40" s="485">
        <v>1</v>
      </c>
      <c r="AO40" s="485">
        <v>1</v>
      </c>
      <c r="AP40" s="485">
        <v>1</v>
      </c>
      <c r="AQ40" s="485">
        <v>1</v>
      </c>
      <c r="AR40" s="485">
        <v>1</v>
      </c>
      <c r="AS40" s="485">
        <v>1</v>
      </c>
      <c r="AT40" s="485">
        <v>1</v>
      </c>
      <c r="AU40" s="485">
        <v>1</v>
      </c>
      <c r="AV40" s="652"/>
      <c r="AW40" s="652"/>
      <c r="AX40" s="485">
        <v>1</v>
      </c>
      <c r="AY40" s="485">
        <v>1</v>
      </c>
      <c r="AZ40" s="485">
        <v>1</v>
      </c>
      <c r="BA40" s="485"/>
      <c r="BB40" s="485"/>
      <c r="BC40" s="485"/>
      <c r="BD40" s="485"/>
      <c r="BE40" s="485"/>
      <c r="BF40" s="485"/>
      <c r="BG40" s="485"/>
      <c r="BH40" s="485"/>
      <c r="BI40" s="485"/>
      <c r="BJ40" s="485"/>
      <c r="BK40" s="485"/>
      <c r="BL40" s="485"/>
      <c r="BM40" s="485"/>
      <c r="BN40" s="485"/>
      <c r="BO40" s="485"/>
      <c r="BP40" s="485"/>
      <c r="BQ40" s="485"/>
      <c r="BR40" s="485"/>
      <c r="BS40" s="486"/>
      <c r="BT40" s="486"/>
      <c r="BU40" s="48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  <c r="CT40" s="166"/>
      <c r="CU40" s="166"/>
      <c r="CV40" s="166"/>
      <c r="CW40" s="166"/>
      <c r="CX40" s="166"/>
      <c r="CY40" s="166"/>
      <c r="CZ40" s="166"/>
      <c r="DA40" s="166"/>
      <c r="DB40" s="166"/>
      <c r="DC40" s="166"/>
      <c r="DD40" s="166"/>
      <c r="DE40" s="166"/>
      <c r="DF40" s="166"/>
      <c r="DG40" s="166"/>
      <c r="DH40" s="166"/>
      <c r="DI40" s="166"/>
      <c r="DJ40" s="166"/>
      <c r="DK40" s="166"/>
      <c r="DL40" s="166"/>
      <c r="DM40" s="166"/>
      <c r="DN40" s="166"/>
      <c r="DO40" s="166"/>
      <c r="DP40" s="166"/>
      <c r="DQ40" s="166"/>
      <c r="DR40" s="166"/>
      <c r="DS40" s="166"/>
      <c r="DT40" s="166"/>
      <c r="DU40" s="166"/>
      <c r="DV40" s="166"/>
      <c r="DW40" s="166"/>
      <c r="DX40" s="166"/>
      <c r="DY40" s="166"/>
      <c r="DZ40" s="166"/>
      <c r="EA40" s="166"/>
      <c r="EB40" s="166"/>
      <c r="EC40" s="166"/>
      <c r="ED40" s="166"/>
      <c r="EE40" s="166"/>
      <c r="EF40" s="166"/>
      <c r="EG40" s="166"/>
      <c r="EH40" s="166"/>
      <c r="EI40" s="166"/>
      <c r="EJ40" s="166"/>
      <c r="EK40" s="166"/>
      <c r="EL40" s="166"/>
      <c r="EM40" s="166"/>
      <c r="EN40" s="166"/>
      <c r="EO40" s="166"/>
      <c r="EP40" s="166"/>
      <c r="EQ40" s="166"/>
      <c r="ER40" s="166"/>
      <c r="ES40" s="166"/>
      <c r="ET40" s="166"/>
      <c r="EU40" s="166"/>
      <c r="EV40" s="166"/>
      <c r="EW40" s="166"/>
      <c r="EX40" s="166"/>
      <c r="EY40" s="166"/>
      <c r="EZ40" s="166"/>
      <c r="FA40" s="166"/>
      <c r="FB40" s="166"/>
      <c r="FC40" s="166"/>
      <c r="FD40" s="166"/>
      <c r="FE40" s="166"/>
      <c r="FF40" s="166"/>
      <c r="FG40" s="166"/>
      <c r="FH40" s="166"/>
      <c r="FI40" s="166"/>
      <c r="FJ40" s="166"/>
      <c r="FK40" s="166"/>
      <c r="FL40" s="166"/>
      <c r="FM40" s="166"/>
      <c r="FN40" s="166"/>
      <c r="FO40" s="166"/>
      <c r="FP40" s="166"/>
      <c r="FQ40" s="166"/>
      <c r="FR40" s="166"/>
      <c r="FS40" s="166"/>
      <c r="FT40" s="166"/>
      <c r="FU40" s="166"/>
      <c r="FV40" s="166"/>
      <c r="FW40" s="166"/>
      <c r="FX40" s="166"/>
      <c r="FY40" s="166"/>
      <c r="FZ40" s="166"/>
      <c r="GA40" s="369"/>
      <c r="GB40" s="167"/>
      <c r="GC40" s="167"/>
      <c r="GD40" s="167"/>
      <c r="GE40" s="167"/>
      <c r="GF40" s="167"/>
      <c r="GG40" s="167"/>
      <c r="GH40" s="167"/>
      <c r="GI40" s="167"/>
      <c r="GJ40" s="167"/>
      <c r="GK40" s="167"/>
      <c r="GL40" s="167"/>
      <c r="GM40" s="167"/>
      <c r="GN40" s="167"/>
      <c r="GO40" s="167"/>
      <c r="GP40" s="167"/>
    </row>
    <row r="41" spans="1:198" s="253" customFormat="1" ht="13.8" thickBot="1" x14ac:dyDescent="0.3">
      <c r="A41" s="138">
        <v>38</v>
      </c>
      <c r="B41" s="252"/>
      <c r="C41" s="508"/>
      <c r="D41" s="508"/>
      <c r="F41" s="254"/>
      <c r="G41" s="465" t="s">
        <v>74</v>
      </c>
      <c r="H41" s="465" t="s">
        <v>119</v>
      </c>
      <c r="I41" s="465" t="s">
        <v>75</v>
      </c>
      <c r="J41" s="465" t="s">
        <v>76</v>
      </c>
      <c r="K41" s="648"/>
      <c r="L41" s="648"/>
      <c r="M41" s="465" t="s">
        <v>79</v>
      </c>
      <c r="N41" s="465" t="s">
        <v>80</v>
      </c>
      <c r="O41" s="648"/>
      <c r="P41" s="465" t="s">
        <v>82</v>
      </c>
      <c r="Q41" s="465" t="s">
        <v>83</v>
      </c>
      <c r="R41" s="465" t="s">
        <v>84</v>
      </c>
      <c r="S41" s="465" t="s">
        <v>85</v>
      </c>
      <c r="T41" s="465" t="s">
        <v>86</v>
      </c>
      <c r="U41" s="465" t="s">
        <v>87</v>
      </c>
      <c r="V41" s="465" t="s">
        <v>88</v>
      </c>
      <c r="W41" s="465" t="s">
        <v>89</v>
      </c>
      <c r="X41" s="465" t="s">
        <v>90</v>
      </c>
      <c r="Y41" s="648"/>
      <c r="Z41" s="465" t="s">
        <v>92</v>
      </c>
      <c r="AA41" s="465" t="s">
        <v>93</v>
      </c>
      <c r="AB41" s="465" t="s">
        <v>94</v>
      </c>
      <c r="AC41" s="465" t="s">
        <v>95</v>
      </c>
      <c r="AD41" s="465" t="s">
        <v>96</v>
      </c>
      <c r="AE41" s="465" t="s">
        <v>97</v>
      </c>
      <c r="AF41" s="465" t="s">
        <v>98</v>
      </c>
      <c r="AG41" s="465" t="s">
        <v>99</v>
      </c>
      <c r="AH41" s="465" t="s">
        <v>100</v>
      </c>
      <c r="AI41" s="465" t="s">
        <v>101</v>
      </c>
      <c r="AJ41" s="465" t="s">
        <v>102</v>
      </c>
      <c r="AK41" s="465" t="s">
        <v>103</v>
      </c>
      <c r="AL41" s="465" t="s">
        <v>104</v>
      </c>
      <c r="AM41" s="465" t="s">
        <v>105</v>
      </c>
      <c r="AN41" s="465" t="s">
        <v>106</v>
      </c>
      <c r="AO41" s="465" t="s">
        <v>107</v>
      </c>
      <c r="AP41" s="465" t="s">
        <v>108</v>
      </c>
      <c r="AQ41" s="465" t="s">
        <v>109</v>
      </c>
      <c r="AR41" s="465" t="s">
        <v>110</v>
      </c>
      <c r="AS41" s="465" t="s">
        <v>111</v>
      </c>
      <c r="AT41" s="465" t="s">
        <v>112</v>
      </c>
      <c r="AU41" s="465" t="s">
        <v>113</v>
      </c>
      <c r="AV41" s="648"/>
      <c r="AW41" s="648"/>
      <c r="AX41" s="465" t="s">
        <v>116</v>
      </c>
      <c r="AY41" s="465" t="s">
        <v>117</v>
      </c>
      <c r="AZ41" s="465" t="s">
        <v>118</v>
      </c>
      <c r="BA41" s="465"/>
      <c r="BB41" s="465"/>
      <c r="BC41" s="465"/>
      <c r="BD41" s="465"/>
      <c r="BE41" s="465"/>
      <c r="BF41" s="465"/>
      <c r="BG41" s="465"/>
      <c r="BH41" s="465"/>
      <c r="BI41" s="465"/>
      <c r="BJ41" s="465"/>
      <c r="BK41" s="465"/>
      <c r="BL41" s="465"/>
      <c r="BM41" s="465"/>
      <c r="BN41" s="465"/>
      <c r="BO41" s="465"/>
      <c r="BP41" s="465"/>
      <c r="BQ41" s="465"/>
      <c r="BR41" s="465"/>
      <c r="BS41" s="465"/>
      <c r="BT41" s="465"/>
      <c r="BU41" s="465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370"/>
      <c r="GB41" s="190"/>
      <c r="GC41" s="190"/>
      <c r="GD41" s="190"/>
      <c r="GE41" s="190"/>
      <c r="GF41" s="190"/>
      <c r="GG41" s="190"/>
      <c r="GH41" s="190"/>
      <c r="GI41" s="190"/>
      <c r="GJ41" s="190"/>
      <c r="GK41" s="190"/>
      <c r="GL41" s="190"/>
      <c r="GM41" s="190"/>
      <c r="GN41" s="190"/>
      <c r="GO41" s="190"/>
      <c r="GP41" s="190"/>
    </row>
    <row r="42" spans="1:198" s="626" customFormat="1" ht="13.8" thickBot="1" x14ac:dyDescent="0.3">
      <c r="A42" s="689">
        <v>39</v>
      </c>
      <c r="B42" s="267" t="s">
        <v>209</v>
      </c>
      <c r="C42" s="268" t="s">
        <v>555</v>
      </c>
      <c r="D42" s="268" t="s">
        <v>69</v>
      </c>
      <c r="E42" s="625"/>
      <c r="F42" s="697" t="s">
        <v>66</v>
      </c>
      <c r="G42" s="474">
        <v>3</v>
      </c>
      <c r="H42" s="475">
        <v>3</v>
      </c>
      <c r="I42" s="475">
        <v>3</v>
      </c>
      <c r="J42" s="475">
        <v>3</v>
      </c>
      <c r="K42" s="649"/>
      <c r="L42" s="649"/>
      <c r="M42" s="475">
        <v>3</v>
      </c>
      <c r="N42" s="475">
        <v>3</v>
      </c>
      <c r="O42" s="649"/>
      <c r="P42" s="475">
        <v>3</v>
      </c>
      <c r="Q42" s="475">
        <v>3</v>
      </c>
      <c r="R42" s="475">
        <v>3</v>
      </c>
      <c r="S42" s="475">
        <v>3</v>
      </c>
      <c r="T42" s="475">
        <v>3</v>
      </c>
      <c r="U42" s="475">
        <v>3</v>
      </c>
      <c r="V42" s="475">
        <v>3</v>
      </c>
      <c r="W42" s="475">
        <v>3</v>
      </c>
      <c r="X42" s="475">
        <v>3</v>
      </c>
      <c r="Y42" s="649"/>
      <c r="Z42" s="475">
        <v>3</v>
      </c>
      <c r="AA42" s="475">
        <v>3</v>
      </c>
      <c r="AB42" s="475">
        <v>3</v>
      </c>
      <c r="AC42" s="475">
        <v>3</v>
      </c>
      <c r="AD42" s="475">
        <v>3</v>
      </c>
      <c r="AE42" s="475">
        <v>3</v>
      </c>
      <c r="AF42" s="475">
        <v>3</v>
      </c>
      <c r="AG42" s="475">
        <v>3</v>
      </c>
      <c r="AH42" s="475">
        <v>3</v>
      </c>
      <c r="AI42" s="475">
        <v>3</v>
      </c>
      <c r="AJ42" s="475">
        <v>3</v>
      </c>
      <c r="AK42" s="475">
        <v>3</v>
      </c>
      <c r="AL42" s="475">
        <v>3</v>
      </c>
      <c r="AM42" s="475">
        <v>3</v>
      </c>
      <c r="AN42" s="475">
        <v>3</v>
      </c>
      <c r="AO42" s="475">
        <v>3</v>
      </c>
      <c r="AP42" s="475">
        <v>3</v>
      </c>
      <c r="AQ42" s="475">
        <v>3</v>
      </c>
      <c r="AR42" s="475">
        <v>3</v>
      </c>
      <c r="AS42" s="475">
        <v>3</v>
      </c>
      <c r="AT42" s="475">
        <v>3</v>
      </c>
      <c r="AU42" s="475">
        <v>3</v>
      </c>
      <c r="AV42" s="649"/>
      <c r="AW42" s="649"/>
      <c r="AX42" s="475">
        <v>3</v>
      </c>
      <c r="AY42" s="475">
        <v>3</v>
      </c>
      <c r="AZ42" s="475">
        <v>3</v>
      </c>
      <c r="BA42" s="475"/>
      <c r="BB42" s="475"/>
      <c r="BC42" s="475"/>
      <c r="BD42" s="475"/>
      <c r="BE42" s="475"/>
      <c r="BF42" s="475"/>
      <c r="BG42" s="475"/>
      <c r="BH42" s="475"/>
      <c r="BI42" s="475"/>
      <c r="BJ42" s="475"/>
      <c r="BK42" s="475"/>
      <c r="BL42" s="475"/>
      <c r="BM42" s="475"/>
      <c r="BN42" s="475"/>
      <c r="BO42" s="475"/>
      <c r="BP42" s="475"/>
      <c r="BQ42" s="475"/>
      <c r="BR42" s="475"/>
      <c r="BS42" s="476"/>
      <c r="BT42" s="476"/>
      <c r="BU42" s="476"/>
      <c r="BV42" s="698"/>
      <c r="BW42" s="698"/>
      <c r="BX42" s="698"/>
      <c r="BY42" s="698"/>
      <c r="BZ42" s="698"/>
      <c r="CA42" s="698"/>
      <c r="CB42" s="698"/>
      <c r="CC42" s="698"/>
      <c r="CD42" s="698"/>
      <c r="CE42" s="698"/>
      <c r="CF42" s="698"/>
      <c r="CG42" s="698"/>
      <c r="CH42" s="698"/>
      <c r="CI42" s="698"/>
      <c r="CJ42" s="698"/>
      <c r="CK42" s="698"/>
      <c r="CL42" s="698"/>
      <c r="CM42" s="698"/>
      <c r="CN42" s="698"/>
      <c r="CO42" s="698"/>
      <c r="CP42" s="698"/>
      <c r="CQ42" s="698"/>
      <c r="CR42" s="698"/>
      <c r="CS42" s="698"/>
      <c r="CT42" s="698"/>
      <c r="CU42" s="698"/>
      <c r="CV42" s="698"/>
      <c r="CW42" s="698"/>
      <c r="CX42" s="698"/>
      <c r="CY42" s="698"/>
      <c r="CZ42" s="698"/>
      <c r="DA42" s="698"/>
      <c r="DB42" s="698"/>
      <c r="DC42" s="698"/>
      <c r="DD42" s="698"/>
      <c r="DE42" s="698"/>
      <c r="DF42" s="698"/>
      <c r="DG42" s="698"/>
      <c r="DH42" s="698"/>
      <c r="DI42" s="698"/>
      <c r="DJ42" s="698"/>
      <c r="DK42" s="698"/>
      <c r="DL42" s="698"/>
      <c r="DM42" s="698"/>
      <c r="DN42" s="698"/>
      <c r="DO42" s="698"/>
      <c r="DP42" s="698"/>
      <c r="DQ42" s="698"/>
      <c r="DR42" s="698"/>
      <c r="DS42" s="698"/>
      <c r="DT42" s="698"/>
      <c r="DU42" s="698"/>
      <c r="DV42" s="698"/>
      <c r="DW42" s="698"/>
      <c r="DX42" s="698"/>
      <c r="DY42" s="698"/>
      <c r="DZ42" s="698"/>
      <c r="EA42" s="698"/>
      <c r="EB42" s="698"/>
      <c r="EC42" s="698"/>
      <c r="ED42" s="698"/>
      <c r="EE42" s="698"/>
      <c r="EF42" s="698"/>
      <c r="EG42" s="698"/>
      <c r="EH42" s="698"/>
      <c r="EI42" s="698"/>
      <c r="EJ42" s="698"/>
      <c r="EK42" s="698"/>
      <c r="EL42" s="698"/>
      <c r="EM42" s="698"/>
      <c r="EN42" s="698"/>
      <c r="EO42" s="698"/>
      <c r="EP42" s="698"/>
      <c r="EQ42" s="698"/>
      <c r="ER42" s="698"/>
      <c r="ES42" s="698"/>
      <c r="ET42" s="698"/>
      <c r="EU42" s="698"/>
      <c r="EV42" s="698"/>
      <c r="EW42" s="698"/>
      <c r="EX42" s="698"/>
      <c r="EY42" s="698"/>
      <c r="EZ42" s="698"/>
      <c r="FA42" s="698"/>
      <c r="FB42" s="698"/>
      <c r="FC42" s="698"/>
      <c r="FD42" s="698"/>
      <c r="FE42" s="698"/>
      <c r="FF42" s="698"/>
      <c r="FG42" s="698"/>
      <c r="FH42" s="698"/>
      <c r="FI42" s="698"/>
      <c r="FJ42" s="698"/>
      <c r="FK42" s="698"/>
      <c r="FL42" s="698"/>
      <c r="FM42" s="698"/>
      <c r="FN42" s="698"/>
      <c r="FO42" s="698"/>
      <c r="FP42" s="698"/>
      <c r="FQ42" s="698"/>
      <c r="FR42" s="698"/>
      <c r="FS42" s="698"/>
      <c r="FT42" s="698"/>
      <c r="FU42" s="698"/>
      <c r="FV42" s="698"/>
      <c r="FW42" s="698"/>
      <c r="FX42" s="698"/>
      <c r="FY42" s="698"/>
      <c r="FZ42" s="698"/>
      <c r="GA42" s="624"/>
      <c r="GB42" s="625"/>
      <c r="GC42" s="625"/>
      <c r="GD42" s="625"/>
      <c r="GE42" s="625"/>
      <c r="GF42" s="625"/>
      <c r="GG42" s="625"/>
      <c r="GH42" s="625"/>
      <c r="GI42" s="625"/>
      <c r="GJ42" s="625"/>
      <c r="GK42" s="625"/>
      <c r="GL42" s="625"/>
      <c r="GM42" s="625"/>
      <c r="GN42" s="625"/>
      <c r="GO42" s="625"/>
      <c r="GP42" s="625"/>
    </row>
    <row r="43" spans="1:198" s="215" customFormat="1" x14ac:dyDescent="0.25">
      <c r="A43" s="138">
        <v>40</v>
      </c>
      <c r="B43" s="261" t="s">
        <v>210</v>
      </c>
      <c r="C43" s="262" t="s">
        <v>556</v>
      </c>
      <c r="D43" s="263" t="s">
        <v>18</v>
      </c>
      <c r="E43" s="224"/>
      <c r="F43" s="509" t="s">
        <v>66</v>
      </c>
      <c r="G43" s="148">
        <v>3</v>
      </c>
      <c r="H43" s="180">
        <v>3</v>
      </c>
      <c r="I43" s="180">
        <v>3</v>
      </c>
      <c r="J43" s="180">
        <v>3</v>
      </c>
      <c r="K43" s="645"/>
      <c r="L43" s="645"/>
      <c r="M43" s="180">
        <v>3</v>
      </c>
      <c r="N43" s="180">
        <v>3</v>
      </c>
      <c r="O43" s="645"/>
      <c r="P43" s="180">
        <v>3</v>
      </c>
      <c r="Q43" s="180">
        <v>3</v>
      </c>
      <c r="R43" s="180">
        <v>3</v>
      </c>
      <c r="S43" s="180">
        <v>3</v>
      </c>
      <c r="T43" s="180">
        <v>3</v>
      </c>
      <c r="U43" s="180">
        <v>3</v>
      </c>
      <c r="V43" s="180">
        <v>3</v>
      </c>
      <c r="W43" s="180">
        <v>3</v>
      </c>
      <c r="X43" s="180">
        <v>3</v>
      </c>
      <c r="Y43" s="645"/>
      <c r="Z43" s="180">
        <v>3</v>
      </c>
      <c r="AA43" s="180">
        <v>3</v>
      </c>
      <c r="AB43" s="180">
        <v>3</v>
      </c>
      <c r="AC43" s="180">
        <v>3</v>
      </c>
      <c r="AD43" s="180">
        <v>3</v>
      </c>
      <c r="AE43" s="180">
        <v>3</v>
      </c>
      <c r="AF43" s="180">
        <v>3</v>
      </c>
      <c r="AG43" s="180">
        <v>3</v>
      </c>
      <c r="AH43" s="180">
        <v>3</v>
      </c>
      <c r="AI43" s="180">
        <v>3</v>
      </c>
      <c r="AJ43" s="180">
        <v>3</v>
      </c>
      <c r="AK43" s="180">
        <v>3</v>
      </c>
      <c r="AL43" s="180">
        <v>3</v>
      </c>
      <c r="AM43" s="180">
        <v>3</v>
      </c>
      <c r="AN43" s="180">
        <v>3</v>
      </c>
      <c r="AO43" s="180">
        <v>3</v>
      </c>
      <c r="AP43" s="180">
        <v>3</v>
      </c>
      <c r="AQ43" s="180">
        <v>3</v>
      </c>
      <c r="AR43" s="180">
        <v>3</v>
      </c>
      <c r="AS43" s="180">
        <v>3</v>
      </c>
      <c r="AT43" s="180">
        <v>3</v>
      </c>
      <c r="AU43" s="180">
        <v>3</v>
      </c>
      <c r="AV43" s="645"/>
      <c r="AW43" s="645"/>
      <c r="AX43" s="180">
        <v>3</v>
      </c>
      <c r="AY43" s="180">
        <v>3</v>
      </c>
      <c r="AZ43" s="180">
        <v>3</v>
      </c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80"/>
      <c r="BN43" s="180"/>
      <c r="BO43" s="180"/>
      <c r="BP43" s="180"/>
      <c r="BQ43" s="180"/>
      <c r="BR43" s="180"/>
      <c r="BS43" s="510"/>
      <c r="BT43" s="510"/>
      <c r="BU43" s="51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371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</row>
    <row r="44" spans="1:198" s="3" customFormat="1" x14ac:dyDescent="0.25">
      <c r="A44" s="138">
        <v>41</v>
      </c>
      <c r="B44" s="88" t="s">
        <v>211</v>
      </c>
      <c r="C44" s="81" t="s">
        <v>557</v>
      </c>
      <c r="D44" s="81" t="s">
        <v>69</v>
      </c>
      <c r="F44" s="31" t="s">
        <v>66</v>
      </c>
      <c r="G44" s="42">
        <v>3</v>
      </c>
      <c r="H44" s="24">
        <v>3</v>
      </c>
      <c r="I44" s="24">
        <v>3</v>
      </c>
      <c r="J44" s="24">
        <v>3</v>
      </c>
      <c r="K44" s="639"/>
      <c r="L44" s="639"/>
      <c r="M44" s="24">
        <v>3</v>
      </c>
      <c r="N44" s="24">
        <v>3</v>
      </c>
      <c r="O44" s="639"/>
      <c r="P44" s="24">
        <v>3</v>
      </c>
      <c r="Q44" s="24">
        <v>3</v>
      </c>
      <c r="R44" s="24">
        <v>3</v>
      </c>
      <c r="S44" s="24">
        <v>3</v>
      </c>
      <c r="T44" s="24">
        <v>3</v>
      </c>
      <c r="U44" s="24">
        <v>3</v>
      </c>
      <c r="V44" s="24">
        <v>3</v>
      </c>
      <c r="W44" s="24">
        <v>3</v>
      </c>
      <c r="X44" s="24">
        <v>3</v>
      </c>
      <c r="Y44" s="639"/>
      <c r="Z44" s="24">
        <v>3</v>
      </c>
      <c r="AA44" s="24">
        <v>3</v>
      </c>
      <c r="AB44" s="24">
        <v>3</v>
      </c>
      <c r="AC44" s="24">
        <v>3</v>
      </c>
      <c r="AD44" s="24">
        <v>3</v>
      </c>
      <c r="AE44" s="24">
        <v>3</v>
      </c>
      <c r="AF44" s="24">
        <v>3</v>
      </c>
      <c r="AG44" s="24">
        <v>3</v>
      </c>
      <c r="AH44" s="24">
        <v>3</v>
      </c>
      <c r="AI44" s="24">
        <v>3</v>
      </c>
      <c r="AJ44" s="24">
        <v>3</v>
      </c>
      <c r="AK44" s="24">
        <v>3</v>
      </c>
      <c r="AL44" s="24">
        <v>3</v>
      </c>
      <c r="AM44" s="24">
        <v>3</v>
      </c>
      <c r="AN44" s="24">
        <v>3</v>
      </c>
      <c r="AO44" s="24">
        <v>3</v>
      </c>
      <c r="AP44" s="24">
        <v>3</v>
      </c>
      <c r="AQ44" s="24">
        <v>3</v>
      </c>
      <c r="AR44" s="24">
        <v>3</v>
      </c>
      <c r="AS44" s="24">
        <v>3</v>
      </c>
      <c r="AT44" s="24">
        <v>3</v>
      </c>
      <c r="AU44" s="24">
        <v>3</v>
      </c>
      <c r="AV44" s="639"/>
      <c r="AW44" s="639"/>
      <c r="AX44" s="24">
        <v>3</v>
      </c>
      <c r="AY44" s="24">
        <v>3</v>
      </c>
      <c r="AZ44" s="24">
        <v>3</v>
      </c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83"/>
      <c r="BT44" s="83"/>
      <c r="BU44" s="83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366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</row>
    <row r="45" spans="1:198" s="199" customFormat="1" ht="13.8" thickBot="1" x14ac:dyDescent="0.3">
      <c r="A45" s="138">
        <v>42</v>
      </c>
      <c r="B45" s="255"/>
      <c r="F45" s="256"/>
      <c r="G45" s="524" t="s">
        <v>74</v>
      </c>
      <c r="H45" s="524" t="s">
        <v>119</v>
      </c>
      <c r="I45" s="524" t="s">
        <v>75</v>
      </c>
      <c r="J45" s="524" t="s">
        <v>76</v>
      </c>
      <c r="K45" s="653"/>
      <c r="L45" s="653"/>
      <c r="M45" s="524" t="s">
        <v>79</v>
      </c>
      <c r="N45" s="524" t="s">
        <v>80</v>
      </c>
      <c r="O45" s="653"/>
      <c r="P45" s="524" t="s">
        <v>82</v>
      </c>
      <c r="Q45" s="524" t="s">
        <v>83</v>
      </c>
      <c r="R45" s="524" t="s">
        <v>84</v>
      </c>
      <c r="S45" s="524" t="s">
        <v>85</v>
      </c>
      <c r="T45" s="524" t="s">
        <v>86</v>
      </c>
      <c r="U45" s="524" t="s">
        <v>87</v>
      </c>
      <c r="V45" s="524" t="s">
        <v>88</v>
      </c>
      <c r="W45" s="524" t="s">
        <v>89</v>
      </c>
      <c r="X45" s="524" t="s">
        <v>90</v>
      </c>
      <c r="Y45" s="653"/>
      <c r="Z45" s="524" t="s">
        <v>92</v>
      </c>
      <c r="AA45" s="524" t="s">
        <v>93</v>
      </c>
      <c r="AB45" s="524" t="s">
        <v>94</v>
      </c>
      <c r="AC45" s="524" t="s">
        <v>95</v>
      </c>
      <c r="AD45" s="524" t="s">
        <v>96</v>
      </c>
      <c r="AE45" s="524" t="s">
        <v>97</v>
      </c>
      <c r="AF45" s="524" t="s">
        <v>98</v>
      </c>
      <c r="AG45" s="524" t="s">
        <v>99</v>
      </c>
      <c r="AH45" s="524" t="s">
        <v>100</v>
      </c>
      <c r="AI45" s="524" t="s">
        <v>101</v>
      </c>
      <c r="AJ45" s="524" t="s">
        <v>102</v>
      </c>
      <c r="AK45" s="524" t="s">
        <v>103</v>
      </c>
      <c r="AL45" s="524" t="s">
        <v>104</v>
      </c>
      <c r="AM45" s="524" t="s">
        <v>105</v>
      </c>
      <c r="AN45" s="524" t="s">
        <v>106</v>
      </c>
      <c r="AO45" s="524" t="s">
        <v>107</v>
      </c>
      <c r="AP45" s="524" t="s">
        <v>108</v>
      </c>
      <c r="AQ45" s="524" t="s">
        <v>109</v>
      </c>
      <c r="AR45" s="524" t="s">
        <v>110</v>
      </c>
      <c r="AS45" s="524" t="s">
        <v>111</v>
      </c>
      <c r="AT45" s="524" t="s">
        <v>112</v>
      </c>
      <c r="AU45" s="524" t="s">
        <v>113</v>
      </c>
      <c r="AV45" s="653"/>
      <c r="AW45" s="653"/>
      <c r="AX45" s="524" t="s">
        <v>116</v>
      </c>
      <c r="AY45" s="524" t="s">
        <v>117</v>
      </c>
      <c r="AZ45" s="524" t="s">
        <v>118</v>
      </c>
      <c r="BA45" s="524"/>
      <c r="BB45" s="524"/>
      <c r="BC45" s="524"/>
      <c r="BD45" s="524"/>
      <c r="BE45" s="524"/>
      <c r="BF45" s="524"/>
      <c r="BG45" s="524"/>
      <c r="BH45" s="524"/>
      <c r="BI45" s="524"/>
      <c r="BJ45" s="524"/>
      <c r="BK45" s="524"/>
      <c r="BL45" s="524"/>
      <c r="BM45" s="524"/>
      <c r="BN45" s="524"/>
      <c r="BO45" s="524"/>
      <c r="BP45" s="524"/>
      <c r="BQ45" s="524"/>
      <c r="BR45" s="524"/>
      <c r="BS45" s="524"/>
      <c r="BT45" s="524"/>
      <c r="BU45" s="524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367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</row>
    <row r="46" spans="1:198" s="626" customFormat="1" ht="13.8" thickBot="1" x14ac:dyDescent="0.3">
      <c r="A46" s="689">
        <v>43</v>
      </c>
      <c r="B46" s="267" t="s">
        <v>212</v>
      </c>
      <c r="C46" s="268" t="s">
        <v>558</v>
      </c>
      <c r="D46" s="268" t="s">
        <v>1</v>
      </c>
      <c r="F46" s="697" t="s">
        <v>66</v>
      </c>
      <c r="G46" s="474">
        <v>1</v>
      </c>
      <c r="H46" s="475">
        <v>1</v>
      </c>
      <c r="I46" s="475">
        <v>1</v>
      </c>
      <c r="J46" s="475">
        <v>1</v>
      </c>
      <c r="K46" s="649"/>
      <c r="L46" s="649"/>
      <c r="M46" s="475">
        <v>1</v>
      </c>
      <c r="N46" s="475">
        <v>1</v>
      </c>
      <c r="O46" s="649"/>
      <c r="P46" s="475">
        <v>1</v>
      </c>
      <c r="Q46" s="475">
        <v>1</v>
      </c>
      <c r="R46" s="475">
        <v>1</v>
      </c>
      <c r="S46" s="475">
        <v>1</v>
      </c>
      <c r="T46" s="475">
        <v>1</v>
      </c>
      <c r="U46" s="475">
        <v>1</v>
      </c>
      <c r="V46" s="475">
        <v>1</v>
      </c>
      <c r="W46" s="475">
        <v>1</v>
      </c>
      <c r="X46" s="475">
        <v>1</v>
      </c>
      <c r="Y46" s="649"/>
      <c r="Z46" s="475">
        <v>1</v>
      </c>
      <c r="AA46" s="475">
        <v>1</v>
      </c>
      <c r="AB46" s="475">
        <v>1</v>
      </c>
      <c r="AC46" s="475">
        <v>1</v>
      </c>
      <c r="AD46" s="475">
        <v>1</v>
      </c>
      <c r="AE46" s="475">
        <v>1</v>
      </c>
      <c r="AF46" s="475">
        <v>1</v>
      </c>
      <c r="AG46" s="475">
        <v>1</v>
      </c>
      <c r="AH46" s="475">
        <v>1</v>
      </c>
      <c r="AI46" s="475">
        <v>1</v>
      </c>
      <c r="AJ46" s="475">
        <v>1</v>
      </c>
      <c r="AK46" s="475">
        <v>1</v>
      </c>
      <c r="AL46" s="475">
        <v>1</v>
      </c>
      <c r="AM46" s="475">
        <v>1</v>
      </c>
      <c r="AN46" s="475">
        <v>1</v>
      </c>
      <c r="AO46" s="475">
        <v>1</v>
      </c>
      <c r="AP46" s="475">
        <v>1</v>
      </c>
      <c r="AQ46" s="475">
        <v>1</v>
      </c>
      <c r="AR46" s="475">
        <v>1</v>
      </c>
      <c r="AS46" s="475">
        <v>1</v>
      </c>
      <c r="AT46" s="475">
        <v>1</v>
      </c>
      <c r="AU46" s="475">
        <v>1</v>
      </c>
      <c r="AV46" s="649"/>
      <c r="AW46" s="649"/>
      <c r="AX46" s="475">
        <v>1</v>
      </c>
      <c r="AY46" s="475">
        <v>1</v>
      </c>
      <c r="AZ46" s="475">
        <v>1</v>
      </c>
      <c r="BA46" s="475"/>
      <c r="BB46" s="475"/>
      <c r="BC46" s="475"/>
      <c r="BD46" s="475"/>
      <c r="BE46" s="475"/>
      <c r="BF46" s="475"/>
      <c r="BG46" s="475"/>
      <c r="BH46" s="475"/>
      <c r="BI46" s="475"/>
      <c r="BJ46" s="475"/>
      <c r="BK46" s="475"/>
      <c r="BL46" s="475"/>
      <c r="BM46" s="475"/>
      <c r="BN46" s="475"/>
      <c r="BO46" s="475"/>
      <c r="BP46" s="475"/>
      <c r="BQ46" s="475"/>
      <c r="BR46" s="475"/>
      <c r="BS46" s="476"/>
      <c r="BT46" s="476"/>
      <c r="BU46" s="476"/>
      <c r="BV46" s="698"/>
      <c r="BW46" s="698"/>
      <c r="BX46" s="698"/>
      <c r="BY46" s="698"/>
      <c r="BZ46" s="698"/>
      <c r="CA46" s="698"/>
      <c r="CB46" s="698"/>
      <c r="CC46" s="698"/>
      <c r="CD46" s="698"/>
      <c r="CE46" s="698"/>
      <c r="CF46" s="698"/>
      <c r="CG46" s="698"/>
      <c r="CH46" s="698"/>
      <c r="CI46" s="698"/>
      <c r="CJ46" s="698"/>
      <c r="CK46" s="698"/>
      <c r="CL46" s="698"/>
      <c r="CM46" s="698"/>
      <c r="CN46" s="698"/>
      <c r="CO46" s="698"/>
      <c r="CP46" s="698"/>
      <c r="CQ46" s="698"/>
      <c r="CR46" s="698"/>
      <c r="CS46" s="698"/>
      <c r="CT46" s="698"/>
      <c r="CU46" s="698"/>
      <c r="CV46" s="698"/>
      <c r="CW46" s="698"/>
      <c r="CX46" s="698"/>
      <c r="CY46" s="698"/>
      <c r="CZ46" s="698"/>
      <c r="DA46" s="698"/>
      <c r="DB46" s="698"/>
      <c r="DC46" s="698"/>
      <c r="DD46" s="698"/>
      <c r="DE46" s="698"/>
      <c r="DF46" s="698"/>
      <c r="DG46" s="698"/>
      <c r="DH46" s="698"/>
      <c r="DI46" s="698"/>
      <c r="DJ46" s="698"/>
      <c r="DK46" s="698"/>
      <c r="DL46" s="698"/>
      <c r="DM46" s="698"/>
      <c r="DN46" s="698"/>
      <c r="DO46" s="698"/>
      <c r="DP46" s="698"/>
      <c r="DQ46" s="698"/>
      <c r="DR46" s="698"/>
      <c r="DS46" s="698"/>
      <c r="DT46" s="698"/>
      <c r="DU46" s="698"/>
      <c r="DV46" s="698"/>
      <c r="DW46" s="698"/>
      <c r="DX46" s="698"/>
      <c r="DY46" s="698"/>
      <c r="DZ46" s="698"/>
      <c r="EA46" s="698"/>
      <c r="EB46" s="698"/>
      <c r="EC46" s="698"/>
      <c r="ED46" s="698"/>
      <c r="EE46" s="698"/>
      <c r="EF46" s="698"/>
      <c r="EG46" s="698"/>
      <c r="EH46" s="698"/>
      <c r="EI46" s="698"/>
      <c r="EJ46" s="698"/>
      <c r="EK46" s="698"/>
      <c r="EL46" s="698"/>
      <c r="EM46" s="698"/>
      <c r="EN46" s="698"/>
      <c r="EO46" s="698"/>
      <c r="EP46" s="698"/>
      <c r="EQ46" s="698"/>
      <c r="ER46" s="698"/>
      <c r="ES46" s="698"/>
      <c r="ET46" s="698"/>
      <c r="EU46" s="698"/>
      <c r="EV46" s="698"/>
      <c r="EW46" s="698"/>
      <c r="EX46" s="698"/>
      <c r="EY46" s="698"/>
      <c r="EZ46" s="698"/>
      <c r="FA46" s="698"/>
      <c r="FB46" s="698"/>
      <c r="FC46" s="698"/>
      <c r="FD46" s="698"/>
      <c r="FE46" s="698"/>
      <c r="FF46" s="698"/>
      <c r="FG46" s="698"/>
      <c r="FH46" s="698"/>
      <c r="FI46" s="698"/>
      <c r="FJ46" s="698"/>
      <c r="FK46" s="698"/>
      <c r="FL46" s="698"/>
      <c r="FM46" s="698"/>
      <c r="FN46" s="698"/>
      <c r="FO46" s="698"/>
      <c r="FP46" s="698"/>
      <c r="FQ46" s="698"/>
      <c r="FR46" s="698"/>
      <c r="FS46" s="698"/>
      <c r="FT46" s="698"/>
      <c r="FU46" s="698"/>
      <c r="FV46" s="698"/>
      <c r="FW46" s="698"/>
      <c r="FX46" s="698"/>
      <c r="FY46" s="698"/>
      <c r="FZ46" s="698"/>
      <c r="GA46" s="624"/>
      <c r="GB46" s="625"/>
      <c r="GC46" s="625"/>
      <c r="GD46" s="625"/>
      <c r="GE46" s="625"/>
      <c r="GF46" s="625"/>
      <c r="GG46" s="625"/>
      <c r="GH46" s="625"/>
      <c r="GI46" s="625"/>
      <c r="GJ46" s="625"/>
      <c r="GK46" s="625"/>
      <c r="GL46" s="625"/>
      <c r="GM46" s="625"/>
      <c r="GN46" s="625"/>
      <c r="GO46" s="625"/>
      <c r="GP46" s="625"/>
    </row>
    <row r="47" spans="1:198" s="215" customFormat="1" x14ac:dyDescent="0.25">
      <c r="A47" s="138">
        <v>44</v>
      </c>
      <c r="B47" s="525" t="s">
        <v>213</v>
      </c>
      <c r="C47" s="181" t="s">
        <v>559</v>
      </c>
      <c r="D47" s="181" t="s">
        <v>19</v>
      </c>
      <c r="E47" s="224"/>
      <c r="F47" s="509" t="s">
        <v>66</v>
      </c>
      <c r="G47" s="148">
        <v>1</v>
      </c>
      <c r="H47" s="180">
        <v>1</v>
      </c>
      <c r="I47" s="180">
        <v>1</v>
      </c>
      <c r="J47" s="180">
        <v>1</v>
      </c>
      <c r="K47" s="645"/>
      <c r="L47" s="645"/>
      <c r="M47" s="180">
        <v>1</v>
      </c>
      <c r="N47" s="180">
        <v>1</v>
      </c>
      <c r="O47" s="645"/>
      <c r="P47" s="180">
        <v>1</v>
      </c>
      <c r="Q47" s="180">
        <v>1</v>
      </c>
      <c r="R47" s="180">
        <v>1</v>
      </c>
      <c r="S47" s="180">
        <v>1</v>
      </c>
      <c r="T47" s="180">
        <v>1</v>
      </c>
      <c r="U47" s="180">
        <v>1</v>
      </c>
      <c r="V47" s="180">
        <v>1</v>
      </c>
      <c r="W47" s="180">
        <v>1</v>
      </c>
      <c r="X47" s="180">
        <v>1</v>
      </c>
      <c r="Y47" s="645"/>
      <c r="Z47" s="180">
        <v>1</v>
      </c>
      <c r="AA47" s="180">
        <v>1</v>
      </c>
      <c r="AB47" s="180">
        <v>1</v>
      </c>
      <c r="AC47" s="180">
        <v>1</v>
      </c>
      <c r="AD47" s="180">
        <v>1</v>
      </c>
      <c r="AE47" s="180">
        <v>1</v>
      </c>
      <c r="AF47" s="180">
        <v>1</v>
      </c>
      <c r="AG47" s="180">
        <v>1</v>
      </c>
      <c r="AH47" s="180">
        <v>1</v>
      </c>
      <c r="AI47" s="180">
        <v>1</v>
      </c>
      <c r="AJ47" s="180">
        <v>1</v>
      </c>
      <c r="AK47" s="180">
        <v>1</v>
      </c>
      <c r="AL47" s="180">
        <v>1</v>
      </c>
      <c r="AM47" s="180">
        <v>1</v>
      </c>
      <c r="AN47" s="180">
        <v>1</v>
      </c>
      <c r="AO47" s="180">
        <v>1</v>
      </c>
      <c r="AP47" s="180">
        <v>1</v>
      </c>
      <c r="AQ47" s="180">
        <v>1</v>
      </c>
      <c r="AR47" s="180">
        <v>1</v>
      </c>
      <c r="AS47" s="180">
        <v>1</v>
      </c>
      <c r="AT47" s="180">
        <v>1</v>
      </c>
      <c r="AU47" s="180">
        <v>1</v>
      </c>
      <c r="AV47" s="645"/>
      <c r="AW47" s="645"/>
      <c r="AX47" s="180">
        <v>1</v>
      </c>
      <c r="AY47" s="180">
        <v>1</v>
      </c>
      <c r="AZ47" s="180">
        <v>1</v>
      </c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0"/>
      <c r="BR47" s="180"/>
      <c r="BS47" s="510"/>
      <c r="BT47" s="510"/>
      <c r="BU47" s="51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371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</row>
    <row r="48" spans="1:198" s="3" customFormat="1" x14ac:dyDescent="0.25">
      <c r="A48" s="138">
        <v>45</v>
      </c>
      <c r="B48" s="437" t="s">
        <v>214</v>
      </c>
      <c r="C48" s="11" t="s">
        <v>560</v>
      </c>
      <c r="D48" s="11" t="s">
        <v>20</v>
      </c>
      <c r="F48" s="31" t="s">
        <v>66</v>
      </c>
      <c r="G48" s="42">
        <v>1</v>
      </c>
      <c r="H48" s="24">
        <v>1</v>
      </c>
      <c r="I48" s="24">
        <v>1</v>
      </c>
      <c r="J48" s="24">
        <v>1</v>
      </c>
      <c r="K48" s="639"/>
      <c r="L48" s="639"/>
      <c r="M48" s="24">
        <v>1</v>
      </c>
      <c r="N48" s="24">
        <v>1</v>
      </c>
      <c r="O48" s="639"/>
      <c r="P48" s="24">
        <v>1</v>
      </c>
      <c r="Q48" s="24">
        <v>1</v>
      </c>
      <c r="R48" s="24">
        <v>1</v>
      </c>
      <c r="S48" s="24">
        <v>1</v>
      </c>
      <c r="T48" s="24">
        <v>1</v>
      </c>
      <c r="U48" s="24">
        <v>1</v>
      </c>
      <c r="V48" s="24">
        <v>1</v>
      </c>
      <c r="W48" s="24">
        <v>1</v>
      </c>
      <c r="X48" s="24">
        <v>1</v>
      </c>
      <c r="Y48" s="639"/>
      <c r="Z48" s="24">
        <v>1</v>
      </c>
      <c r="AA48" s="24">
        <v>1</v>
      </c>
      <c r="AB48" s="24">
        <v>1</v>
      </c>
      <c r="AC48" s="24">
        <v>1</v>
      </c>
      <c r="AD48" s="24">
        <v>1</v>
      </c>
      <c r="AE48" s="24">
        <v>1</v>
      </c>
      <c r="AF48" s="24">
        <v>1</v>
      </c>
      <c r="AG48" s="24">
        <v>1</v>
      </c>
      <c r="AH48" s="24">
        <v>1</v>
      </c>
      <c r="AI48" s="24">
        <v>1</v>
      </c>
      <c r="AJ48" s="24">
        <v>1</v>
      </c>
      <c r="AK48" s="24">
        <v>1</v>
      </c>
      <c r="AL48" s="24">
        <v>1</v>
      </c>
      <c r="AM48" s="24">
        <v>1</v>
      </c>
      <c r="AN48" s="24">
        <v>1</v>
      </c>
      <c r="AO48" s="24">
        <v>1</v>
      </c>
      <c r="AP48" s="24">
        <v>1</v>
      </c>
      <c r="AQ48" s="24">
        <v>1</v>
      </c>
      <c r="AR48" s="24">
        <v>1</v>
      </c>
      <c r="AS48" s="24">
        <v>1</v>
      </c>
      <c r="AT48" s="24">
        <v>1</v>
      </c>
      <c r="AU48" s="24">
        <v>1</v>
      </c>
      <c r="AV48" s="639"/>
      <c r="AW48" s="639"/>
      <c r="AX48" s="24">
        <v>1</v>
      </c>
      <c r="AY48" s="24">
        <v>1</v>
      </c>
      <c r="AZ48" s="24">
        <v>1</v>
      </c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83"/>
      <c r="BT48" s="83"/>
      <c r="BU48" s="83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366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</row>
    <row r="49" spans="1:198" s="3" customFormat="1" x14ac:dyDescent="0.25">
      <c r="A49" s="138">
        <v>46</v>
      </c>
      <c r="B49" s="437" t="s">
        <v>215</v>
      </c>
      <c r="C49" s="11" t="s">
        <v>561</v>
      </c>
      <c r="D49" s="11" t="s">
        <v>21</v>
      </c>
      <c r="F49" s="31" t="s">
        <v>66</v>
      </c>
      <c r="G49" s="42">
        <v>1</v>
      </c>
      <c r="H49" s="24">
        <v>1</v>
      </c>
      <c r="I49" s="24">
        <v>1</v>
      </c>
      <c r="J49" s="24">
        <v>1</v>
      </c>
      <c r="K49" s="639"/>
      <c r="L49" s="639"/>
      <c r="M49" s="24">
        <v>1</v>
      </c>
      <c r="N49" s="24">
        <v>1</v>
      </c>
      <c r="O49" s="639"/>
      <c r="P49" s="24">
        <v>1</v>
      </c>
      <c r="Q49" s="24">
        <v>1</v>
      </c>
      <c r="R49" s="24">
        <v>1</v>
      </c>
      <c r="S49" s="24">
        <v>1</v>
      </c>
      <c r="T49" s="24">
        <v>1</v>
      </c>
      <c r="U49" s="24">
        <v>1</v>
      </c>
      <c r="V49" s="24">
        <v>1</v>
      </c>
      <c r="W49" s="24">
        <v>1</v>
      </c>
      <c r="X49" s="24">
        <v>1</v>
      </c>
      <c r="Y49" s="639"/>
      <c r="Z49" s="24">
        <v>1</v>
      </c>
      <c r="AA49" s="24">
        <v>1</v>
      </c>
      <c r="AB49" s="24">
        <v>1</v>
      </c>
      <c r="AC49" s="24">
        <v>1</v>
      </c>
      <c r="AD49" s="24">
        <v>1</v>
      </c>
      <c r="AE49" s="24">
        <v>1</v>
      </c>
      <c r="AF49" s="24">
        <v>1</v>
      </c>
      <c r="AG49" s="24">
        <v>1</v>
      </c>
      <c r="AH49" s="24">
        <v>1</v>
      </c>
      <c r="AI49" s="24">
        <v>1</v>
      </c>
      <c r="AJ49" s="24">
        <v>1</v>
      </c>
      <c r="AK49" s="24">
        <v>1</v>
      </c>
      <c r="AL49" s="24">
        <v>1</v>
      </c>
      <c r="AM49" s="24">
        <v>1</v>
      </c>
      <c r="AN49" s="24">
        <v>1</v>
      </c>
      <c r="AO49" s="24">
        <v>1</v>
      </c>
      <c r="AP49" s="24">
        <v>1</v>
      </c>
      <c r="AQ49" s="24">
        <v>1</v>
      </c>
      <c r="AR49" s="24">
        <v>1</v>
      </c>
      <c r="AS49" s="24">
        <v>1</v>
      </c>
      <c r="AT49" s="24">
        <v>1</v>
      </c>
      <c r="AU49" s="24">
        <v>1</v>
      </c>
      <c r="AV49" s="639"/>
      <c r="AW49" s="639"/>
      <c r="AX49" s="24">
        <v>1</v>
      </c>
      <c r="AY49" s="24">
        <v>1</v>
      </c>
      <c r="AZ49" s="24">
        <v>1</v>
      </c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83"/>
      <c r="BT49" s="83"/>
      <c r="BU49" s="83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366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</row>
    <row r="50" spans="1:198" s="3" customFormat="1" x14ac:dyDescent="0.25">
      <c r="A50" s="138">
        <v>47</v>
      </c>
      <c r="B50" s="437" t="s">
        <v>216</v>
      </c>
      <c r="C50" s="11" t="s">
        <v>562</v>
      </c>
      <c r="D50" s="11" t="s">
        <v>22</v>
      </c>
      <c r="F50" s="31" t="s">
        <v>66</v>
      </c>
      <c r="G50" s="42">
        <v>1</v>
      </c>
      <c r="H50" s="24">
        <v>1</v>
      </c>
      <c r="I50" s="24">
        <v>1</v>
      </c>
      <c r="J50" s="24">
        <v>1</v>
      </c>
      <c r="K50" s="639"/>
      <c r="L50" s="639"/>
      <c r="M50" s="24">
        <v>1</v>
      </c>
      <c r="N50" s="24">
        <v>1</v>
      </c>
      <c r="O50" s="639"/>
      <c r="P50" s="24">
        <v>1</v>
      </c>
      <c r="Q50" s="24">
        <v>1</v>
      </c>
      <c r="R50" s="24">
        <v>1</v>
      </c>
      <c r="S50" s="24">
        <v>1</v>
      </c>
      <c r="T50" s="24">
        <v>1</v>
      </c>
      <c r="U50" s="24">
        <v>1</v>
      </c>
      <c r="V50" s="24">
        <v>1</v>
      </c>
      <c r="W50" s="24">
        <v>1</v>
      </c>
      <c r="X50" s="24">
        <v>1</v>
      </c>
      <c r="Y50" s="639"/>
      <c r="Z50" s="24">
        <v>1</v>
      </c>
      <c r="AA50" s="24">
        <v>1</v>
      </c>
      <c r="AB50" s="24">
        <v>1</v>
      </c>
      <c r="AC50" s="24">
        <v>1</v>
      </c>
      <c r="AD50" s="24">
        <v>1</v>
      </c>
      <c r="AE50" s="24">
        <v>1</v>
      </c>
      <c r="AF50" s="24">
        <v>1</v>
      </c>
      <c r="AG50" s="24">
        <v>1</v>
      </c>
      <c r="AH50" s="24">
        <v>1</v>
      </c>
      <c r="AI50" s="24">
        <v>1</v>
      </c>
      <c r="AJ50" s="24">
        <v>1</v>
      </c>
      <c r="AK50" s="24">
        <v>1</v>
      </c>
      <c r="AL50" s="24">
        <v>1</v>
      </c>
      <c r="AM50" s="24">
        <v>1</v>
      </c>
      <c r="AN50" s="24">
        <v>1</v>
      </c>
      <c r="AO50" s="24">
        <v>1</v>
      </c>
      <c r="AP50" s="24">
        <v>1</v>
      </c>
      <c r="AQ50" s="24">
        <v>1</v>
      </c>
      <c r="AR50" s="24">
        <v>1</v>
      </c>
      <c r="AS50" s="24">
        <v>1</v>
      </c>
      <c r="AT50" s="24">
        <v>1</v>
      </c>
      <c r="AU50" s="24">
        <v>1</v>
      </c>
      <c r="AV50" s="639"/>
      <c r="AW50" s="639"/>
      <c r="AX50" s="24">
        <v>1</v>
      </c>
      <c r="AY50" s="24">
        <v>1</v>
      </c>
      <c r="AZ50" s="24">
        <v>1</v>
      </c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83"/>
      <c r="BT50" s="83"/>
      <c r="BU50" s="83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366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</row>
    <row r="51" spans="1:198" s="3" customFormat="1" x14ac:dyDescent="0.25">
      <c r="A51" s="138">
        <v>48</v>
      </c>
      <c r="B51" s="437" t="s">
        <v>217</v>
      </c>
      <c r="C51" s="11" t="s">
        <v>933</v>
      </c>
      <c r="D51" s="11" t="s">
        <v>29</v>
      </c>
      <c r="F51" s="31" t="s">
        <v>66</v>
      </c>
      <c r="G51" s="42">
        <v>1</v>
      </c>
      <c r="H51" s="24">
        <v>1</v>
      </c>
      <c r="I51" s="24">
        <v>1</v>
      </c>
      <c r="J51" s="24">
        <v>1</v>
      </c>
      <c r="K51" s="639"/>
      <c r="L51" s="639"/>
      <c r="M51" s="24">
        <v>1</v>
      </c>
      <c r="N51" s="24">
        <v>1</v>
      </c>
      <c r="O51" s="639"/>
      <c r="P51" s="24">
        <v>1</v>
      </c>
      <c r="Q51" s="24">
        <v>1</v>
      </c>
      <c r="R51" s="24">
        <v>1</v>
      </c>
      <c r="S51" s="24">
        <v>1</v>
      </c>
      <c r="T51" s="24">
        <v>1</v>
      </c>
      <c r="U51" s="24">
        <v>1</v>
      </c>
      <c r="V51" s="24">
        <v>1</v>
      </c>
      <c r="W51" s="24">
        <v>1</v>
      </c>
      <c r="X51" s="24">
        <v>1</v>
      </c>
      <c r="Y51" s="639"/>
      <c r="Z51" s="24">
        <v>1</v>
      </c>
      <c r="AA51" s="24">
        <v>1</v>
      </c>
      <c r="AB51" s="24">
        <v>1</v>
      </c>
      <c r="AC51" s="24">
        <v>1</v>
      </c>
      <c r="AD51" s="24">
        <v>1</v>
      </c>
      <c r="AE51" s="24">
        <v>1</v>
      </c>
      <c r="AF51" s="24">
        <v>1</v>
      </c>
      <c r="AG51" s="24">
        <v>1</v>
      </c>
      <c r="AH51" s="24">
        <v>1</v>
      </c>
      <c r="AI51" s="24">
        <v>1</v>
      </c>
      <c r="AJ51" s="24">
        <v>1</v>
      </c>
      <c r="AK51" s="24">
        <v>1</v>
      </c>
      <c r="AL51" s="24">
        <v>1</v>
      </c>
      <c r="AM51" s="24">
        <v>1</v>
      </c>
      <c r="AN51" s="24">
        <v>1</v>
      </c>
      <c r="AO51" s="24">
        <v>1</v>
      </c>
      <c r="AP51" s="24">
        <v>1</v>
      </c>
      <c r="AQ51" s="24">
        <v>1</v>
      </c>
      <c r="AR51" s="24">
        <v>1</v>
      </c>
      <c r="AS51" s="24">
        <v>1</v>
      </c>
      <c r="AT51" s="24">
        <v>1</v>
      </c>
      <c r="AU51" s="24">
        <v>1</v>
      </c>
      <c r="AV51" s="639"/>
      <c r="AW51" s="639"/>
      <c r="AX51" s="24">
        <v>1</v>
      </c>
      <c r="AY51" s="24">
        <v>1</v>
      </c>
      <c r="AZ51" s="24">
        <v>1</v>
      </c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83"/>
      <c r="BT51" s="83"/>
      <c r="BU51" s="83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366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</row>
    <row r="52" spans="1:198" s="199" customFormat="1" ht="13.8" thickBot="1" x14ac:dyDescent="0.3">
      <c r="A52" s="138">
        <v>49</v>
      </c>
      <c r="B52" s="526"/>
      <c r="F52" s="256"/>
      <c r="G52" s="524" t="s">
        <v>74</v>
      </c>
      <c r="H52" s="524" t="s">
        <v>119</v>
      </c>
      <c r="I52" s="524" t="s">
        <v>75</v>
      </c>
      <c r="J52" s="524" t="s">
        <v>76</v>
      </c>
      <c r="K52" s="653"/>
      <c r="L52" s="653"/>
      <c r="M52" s="524" t="s">
        <v>79</v>
      </c>
      <c r="N52" s="524" t="s">
        <v>80</v>
      </c>
      <c r="O52" s="653"/>
      <c r="P52" s="524" t="s">
        <v>82</v>
      </c>
      <c r="Q52" s="524" t="s">
        <v>83</v>
      </c>
      <c r="R52" s="524" t="s">
        <v>84</v>
      </c>
      <c r="S52" s="524" t="s">
        <v>85</v>
      </c>
      <c r="T52" s="524" t="s">
        <v>86</v>
      </c>
      <c r="U52" s="524" t="s">
        <v>87</v>
      </c>
      <c r="V52" s="524" t="s">
        <v>88</v>
      </c>
      <c r="W52" s="524" t="s">
        <v>89</v>
      </c>
      <c r="X52" s="524" t="s">
        <v>90</v>
      </c>
      <c r="Y52" s="653"/>
      <c r="Z52" s="524" t="s">
        <v>92</v>
      </c>
      <c r="AA52" s="524" t="s">
        <v>93</v>
      </c>
      <c r="AB52" s="524" t="s">
        <v>94</v>
      </c>
      <c r="AC52" s="524" t="s">
        <v>95</v>
      </c>
      <c r="AD52" s="524" t="s">
        <v>96</v>
      </c>
      <c r="AE52" s="524" t="s">
        <v>97</v>
      </c>
      <c r="AF52" s="524" t="s">
        <v>98</v>
      </c>
      <c r="AG52" s="524" t="s">
        <v>99</v>
      </c>
      <c r="AH52" s="524" t="s">
        <v>100</v>
      </c>
      <c r="AI52" s="524" t="s">
        <v>101</v>
      </c>
      <c r="AJ52" s="524" t="s">
        <v>102</v>
      </c>
      <c r="AK52" s="524" t="s">
        <v>103</v>
      </c>
      <c r="AL52" s="524" t="s">
        <v>104</v>
      </c>
      <c r="AM52" s="524" t="s">
        <v>105</v>
      </c>
      <c r="AN52" s="524" t="s">
        <v>106</v>
      </c>
      <c r="AO52" s="524" t="s">
        <v>107</v>
      </c>
      <c r="AP52" s="524" t="s">
        <v>108</v>
      </c>
      <c r="AQ52" s="524" t="s">
        <v>109</v>
      </c>
      <c r="AR52" s="524" t="s">
        <v>110</v>
      </c>
      <c r="AS52" s="524" t="s">
        <v>111</v>
      </c>
      <c r="AT52" s="524" t="s">
        <v>112</v>
      </c>
      <c r="AU52" s="524" t="s">
        <v>113</v>
      </c>
      <c r="AV52" s="653"/>
      <c r="AW52" s="653"/>
      <c r="AX52" s="524" t="s">
        <v>116</v>
      </c>
      <c r="AY52" s="524" t="s">
        <v>117</v>
      </c>
      <c r="AZ52" s="524" t="s">
        <v>118</v>
      </c>
      <c r="BA52" s="524"/>
      <c r="BB52" s="524"/>
      <c r="BC52" s="524"/>
      <c r="BD52" s="524"/>
      <c r="BE52" s="524"/>
      <c r="BF52" s="524"/>
      <c r="BG52" s="524"/>
      <c r="BH52" s="524"/>
      <c r="BI52" s="524"/>
      <c r="BJ52" s="524"/>
      <c r="BK52" s="524"/>
      <c r="BL52" s="524"/>
      <c r="BM52" s="524"/>
      <c r="BN52" s="524"/>
      <c r="BO52" s="524"/>
      <c r="BP52" s="524"/>
      <c r="BQ52" s="524"/>
      <c r="BR52" s="524"/>
      <c r="BS52" s="524"/>
      <c r="BT52" s="524"/>
      <c r="BU52" s="524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367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</row>
    <row r="53" spans="1:198" s="626" customFormat="1" ht="13.8" thickBot="1" x14ac:dyDescent="0.3">
      <c r="A53" s="689">
        <v>50</v>
      </c>
      <c r="B53" s="267" t="s">
        <v>218</v>
      </c>
      <c r="C53" s="268" t="s">
        <v>563</v>
      </c>
      <c r="D53" s="268" t="s">
        <v>9</v>
      </c>
      <c r="F53" s="697" t="s">
        <v>66</v>
      </c>
      <c r="G53" s="474">
        <v>1</v>
      </c>
      <c r="H53" s="475">
        <v>1</v>
      </c>
      <c r="I53" s="475">
        <v>1</v>
      </c>
      <c r="J53" s="475">
        <v>1</v>
      </c>
      <c r="K53" s="649"/>
      <c r="L53" s="649"/>
      <c r="M53" s="475">
        <v>1</v>
      </c>
      <c r="N53" s="475">
        <v>1</v>
      </c>
      <c r="O53" s="649"/>
      <c r="P53" s="475">
        <v>1</v>
      </c>
      <c r="Q53" s="475">
        <v>1</v>
      </c>
      <c r="R53" s="475">
        <v>1</v>
      </c>
      <c r="S53" s="475">
        <v>1</v>
      </c>
      <c r="T53" s="475">
        <v>1</v>
      </c>
      <c r="U53" s="475">
        <v>1</v>
      </c>
      <c r="V53" s="475">
        <v>1</v>
      </c>
      <c r="W53" s="475">
        <v>1</v>
      </c>
      <c r="X53" s="475">
        <v>1</v>
      </c>
      <c r="Y53" s="649"/>
      <c r="Z53" s="475">
        <v>1</v>
      </c>
      <c r="AA53" s="475">
        <v>1</v>
      </c>
      <c r="AB53" s="475">
        <v>1</v>
      </c>
      <c r="AC53" s="475">
        <v>1</v>
      </c>
      <c r="AD53" s="475">
        <v>1</v>
      </c>
      <c r="AE53" s="475">
        <v>1</v>
      </c>
      <c r="AF53" s="475">
        <v>1</v>
      </c>
      <c r="AG53" s="475">
        <v>1</v>
      </c>
      <c r="AH53" s="475">
        <v>1</v>
      </c>
      <c r="AI53" s="475">
        <v>1</v>
      </c>
      <c r="AJ53" s="475">
        <v>1</v>
      </c>
      <c r="AK53" s="475">
        <v>1</v>
      </c>
      <c r="AL53" s="475">
        <v>1</v>
      </c>
      <c r="AM53" s="475">
        <v>1</v>
      </c>
      <c r="AN53" s="475">
        <v>1</v>
      </c>
      <c r="AO53" s="475">
        <v>1</v>
      </c>
      <c r="AP53" s="475">
        <v>1</v>
      </c>
      <c r="AQ53" s="475">
        <v>1</v>
      </c>
      <c r="AR53" s="475">
        <v>1</v>
      </c>
      <c r="AS53" s="475">
        <v>1</v>
      </c>
      <c r="AT53" s="475">
        <v>1</v>
      </c>
      <c r="AU53" s="475">
        <v>1</v>
      </c>
      <c r="AV53" s="649"/>
      <c r="AW53" s="649"/>
      <c r="AX53" s="475">
        <v>1</v>
      </c>
      <c r="AY53" s="475">
        <v>1</v>
      </c>
      <c r="AZ53" s="475">
        <v>1</v>
      </c>
      <c r="BA53" s="475"/>
      <c r="BB53" s="475"/>
      <c r="BC53" s="475"/>
      <c r="BD53" s="475"/>
      <c r="BE53" s="475"/>
      <c r="BF53" s="475"/>
      <c r="BG53" s="475"/>
      <c r="BH53" s="475"/>
      <c r="BI53" s="475"/>
      <c r="BJ53" s="475"/>
      <c r="BK53" s="475"/>
      <c r="BL53" s="475"/>
      <c r="BM53" s="475"/>
      <c r="BN53" s="475"/>
      <c r="BO53" s="475"/>
      <c r="BP53" s="475"/>
      <c r="BQ53" s="475"/>
      <c r="BR53" s="475"/>
      <c r="BS53" s="476"/>
      <c r="BT53" s="476"/>
      <c r="BU53" s="476"/>
      <c r="BV53" s="698"/>
      <c r="BW53" s="698"/>
      <c r="BX53" s="698"/>
      <c r="BY53" s="698"/>
      <c r="BZ53" s="698"/>
      <c r="CA53" s="698"/>
      <c r="CB53" s="698"/>
      <c r="CC53" s="698"/>
      <c r="CD53" s="698"/>
      <c r="CE53" s="698"/>
      <c r="CF53" s="698"/>
      <c r="CG53" s="698"/>
      <c r="CH53" s="698"/>
      <c r="CI53" s="698"/>
      <c r="CJ53" s="698"/>
      <c r="CK53" s="698"/>
      <c r="CL53" s="698"/>
      <c r="CM53" s="698"/>
      <c r="CN53" s="698"/>
      <c r="CO53" s="698"/>
      <c r="CP53" s="698"/>
      <c r="CQ53" s="698"/>
      <c r="CR53" s="698"/>
      <c r="CS53" s="698"/>
      <c r="CT53" s="698"/>
      <c r="CU53" s="698"/>
      <c r="CV53" s="698"/>
      <c r="CW53" s="698"/>
      <c r="CX53" s="698"/>
      <c r="CY53" s="698"/>
      <c r="CZ53" s="698"/>
      <c r="DA53" s="698"/>
      <c r="DB53" s="698"/>
      <c r="DC53" s="698"/>
      <c r="DD53" s="698"/>
      <c r="DE53" s="698"/>
      <c r="DF53" s="698"/>
      <c r="DG53" s="698"/>
      <c r="DH53" s="698"/>
      <c r="DI53" s="698"/>
      <c r="DJ53" s="698"/>
      <c r="DK53" s="698"/>
      <c r="DL53" s="698"/>
      <c r="DM53" s="698"/>
      <c r="DN53" s="698"/>
      <c r="DO53" s="698"/>
      <c r="DP53" s="698"/>
      <c r="DQ53" s="698"/>
      <c r="DR53" s="698"/>
      <c r="DS53" s="698"/>
      <c r="DT53" s="698"/>
      <c r="DU53" s="698"/>
      <c r="DV53" s="698"/>
      <c r="DW53" s="698"/>
      <c r="DX53" s="698"/>
      <c r="DY53" s="698"/>
      <c r="DZ53" s="698"/>
      <c r="EA53" s="698"/>
      <c r="EB53" s="698"/>
      <c r="EC53" s="698"/>
      <c r="ED53" s="698"/>
      <c r="EE53" s="698"/>
      <c r="EF53" s="698"/>
      <c r="EG53" s="698"/>
      <c r="EH53" s="698"/>
      <c r="EI53" s="698"/>
      <c r="EJ53" s="698"/>
      <c r="EK53" s="698"/>
      <c r="EL53" s="698"/>
      <c r="EM53" s="698"/>
      <c r="EN53" s="698"/>
      <c r="EO53" s="698"/>
      <c r="EP53" s="698"/>
      <c r="EQ53" s="698"/>
      <c r="ER53" s="698"/>
      <c r="ES53" s="698"/>
      <c r="ET53" s="698"/>
      <c r="EU53" s="698"/>
      <c r="EV53" s="698"/>
      <c r="EW53" s="698"/>
      <c r="EX53" s="698"/>
      <c r="EY53" s="698"/>
      <c r="EZ53" s="698"/>
      <c r="FA53" s="698"/>
      <c r="FB53" s="698"/>
      <c r="FC53" s="698"/>
      <c r="FD53" s="698"/>
      <c r="FE53" s="698"/>
      <c r="FF53" s="698"/>
      <c r="FG53" s="698"/>
      <c r="FH53" s="698"/>
      <c r="FI53" s="698"/>
      <c r="FJ53" s="698"/>
      <c r="FK53" s="698"/>
      <c r="FL53" s="698"/>
      <c r="FM53" s="698"/>
      <c r="FN53" s="698"/>
      <c r="FO53" s="698"/>
      <c r="FP53" s="698"/>
      <c r="FQ53" s="698"/>
      <c r="FR53" s="698"/>
      <c r="FS53" s="698"/>
      <c r="FT53" s="698"/>
      <c r="FU53" s="698"/>
      <c r="FV53" s="698"/>
      <c r="FW53" s="698"/>
      <c r="FX53" s="698"/>
      <c r="FY53" s="698"/>
      <c r="FZ53" s="698"/>
      <c r="GA53" s="624"/>
      <c r="GB53" s="625"/>
      <c r="GC53" s="625"/>
      <c r="GD53" s="625"/>
      <c r="GE53" s="625"/>
      <c r="GF53" s="625"/>
      <c r="GG53" s="625"/>
      <c r="GH53" s="625"/>
      <c r="GI53" s="625"/>
      <c r="GJ53" s="625"/>
      <c r="GK53" s="625"/>
      <c r="GL53" s="625"/>
      <c r="GM53" s="625"/>
      <c r="GN53" s="625"/>
      <c r="GO53" s="625"/>
      <c r="GP53" s="625"/>
    </row>
    <row r="54" spans="1:198" s="191" customFormat="1" ht="13.8" thickBot="1" x14ac:dyDescent="0.3">
      <c r="A54" s="138">
        <v>51</v>
      </c>
      <c r="B54" s="492" t="s">
        <v>219</v>
      </c>
      <c r="C54" s="275" t="s">
        <v>564</v>
      </c>
      <c r="D54" s="275" t="s">
        <v>41</v>
      </c>
      <c r="F54" s="469" t="s">
        <v>66</v>
      </c>
      <c r="G54" s="230">
        <v>1</v>
      </c>
      <c r="H54" s="231">
        <v>1</v>
      </c>
      <c r="I54" s="231">
        <v>1</v>
      </c>
      <c r="J54" s="231">
        <v>1</v>
      </c>
      <c r="K54" s="643"/>
      <c r="L54" s="643"/>
      <c r="M54" s="231">
        <v>1</v>
      </c>
      <c r="N54" s="231">
        <v>1</v>
      </c>
      <c r="O54" s="643"/>
      <c r="P54" s="231">
        <v>1</v>
      </c>
      <c r="Q54" s="231">
        <v>1</v>
      </c>
      <c r="R54" s="231">
        <v>1</v>
      </c>
      <c r="S54" s="231">
        <v>1</v>
      </c>
      <c r="T54" s="231">
        <v>1</v>
      </c>
      <c r="U54" s="231">
        <v>1</v>
      </c>
      <c r="V54" s="231">
        <v>1</v>
      </c>
      <c r="W54" s="231">
        <v>1</v>
      </c>
      <c r="X54" s="231">
        <v>1</v>
      </c>
      <c r="Y54" s="643"/>
      <c r="Z54" s="231">
        <v>1</v>
      </c>
      <c r="AA54" s="231">
        <v>1</v>
      </c>
      <c r="AB54" s="231">
        <v>1</v>
      </c>
      <c r="AC54" s="231">
        <v>1</v>
      </c>
      <c r="AD54" s="231">
        <v>1</v>
      </c>
      <c r="AE54" s="231">
        <v>1</v>
      </c>
      <c r="AF54" s="231">
        <v>1</v>
      </c>
      <c r="AG54" s="231">
        <v>1</v>
      </c>
      <c r="AH54" s="231">
        <v>1</v>
      </c>
      <c r="AI54" s="231">
        <v>1</v>
      </c>
      <c r="AJ54" s="231">
        <v>1</v>
      </c>
      <c r="AK54" s="231">
        <v>1</v>
      </c>
      <c r="AL54" s="231">
        <v>1</v>
      </c>
      <c r="AM54" s="231">
        <v>1</v>
      </c>
      <c r="AN54" s="231">
        <v>1</v>
      </c>
      <c r="AO54" s="231">
        <v>1</v>
      </c>
      <c r="AP54" s="231">
        <v>1</v>
      </c>
      <c r="AQ54" s="231">
        <v>1</v>
      </c>
      <c r="AR54" s="231">
        <v>1</v>
      </c>
      <c r="AS54" s="231">
        <v>1</v>
      </c>
      <c r="AT54" s="231">
        <v>1</v>
      </c>
      <c r="AU54" s="231">
        <v>1</v>
      </c>
      <c r="AV54" s="643"/>
      <c r="AW54" s="643"/>
      <c r="AX54" s="231">
        <v>1</v>
      </c>
      <c r="AY54" s="231">
        <v>1</v>
      </c>
      <c r="AZ54" s="231">
        <v>1</v>
      </c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1"/>
      <c r="BO54" s="231"/>
      <c r="BP54" s="231"/>
      <c r="BQ54" s="231"/>
      <c r="BR54" s="231"/>
      <c r="BS54" s="471"/>
      <c r="BT54" s="471"/>
      <c r="BU54" s="471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370"/>
      <c r="GB54" s="190"/>
      <c r="GC54" s="190"/>
      <c r="GD54" s="190"/>
      <c r="GE54" s="190"/>
      <c r="GF54" s="190"/>
      <c r="GG54" s="190"/>
      <c r="GH54" s="190"/>
      <c r="GI54" s="190"/>
      <c r="GJ54" s="190"/>
      <c r="GK54" s="190"/>
      <c r="GL54" s="190"/>
      <c r="GM54" s="190"/>
      <c r="GN54" s="190"/>
      <c r="GO54" s="190"/>
      <c r="GP54" s="190"/>
    </row>
    <row r="55" spans="1:198" s="155" customFormat="1" x14ac:dyDescent="0.25">
      <c r="A55" s="138">
        <v>52</v>
      </c>
      <c r="B55" s="527" t="s">
        <v>220</v>
      </c>
      <c r="C55" s="279" t="s">
        <v>934</v>
      </c>
      <c r="D55" s="279" t="s">
        <v>9</v>
      </c>
      <c r="E55" s="152" t="s">
        <v>935</v>
      </c>
      <c r="F55" s="480" t="s">
        <v>66</v>
      </c>
      <c r="G55" s="154">
        <v>1</v>
      </c>
      <c r="H55" s="175">
        <v>1</v>
      </c>
      <c r="I55" s="175">
        <v>1</v>
      </c>
      <c r="J55" s="175">
        <v>1</v>
      </c>
      <c r="K55" s="641"/>
      <c r="L55" s="641"/>
      <c r="M55" s="175">
        <v>1</v>
      </c>
      <c r="N55" s="175">
        <v>1</v>
      </c>
      <c r="O55" s="641"/>
      <c r="P55" s="175">
        <v>1</v>
      </c>
      <c r="Q55" s="175">
        <v>1</v>
      </c>
      <c r="R55" s="175">
        <v>1</v>
      </c>
      <c r="S55" s="175">
        <v>1</v>
      </c>
      <c r="T55" s="175">
        <v>1</v>
      </c>
      <c r="U55" s="175">
        <v>1</v>
      </c>
      <c r="V55" s="175">
        <v>1</v>
      </c>
      <c r="W55" s="175">
        <v>1</v>
      </c>
      <c r="X55" s="175">
        <v>1</v>
      </c>
      <c r="Y55" s="641"/>
      <c r="Z55" s="175">
        <v>1</v>
      </c>
      <c r="AA55" s="175">
        <v>1</v>
      </c>
      <c r="AB55" s="175">
        <v>1</v>
      </c>
      <c r="AC55" s="175">
        <v>1</v>
      </c>
      <c r="AD55" s="175">
        <v>1</v>
      </c>
      <c r="AE55" s="175">
        <v>1</v>
      </c>
      <c r="AF55" s="175">
        <v>1</v>
      </c>
      <c r="AG55" s="175">
        <v>1</v>
      </c>
      <c r="AH55" s="175">
        <v>1</v>
      </c>
      <c r="AI55" s="175">
        <v>1</v>
      </c>
      <c r="AJ55" s="175">
        <v>1</v>
      </c>
      <c r="AK55" s="175">
        <v>1</v>
      </c>
      <c r="AL55" s="175">
        <v>1</v>
      </c>
      <c r="AM55" s="175">
        <v>1</v>
      </c>
      <c r="AN55" s="175">
        <v>1</v>
      </c>
      <c r="AO55" s="175">
        <v>1</v>
      </c>
      <c r="AP55" s="175">
        <v>1</v>
      </c>
      <c r="AQ55" s="175">
        <v>1</v>
      </c>
      <c r="AR55" s="175">
        <v>1</v>
      </c>
      <c r="AS55" s="175">
        <v>1</v>
      </c>
      <c r="AT55" s="175">
        <v>1</v>
      </c>
      <c r="AU55" s="175">
        <v>1</v>
      </c>
      <c r="AV55" s="641"/>
      <c r="AW55" s="641"/>
      <c r="AX55" s="175">
        <v>1</v>
      </c>
      <c r="AY55" s="175">
        <v>1</v>
      </c>
      <c r="AZ55" s="175">
        <v>1</v>
      </c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  <c r="BL55" s="175"/>
      <c r="BM55" s="175"/>
      <c r="BN55" s="175"/>
      <c r="BO55" s="175"/>
      <c r="BP55" s="175"/>
      <c r="BQ55" s="175"/>
      <c r="BR55" s="175"/>
      <c r="BS55" s="482"/>
      <c r="BT55" s="482"/>
      <c r="BU55" s="482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  <c r="CT55" s="157"/>
      <c r="CU55" s="157"/>
      <c r="CV55" s="157"/>
      <c r="CW55" s="157"/>
      <c r="CX55" s="157"/>
      <c r="CY55" s="157"/>
      <c r="CZ55" s="157"/>
      <c r="DA55" s="157"/>
      <c r="DB55" s="157"/>
      <c r="DC55" s="157"/>
      <c r="DD55" s="157"/>
      <c r="DE55" s="157"/>
      <c r="DF55" s="157"/>
      <c r="DG55" s="157"/>
      <c r="DH55" s="157"/>
      <c r="DI55" s="157"/>
      <c r="DJ55" s="157"/>
      <c r="DK55" s="157"/>
      <c r="DL55" s="157"/>
      <c r="DM55" s="157"/>
      <c r="DN55" s="157"/>
      <c r="DO55" s="157"/>
      <c r="DP55" s="157"/>
      <c r="DQ55" s="157"/>
      <c r="DR55" s="157"/>
      <c r="DS55" s="157"/>
      <c r="DT55" s="157"/>
      <c r="DU55" s="157"/>
      <c r="DV55" s="157"/>
      <c r="DW55" s="157"/>
      <c r="DX55" s="157"/>
      <c r="DY55" s="157"/>
      <c r="DZ55" s="157"/>
      <c r="EA55" s="157"/>
      <c r="EB55" s="157"/>
      <c r="EC55" s="157"/>
      <c r="ED55" s="157"/>
      <c r="EE55" s="157"/>
      <c r="EF55" s="157"/>
      <c r="EG55" s="157"/>
      <c r="EH55" s="157"/>
      <c r="EI55" s="157"/>
      <c r="EJ55" s="157"/>
      <c r="EK55" s="157"/>
      <c r="EL55" s="157"/>
      <c r="EM55" s="157"/>
      <c r="EN55" s="157"/>
      <c r="EO55" s="157"/>
      <c r="EP55" s="157"/>
      <c r="EQ55" s="157"/>
      <c r="ER55" s="157"/>
      <c r="ES55" s="157"/>
      <c r="ET55" s="157"/>
      <c r="EU55" s="157"/>
      <c r="EV55" s="157"/>
      <c r="EW55" s="157"/>
      <c r="EX55" s="157"/>
      <c r="EY55" s="157"/>
      <c r="EZ55" s="157"/>
      <c r="FA55" s="157"/>
      <c r="FB55" s="157"/>
      <c r="FC55" s="157"/>
      <c r="FD55" s="157"/>
      <c r="FE55" s="157"/>
      <c r="FF55" s="157"/>
      <c r="FG55" s="157"/>
      <c r="FH55" s="157"/>
      <c r="FI55" s="157"/>
      <c r="FJ55" s="157"/>
      <c r="FK55" s="157"/>
      <c r="FL55" s="157"/>
      <c r="FM55" s="157"/>
      <c r="FN55" s="157"/>
      <c r="FO55" s="157"/>
      <c r="FP55" s="157"/>
      <c r="FQ55" s="157"/>
      <c r="FR55" s="157"/>
      <c r="FS55" s="157"/>
      <c r="FT55" s="157"/>
      <c r="FU55" s="157"/>
      <c r="FV55" s="157"/>
      <c r="FW55" s="157"/>
      <c r="FX55" s="157"/>
      <c r="FY55" s="157"/>
      <c r="FZ55" s="157"/>
      <c r="GA55" s="368"/>
      <c r="GB55" s="158"/>
      <c r="GC55" s="158"/>
      <c r="GD55" s="158"/>
      <c r="GE55" s="158"/>
      <c r="GF55" s="158"/>
      <c r="GG55" s="158"/>
      <c r="GH55" s="158"/>
      <c r="GI55" s="158"/>
      <c r="GJ55" s="158"/>
      <c r="GK55" s="158"/>
      <c r="GL55" s="158"/>
      <c r="GM55" s="158"/>
      <c r="GN55" s="158"/>
      <c r="GO55" s="158"/>
      <c r="GP55" s="158"/>
    </row>
    <row r="56" spans="1:198" s="164" customFormat="1" ht="13.8" thickBot="1" x14ac:dyDescent="0.3">
      <c r="A56" s="138">
        <v>53</v>
      </c>
      <c r="B56" s="528" t="s">
        <v>220</v>
      </c>
      <c r="C56" s="281" t="s">
        <v>565</v>
      </c>
      <c r="D56" s="281" t="s">
        <v>9</v>
      </c>
      <c r="E56" s="161" t="s">
        <v>42</v>
      </c>
      <c r="F56" s="484" t="s">
        <v>66</v>
      </c>
      <c r="G56" s="163">
        <v>1</v>
      </c>
      <c r="H56" s="178">
        <v>1</v>
      </c>
      <c r="I56" s="178">
        <v>1</v>
      </c>
      <c r="J56" s="178">
        <v>1</v>
      </c>
      <c r="K56" s="642"/>
      <c r="L56" s="642"/>
      <c r="M56" s="178">
        <v>1</v>
      </c>
      <c r="N56" s="178">
        <v>1</v>
      </c>
      <c r="O56" s="642"/>
      <c r="P56" s="178">
        <v>1</v>
      </c>
      <c r="Q56" s="178">
        <v>1</v>
      </c>
      <c r="R56" s="178">
        <v>1</v>
      </c>
      <c r="S56" s="178">
        <v>1</v>
      </c>
      <c r="T56" s="178">
        <v>1</v>
      </c>
      <c r="U56" s="178">
        <v>1</v>
      </c>
      <c r="V56" s="178">
        <v>1</v>
      </c>
      <c r="W56" s="178">
        <v>1</v>
      </c>
      <c r="X56" s="178">
        <v>1</v>
      </c>
      <c r="Y56" s="642"/>
      <c r="Z56" s="178">
        <v>1</v>
      </c>
      <c r="AA56" s="178">
        <v>1</v>
      </c>
      <c r="AB56" s="178">
        <v>1</v>
      </c>
      <c r="AC56" s="178">
        <v>1</v>
      </c>
      <c r="AD56" s="178">
        <v>1</v>
      </c>
      <c r="AE56" s="178">
        <v>1</v>
      </c>
      <c r="AF56" s="178">
        <v>1</v>
      </c>
      <c r="AG56" s="178">
        <v>1</v>
      </c>
      <c r="AH56" s="178">
        <v>1</v>
      </c>
      <c r="AI56" s="178">
        <v>1</v>
      </c>
      <c r="AJ56" s="178">
        <v>1</v>
      </c>
      <c r="AK56" s="178">
        <v>1</v>
      </c>
      <c r="AL56" s="178">
        <v>1</v>
      </c>
      <c r="AM56" s="178">
        <v>1</v>
      </c>
      <c r="AN56" s="178">
        <v>1</v>
      </c>
      <c r="AO56" s="178">
        <v>1</v>
      </c>
      <c r="AP56" s="178">
        <v>1</v>
      </c>
      <c r="AQ56" s="178">
        <v>1</v>
      </c>
      <c r="AR56" s="178">
        <v>1</v>
      </c>
      <c r="AS56" s="178">
        <v>1</v>
      </c>
      <c r="AT56" s="178">
        <v>1</v>
      </c>
      <c r="AU56" s="178">
        <v>1</v>
      </c>
      <c r="AV56" s="642"/>
      <c r="AW56" s="642"/>
      <c r="AX56" s="178">
        <v>1</v>
      </c>
      <c r="AY56" s="178">
        <v>1</v>
      </c>
      <c r="AZ56" s="178">
        <v>1</v>
      </c>
      <c r="BA56" s="178"/>
      <c r="BB56" s="178"/>
      <c r="BC56" s="178"/>
      <c r="BD56" s="178"/>
      <c r="BE56" s="178"/>
      <c r="BF56" s="178"/>
      <c r="BG56" s="178"/>
      <c r="BH56" s="178"/>
      <c r="BI56" s="178"/>
      <c r="BJ56" s="178"/>
      <c r="BK56" s="178"/>
      <c r="BL56" s="178"/>
      <c r="BM56" s="178"/>
      <c r="BN56" s="178"/>
      <c r="BO56" s="178"/>
      <c r="BP56" s="178"/>
      <c r="BQ56" s="178"/>
      <c r="BR56" s="178"/>
      <c r="BS56" s="486"/>
      <c r="BT56" s="486"/>
      <c r="BU56" s="48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  <c r="CT56" s="166"/>
      <c r="CU56" s="166"/>
      <c r="CV56" s="166"/>
      <c r="CW56" s="166"/>
      <c r="CX56" s="166"/>
      <c r="CY56" s="166"/>
      <c r="CZ56" s="166"/>
      <c r="DA56" s="166"/>
      <c r="DB56" s="166"/>
      <c r="DC56" s="166"/>
      <c r="DD56" s="166"/>
      <c r="DE56" s="166"/>
      <c r="DF56" s="166"/>
      <c r="DG56" s="166"/>
      <c r="DH56" s="166"/>
      <c r="DI56" s="166"/>
      <c r="DJ56" s="166"/>
      <c r="DK56" s="166"/>
      <c r="DL56" s="166"/>
      <c r="DM56" s="166"/>
      <c r="DN56" s="166"/>
      <c r="DO56" s="166"/>
      <c r="DP56" s="166"/>
      <c r="DQ56" s="166"/>
      <c r="DR56" s="166"/>
      <c r="DS56" s="166"/>
      <c r="DT56" s="166"/>
      <c r="DU56" s="166"/>
      <c r="DV56" s="166"/>
      <c r="DW56" s="166"/>
      <c r="DX56" s="166"/>
      <c r="DY56" s="166"/>
      <c r="DZ56" s="166"/>
      <c r="EA56" s="166"/>
      <c r="EB56" s="166"/>
      <c r="EC56" s="166"/>
      <c r="ED56" s="166"/>
      <c r="EE56" s="166"/>
      <c r="EF56" s="166"/>
      <c r="EG56" s="166"/>
      <c r="EH56" s="166"/>
      <c r="EI56" s="166"/>
      <c r="EJ56" s="166"/>
      <c r="EK56" s="166"/>
      <c r="EL56" s="166"/>
      <c r="EM56" s="166"/>
      <c r="EN56" s="166"/>
      <c r="EO56" s="166"/>
      <c r="EP56" s="166"/>
      <c r="EQ56" s="166"/>
      <c r="ER56" s="166"/>
      <c r="ES56" s="166"/>
      <c r="ET56" s="166"/>
      <c r="EU56" s="166"/>
      <c r="EV56" s="166"/>
      <c r="EW56" s="166"/>
      <c r="EX56" s="166"/>
      <c r="EY56" s="166"/>
      <c r="EZ56" s="166"/>
      <c r="FA56" s="166"/>
      <c r="FB56" s="166"/>
      <c r="FC56" s="166"/>
      <c r="FD56" s="166"/>
      <c r="FE56" s="166"/>
      <c r="FF56" s="166"/>
      <c r="FG56" s="166"/>
      <c r="FH56" s="166"/>
      <c r="FI56" s="166"/>
      <c r="FJ56" s="166"/>
      <c r="FK56" s="166"/>
      <c r="FL56" s="166"/>
      <c r="FM56" s="166"/>
      <c r="FN56" s="166"/>
      <c r="FO56" s="166"/>
      <c r="FP56" s="166"/>
      <c r="FQ56" s="166"/>
      <c r="FR56" s="166"/>
      <c r="FS56" s="166"/>
      <c r="FT56" s="166"/>
      <c r="FU56" s="166"/>
      <c r="FV56" s="166"/>
      <c r="FW56" s="166"/>
      <c r="FX56" s="166"/>
      <c r="FY56" s="166"/>
      <c r="FZ56" s="166"/>
      <c r="GA56" s="369"/>
      <c r="GB56" s="167"/>
      <c r="GC56" s="167"/>
      <c r="GD56" s="167"/>
      <c r="GE56" s="167"/>
      <c r="GF56" s="167"/>
      <c r="GG56" s="167"/>
      <c r="GH56" s="167"/>
      <c r="GI56" s="167"/>
      <c r="GJ56" s="167"/>
      <c r="GK56" s="167"/>
      <c r="GL56" s="167"/>
      <c r="GM56" s="167"/>
      <c r="GN56" s="167"/>
      <c r="GO56" s="167"/>
      <c r="GP56" s="167"/>
    </row>
    <row r="57" spans="1:198" s="253" customFormat="1" ht="13.8" thickBot="1" x14ac:dyDescent="0.3">
      <c r="A57" s="466">
        <v>54</v>
      </c>
      <c r="B57" s="1167"/>
      <c r="F57" s="254"/>
      <c r="G57" s="465" t="s">
        <v>74</v>
      </c>
      <c r="H57" s="465" t="s">
        <v>119</v>
      </c>
      <c r="I57" s="465" t="s">
        <v>75</v>
      </c>
      <c r="J57" s="465" t="s">
        <v>76</v>
      </c>
      <c r="K57" s="648"/>
      <c r="L57" s="648"/>
      <c r="M57" s="465" t="s">
        <v>79</v>
      </c>
      <c r="N57" s="465" t="s">
        <v>80</v>
      </c>
      <c r="O57" s="648"/>
      <c r="P57" s="465" t="s">
        <v>82</v>
      </c>
      <c r="Q57" s="465" t="s">
        <v>83</v>
      </c>
      <c r="R57" s="465" t="s">
        <v>84</v>
      </c>
      <c r="S57" s="465" t="s">
        <v>85</v>
      </c>
      <c r="T57" s="465" t="s">
        <v>86</v>
      </c>
      <c r="U57" s="465" t="s">
        <v>87</v>
      </c>
      <c r="V57" s="465" t="s">
        <v>88</v>
      </c>
      <c r="W57" s="465" t="s">
        <v>89</v>
      </c>
      <c r="X57" s="465" t="s">
        <v>90</v>
      </c>
      <c r="Y57" s="648"/>
      <c r="Z57" s="465" t="s">
        <v>92</v>
      </c>
      <c r="AA57" s="465" t="s">
        <v>93</v>
      </c>
      <c r="AB57" s="465" t="s">
        <v>94</v>
      </c>
      <c r="AC57" s="465" t="s">
        <v>95</v>
      </c>
      <c r="AD57" s="465" t="s">
        <v>96</v>
      </c>
      <c r="AE57" s="465" t="s">
        <v>97</v>
      </c>
      <c r="AF57" s="465" t="s">
        <v>98</v>
      </c>
      <c r="AG57" s="465" t="s">
        <v>99</v>
      </c>
      <c r="AH57" s="465" t="s">
        <v>100</v>
      </c>
      <c r="AI57" s="465" t="s">
        <v>101</v>
      </c>
      <c r="AJ57" s="465" t="s">
        <v>102</v>
      </c>
      <c r="AK57" s="465" t="s">
        <v>103</v>
      </c>
      <c r="AL57" s="465" t="s">
        <v>104</v>
      </c>
      <c r="AM57" s="465" t="s">
        <v>105</v>
      </c>
      <c r="AN57" s="465" t="s">
        <v>106</v>
      </c>
      <c r="AO57" s="465" t="s">
        <v>107</v>
      </c>
      <c r="AP57" s="465" t="s">
        <v>108</v>
      </c>
      <c r="AQ57" s="465" t="s">
        <v>109</v>
      </c>
      <c r="AR57" s="465" t="s">
        <v>110</v>
      </c>
      <c r="AS57" s="465" t="s">
        <v>111</v>
      </c>
      <c r="AT57" s="465" t="s">
        <v>112</v>
      </c>
      <c r="AU57" s="465" t="s">
        <v>113</v>
      </c>
      <c r="AV57" s="648"/>
      <c r="AW57" s="648"/>
      <c r="AX57" s="465" t="s">
        <v>116</v>
      </c>
      <c r="AY57" s="465" t="s">
        <v>117</v>
      </c>
      <c r="AZ57" s="465" t="s">
        <v>118</v>
      </c>
      <c r="BA57" s="465"/>
      <c r="BB57" s="465"/>
      <c r="BC57" s="465"/>
      <c r="BD57" s="465"/>
      <c r="BE57" s="465"/>
      <c r="BF57" s="465"/>
      <c r="BG57" s="465"/>
      <c r="BH57" s="465"/>
      <c r="BI57" s="465"/>
      <c r="BJ57" s="465"/>
      <c r="BK57" s="465"/>
      <c r="BL57" s="465"/>
      <c r="BM57" s="465"/>
      <c r="BN57" s="465"/>
      <c r="BO57" s="465"/>
      <c r="BP57" s="465"/>
      <c r="BQ57" s="465"/>
      <c r="BR57" s="465"/>
      <c r="BS57" s="465"/>
      <c r="BT57" s="465"/>
      <c r="BU57" s="465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370"/>
      <c r="GB57" s="190"/>
      <c r="GC57" s="190"/>
      <c r="GD57" s="190"/>
      <c r="GE57" s="190"/>
      <c r="GF57" s="190"/>
      <c r="GG57" s="190"/>
      <c r="GH57" s="190"/>
      <c r="GI57" s="190"/>
      <c r="GJ57" s="190"/>
      <c r="GK57" s="190"/>
      <c r="GL57" s="190"/>
      <c r="GM57" s="190"/>
      <c r="GN57" s="190"/>
      <c r="GO57" s="190"/>
      <c r="GP57" s="190"/>
    </row>
    <row r="58" spans="1:198" s="579" customFormat="1" ht="85.5" customHeight="1" thickBot="1" x14ac:dyDescent="0.3">
      <c r="A58" s="478">
        <v>55</v>
      </c>
      <c r="B58" s="425"/>
      <c r="C58" s="244"/>
      <c r="D58" s="244"/>
      <c r="E58" s="244"/>
      <c r="F58" s="245"/>
      <c r="G58" s="246"/>
      <c r="H58" s="1166" t="s">
        <v>954</v>
      </c>
      <c r="I58" s="1166" t="s">
        <v>954</v>
      </c>
      <c r="J58" s="1166" t="s">
        <v>954</v>
      </c>
      <c r="K58" s="1168"/>
      <c r="L58" s="1168"/>
      <c r="M58" s="1166" t="s">
        <v>955</v>
      </c>
      <c r="N58" s="1166" t="s">
        <v>955</v>
      </c>
      <c r="O58" s="1168"/>
      <c r="P58" s="1166" t="s">
        <v>954</v>
      </c>
      <c r="Q58" s="1166" t="s">
        <v>956</v>
      </c>
      <c r="R58" s="1166" t="s">
        <v>955</v>
      </c>
      <c r="S58" s="1166" t="s">
        <v>957</v>
      </c>
      <c r="T58" s="1166" t="s">
        <v>954</v>
      </c>
      <c r="U58" s="1166" t="s">
        <v>956</v>
      </c>
      <c r="V58" s="1166" t="s">
        <v>955</v>
      </c>
      <c r="W58" s="1166" t="s">
        <v>957</v>
      </c>
      <c r="X58" s="1166" t="s">
        <v>956</v>
      </c>
      <c r="Y58" s="1168"/>
      <c r="Z58" s="1166" t="s">
        <v>954</v>
      </c>
      <c r="AA58" s="1166" t="s">
        <v>956</v>
      </c>
      <c r="AB58" s="1166" t="s">
        <v>957</v>
      </c>
      <c r="AC58" s="1166" t="s">
        <v>954</v>
      </c>
      <c r="AD58" s="1166" t="s">
        <v>957</v>
      </c>
      <c r="AE58" s="1166" t="s">
        <v>954</v>
      </c>
      <c r="AF58" s="1166" t="s">
        <v>956</v>
      </c>
      <c r="AG58" s="1166" t="s">
        <v>955</v>
      </c>
      <c r="AH58" s="1166" t="s">
        <v>957</v>
      </c>
      <c r="AI58" s="1166" t="s">
        <v>954</v>
      </c>
      <c r="AJ58" s="1166" t="s">
        <v>956</v>
      </c>
      <c r="AK58" s="1166" t="s">
        <v>955</v>
      </c>
      <c r="AL58" s="1166" t="s">
        <v>957</v>
      </c>
      <c r="AM58" s="1166" t="s">
        <v>956</v>
      </c>
      <c r="AN58" s="1166" t="s">
        <v>956</v>
      </c>
      <c r="AO58" s="1166" t="s">
        <v>956</v>
      </c>
      <c r="AP58" s="1166" t="s">
        <v>954</v>
      </c>
      <c r="AQ58" s="1166" t="s">
        <v>956</v>
      </c>
      <c r="AR58" s="1166" t="s">
        <v>954</v>
      </c>
      <c r="AS58" s="1166" t="s">
        <v>956</v>
      </c>
      <c r="AT58" s="1166" t="s">
        <v>956</v>
      </c>
      <c r="AU58" s="1166" t="s">
        <v>954</v>
      </c>
      <c r="AV58" s="1168"/>
      <c r="AW58" s="1168"/>
      <c r="AX58" s="1166" t="s">
        <v>956</v>
      </c>
      <c r="AY58" s="1166" t="s">
        <v>956</v>
      </c>
      <c r="AZ58" s="1166" t="s">
        <v>957</v>
      </c>
      <c r="BA58" s="1169"/>
      <c r="BB58" s="562"/>
      <c r="BC58" s="562"/>
      <c r="BD58" s="562"/>
      <c r="BE58" s="562"/>
      <c r="BF58" s="562"/>
      <c r="BG58" s="562"/>
      <c r="BH58" s="562"/>
      <c r="BI58" s="562"/>
      <c r="BJ58" s="562"/>
      <c r="BK58" s="562"/>
      <c r="BL58" s="562"/>
      <c r="BM58" s="562"/>
      <c r="BN58" s="562"/>
      <c r="BO58" s="562"/>
      <c r="BP58" s="562"/>
      <c r="BQ58" s="562"/>
      <c r="BR58" s="562"/>
      <c r="BS58" s="578"/>
      <c r="BT58" s="578"/>
      <c r="BU58" s="578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  <c r="CT58" s="157"/>
      <c r="CU58" s="157"/>
      <c r="CV58" s="157"/>
      <c r="CW58" s="157"/>
      <c r="CX58" s="157"/>
      <c r="CY58" s="157"/>
      <c r="CZ58" s="157"/>
      <c r="DA58" s="157"/>
      <c r="DB58" s="157"/>
      <c r="DC58" s="157"/>
      <c r="DD58" s="157"/>
      <c r="DE58" s="157"/>
      <c r="DF58" s="157"/>
      <c r="DG58" s="157"/>
      <c r="DH58" s="157"/>
      <c r="DI58" s="157"/>
      <c r="DJ58" s="157"/>
      <c r="DK58" s="157"/>
      <c r="DL58" s="157"/>
      <c r="DM58" s="157"/>
      <c r="DN58" s="157"/>
      <c r="DO58" s="157"/>
      <c r="DP58" s="157"/>
      <c r="DQ58" s="157"/>
      <c r="DR58" s="157"/>
      <c r="DS58" s="157"/>
      <c r="DT58" s="157"/>
      <c r="DU58" s="157"/>
      <c r="DV58" s="157"/>
      <c r="DW58" s="157"/>
      <c r="DX58" s="157"/>
      <c r="DY58" s="157"/>
      <c r="DZ58" s="157"/>
      <c r="EA58" s="157"/>
      <c r="EB58" s="157"/>
      <c r="EC58" s="157"/>
      <c r="ED58" s="157"/>
      <c r="EE58" s="157"/>
      <c r="EF58" s="157"/>
      <c r="EG58" s="157"/>
      <c r="EH58" s="157"/>
      <c r="EI58" s="157"/>
      <c r="EJ58" s="157"/>
      <c r="EK58" s="157"/>
      <c r="EL58" s="157"/>
      <c r="EM58" s="157"/>
      <c r="EN58" s="157"/>
      <c r="EO58" s="157"/>
      <c r="EP58" s="157"/>
      <c r="EQ58" s="157"/>
      <c r="ER58" s="157"/>
      <c r="ES58" s="157"/>
      <c r="ET58" s="157"/>
      <c r="EU58" s="157"/>
      <c r="EV58" s="157"/>
      <c r="EW58" s="157"/>
      <c r="EX58" s="157"/>
      <c r="EY58" s="157"/>
      <c r="EZ58" s="157"/>
      <c r="FA58" s="157"/>
      <c r="FB58" s="157"/>
      <c r="FC58" s="157"/>
      <c r="FD58" s="157"/>
      <c r="FE58" s="157"/>
      <c r="FF58" s="157"/>
      <c r="FG58" s="157"/>
      <c r="FH58" s="157"/>
      <c r="FI58" s="157"/>
      <c r="FJ58" s="157"/>
      <c r="FK58" s="157"/>
      <c r="FL58" s="157"/>
      <c r="FM58" s="157"/>
      <c r="FN58" s="157"/>
      <c r="FO58" s="157"/>
      <c r="FP58" s="157"/>
      <c r="FQ58" s="157"/>
      <c r="FR58" s="157"/>
      <c r="FS58" s="157"/>
      <c r="FT58" s="157"/>
      <c r="FU58" s="157"/>
      <c r="FV58" s="157"/>
      <c r="FW58" s="157"/>
      <c r="FX58" s="157"/>
      <c r="FY58" s="157"/>
      <c r="FZ58" s="157"/>
      <c r="GA58" s="381"/>
      <c r="GB58" s="273"/>
      <c r="GC58" s="273"/>
      <c r="GD58" s="273"/>
      <c r="GE58" s="273"/>
      <c r="GF58" s="273"/>
      <c r="GG58" s="273"/>
      <c r="GH58" s="273"/>
      <c r="GI58" s="273"/>
      <c r="GJ58" s="273"/>
      <c r="GK58" s="273"/>
      <c r="GL58" s="273"/>
      <c r="GM58" s="273"/>
      <c r="GN58" s="273"/>
      <c r="GO58" s="273"/>
      <c r="GP58" s="273"/>
    </row>
    <row r="59" spans="1:198" s="625" customFormat="1" ht="13.8" thickBot="1" x14ac:dyDescent="0.3">
      <c r="A59" s="748">
        <v>56</v>
      </c>
      <c r="B59" s="580" t="s">
        <v>484</v>
      </c>
      <c r="C59" s="581" t="s">
        <v>566</v>
      </c>
      <c r="D59" s="570" t="s">
        <v>7</v>
      </c>
      <c r="E59" s="628"/>
      <c r="F59" s="700" t="s">
        <v>66</v>
      </c>
      <c r="G59" s="583" t="s">
        <v>488</v>
      </c>
      <c r="H59" s="555">
        <v>1</v>
      </c>
      <c r="I59" s="555">
        <v>1</v>
      </c>
      <c r="J59" s="556" t="s">
        <v>488</v>
      </c>
      <c r="K59" s="677"/>
      <c r="L59" s="656"/>
      <c r="M59" s="555">
        <v>1</v>
      </c>
      <c r="N59" s="556" t="s">
        <v>488</v>
      </c>
      <c r="O59" s="677"/>
      <c r="P59" s="555">
        <v>1</v>
      </c>
      <c r="Q59" s="555">
        <v>1</v>
      </c>
      <c r="R59" s="555">
        <v>1</v>
      </c>
      <c r="S59" s="555">
        <v>1</v>
      </c>
      <c r="T59" s="555">
        <v>1</v>
      </c>
      <c r="U59" s="555">
        <v>1</v>
      </c>
      <c r="V59" s="555">
        <v>1</v>
      </c>
      <c r="W59" s="555">
        <v>1</v>
      </c>
      <c r="X59" s="555">
        <v>1</v>
      </c>
      <c r="Y59" s="656"/>
      <c r="Z59" s="555">
        <v>1</v>
      </c>
      <c r="AA59" s="555">
        <v>1</v>
      </c>
      <c r="AB59" s="555">
        <v>1</v>
      </c>
      <c r="AC59" s="556" t="s">
        <v>488</v>
      </c>
      <c r="AD59" s="555">
        <v>1</v>
      </c>
      <c r="AE59" s="555">
        <v>1</v>
      </c>
      <c r="AF59" s="555">
        <v>1</v>
      </c>
      <c r="AG59" s="555">
        <v>1</v>
      </c>
      <c r="AH59" s="555">
        <v>1</v>
      </c>
      <c r="AI59" s="555">
        <v>1</v>
      </c>
      <c r="AJ59" s="555">
        <v>1</v>
      </c>
      <c r="AK59" s="556" t="s">
        <v>488</v>
      </c>
      <c r="AL59" s="555">
        <v>1</v>
      </c>
      <c r="AM59" s="555">
        <v>1</v>
      </c>
      <c r="AN59" s="555">
        <v>1</v>
      </c>
      <c r="AO59" s="555">
        <v>1</v>
      </c>
      <c r="AP59" s="555">
        <v>1</v>
      </c>
      <c r="AQ59" s="555">
        <v>1</v>
      </c>
      <c r="AR59" s="555">
        <v>1</v>
      </c>
      <c r="AS59" s="555">
        <v>1</v>
      </c>
      <c r="AT59" s="555">
        <v>1</v>
      </c>
      <c r="AU59" s="555">
        <v>1</v>
      </c>
      <c r="AV59" s="656"/>
      <c r="AW59" s="656"/>
      <c r="AX59" s="555">
        <v>1</v>
      </c>
      <c r="AY59" s="555">
        <v>1</v>
      </c>
      <c r="AZ59" s="555">
        <v>1</v>
      </c>
      <c r="BA59" s="555"/>
      <c r="BB59" s="571"/>
      <c r="BC59" s="571"/>
      <c r="BD59" s="555"/>
      <c r="BE59" s="555"/>
      <c r="BF59" s="571"/>
      <c r="BG59" s="571"/>
      <c r="BH59" s="555"/>
      <c r="BI59" s="555"/>
      <c r="BJ59" s="571"/>
      <c r="BK59" s="571"/>
      <c r="BL59" s="555"/>
      <c r="BM59" s="555"/>
      <c r="BN59" s="571"/>
      <c r="BO59" s="571"/>
      <c r="BP59" s="555"/>
      <c r="BQ59" s="555"/>
      <c r="BR59" s="555"/>
      <c r="BS59" s="571"/>
      <c r="BT59" s="571"/>
      <c r="BU59" s="571"/>
      <c r="BV59" s="695"/>
      <c r="BW59" s="695"/>
      <c r="BX59" s="695"/>
      <c r="BY59" s="695"/>
      <c r="BZ59" s="695"/>
      <c r="CA59" s="695"/>
      <c r="CB59" s="695"/>
      <c r="CC59" s="695"/>
      <c r="CD59" s="695"/>
      <c r="CE59" s="695"/>
      <c r="CF59" s="695"/>
      <c r="CG59" s="695"/>
      <c r="CH59" s="695"/>
      <c r="CI59" s="695"/>
      <c r="CJ59" s="695"/>
      <c r="CK59" s="695"/>
      <c r="CL59" s="695"/>
      <c r="CM59" s="695"/>
      <c r="CN59" s="695"/>
      <c r="CO59" s="695"/>
      <c r="CP59" s="695"/>
      <c r="CQ59" s="695"/>
      <c r="CR59" s="695"/>
      <c r="CS59" s="695"/>
      <c r="CT59" s="695"/>
      <c r="CU59" s="695"/>
      <c r="CV59" s="695"/>
      <c r="CW59" s="695"/>
      <c r="CX59" s="695"/>
      <c r="CY59" s="695"/>
      <c r="CZ59" s="695"/>
      <c r="DA59" s="695"/>
      <c r="DB59" s="695"/>
      <c r="DC59" s="695"/>
      <c r="DD59" s="695"/>
      <c r="DE59" s="695"/>
      <c r="DF59" s="695"/>
      <c r="DG59" s="695"/>
      <c r="DH59" s="695"/>
      <c r="DI59" s="695"/>
      <c r="DJ59" s="695"/>
      <c r="DK59" s="695"/>
      <c r="DL59" s="695"/>
      <c r="DM59" s="695"/>
      <c r="DN59" s="695"/>
      <c r="DO59" s="695"/>
      <c r="DP59" s="695"/>
      <c r="DQ59" s="695"/>
      <c r="DR59" s="695"/>
      <c r="DS59" s="695"/>
      <c r="DT59" s="695"/>
      <c r="DU59" s="695"/>
      <c r="DV59" s="695"/>
      <c r="DW59" s="695"/>
      <c r="DX59" s="695"/>
      <c r="DY59" s="695"/>
      <c r="DZ59" s="695"/>
      <c r="EA59" s="695"/>
      <c r="EB59" s="695"/>
      <c r="EC59" s="695"/>
      <c r="ED59" s="695"/>
      <c r="EE59" s="695"/>
      <c r="EF59" s="695"/>
      <c r="EG59" s="695"/>
      <c r="EH59" s="695"/>
      <c r="EI59" s="695"/>
      <c r="EJ59" s="695"/>
      <c r="EK59" s="695"/>
      <c r="EL59" s="695"/>
      <c r="EM59" s="695"/>
      <c r="EN59" s="695"/>
      <c r="EO59" s="695"/>
      <c r="EP59" s="695"/>
      <c r="EQ59" s="695"/>
      <c r="ER59" s="695"/>
      <c r="ES59" s="695"/>
      <c r="ET59" s="695"/>
      <c r="EU59" s="695"/>
      <c r="EV59" s="695"/>
      <c r="EW59" s="695"/>
      <c r="EX59" s="695"/>
      <c r="EY59" s="695"/>
      <c r="EZ59" s="695"/>
      <c r="FA59" s="695"/>
      <c r="FB59" s="695"/>
      <c r="FC59" s="695"/>
      <c r="FD59" s="695"/>
      <c r="FE59" s="695"/>
      <c r="FF59" s="695"/>
      <c r="FG59" s="695"/>
      <c r="FH59" s="695"/>
      <c r="FI59" s="695"/>
      <c r="FJ59" s="695"/>
      <c r="FK59" s="695"/>
      <c r="FL59" s="695"/>
      <c r="FM59" s="695"/>
      <c r="FN59" s="695"/>
      <c r="FO59" s="695"/>
      <c r="FP59" s="695"/>
      <c r="FQ59" s="695"/>
      <c r="FR59" s="695"/>
      <c r="FS59" s="695"/>
      <c r="FT59" s="695"/>
      <c r="FU59" s="695"/>
      <c r="FV59" s="695"/>
      <c r="FW59" s="695"/>
      <c r="FX59" s="695"/>
      <c r="FY59" s="695"/>
      <c r="FZ59" s="695"/>
      <c r="GA59" s="624"/>
    </row>
    <row r="60" spans="1:198" s="727" customFormat="1" x14ac:dyDescent="0.25">
      <c r="A60" s="472">
        <v>57</v>
      </c>
      <c r="B60" s="525" t="s">
        <v>497</v>
      </c>
      <c r="C60" s="771" t="s">
        <v>947</v>
      </c>
      <c r="D60" s="771" t="s">
        <v>13</v>
      </c>
      <c r="E60" s="79" t="s">
        <v>946</v>
      </c>
      <c r="F60" s="725" t="s">
        <v>66</v>
      </c>
      <c r="G60" s="718">
        <v>2</v>
      </c>
      <c r="H60" s="665">
        <v>2</v>
      </c>
      <c r="I60" s="665">
        <v>2</v>
      </c>
      <c r="J60" s="665">
        <v>2</v>
      </c>
      <c r="K60" s="666"/>
      <c r="L60" s="666"/>
      <c r="M60" s="665">
        <v>2</v>
      </c>
      <c r="N60" s="665">
        <v>2</v>
      </c>
      <c r="O60" s="666"/>
      <c r="P60" s="665">
        <v>2</v>
      </c>
      <c r="Q60" s="665">
        <v>2</v>
      </c>
      <c r="R60" s="665">
        <v>2</v>
      </c>
      <c r="S60" s="665">
        <v>2</v>
      </c>
      <c r="T60" s="665">
        <v>2</v>
      </c>
      <c r="U60" s="665">
        <v>2</v>
      </c>
      <c r="V60" s="665">
        <v>2</v>
      </c>
      <c r="W60" s="665">
        <v>2</v>
      </c>
      <c r="X60" s="665">
        <v>2</v>
      </c>
      <c r="Y60" s="666"/>
      <c r="Z60" s="665">
        <v>2</v>
      </c>
      <c r="AA60" s="665">
        <v>2</v>
      </c>
      <c r="AB60" s="665">
        <v>2</v>
      </c>
      <c r="AC60" s="665">
        <v>2</v>
      </c>
      <c r="AD60" s="665">
        <v>2</v>
      </c>
      <c r="AE60" s="665">
        <v>2</v>
      </c>
      <c r="AF60" s="665">
        <v>2</v>
      </c>
      <c r="AG60" s="665">
        <v>2</v>
      </c>
      <c r="AH60" s="665">
        <v>2</v>
      </c>
      <c r="AI60" s="665">
        <v>2</v>
      </c>
      <c r="AJ60" s="665">
        <v>2</v>
      </c>
      <c r="AK60" s="665">
        <v>2</v>
      </c>
      <c r="AL60" s="665">
        <v>2</v>
      </c>
      <c r="AM60" s="665">
        <v>2</v>
      </c>
      <c r="AN60" s="665">
        <v>2</v>
      </c>
      <c r="AO60" s="665">
        <v>2</v>
      </c>
      <c r="AP60" s="665">
        <v>2</v>
      </c>
      <c r="AQ60" s="665">
        <v>2</v>
      </c>
      <c r="AR60" s="665">
        <v>2</v>
      </c>
      <c r="AS60" s="665">
        <v>2</v>
      </c>
      <c r="AT60" s="665">
        <v>2</v>
      </c>
      <c r="AU60" s="665">
        <v>2</v>
      </c>
      <c r="AV60" s="666"/>
      <c r="AW60" s="666"/>
      <c r="AX60" s="665">
        <v>2</v>
      </c>
      <c r="AY60" s="665">
        <v>2</v>
      </c>
      <c r="AZ60" s="665">
        <v>2</v>
      </c>
      <c r="BA60" s="665"/>
      <c r="BB60" s="665"/>
      <c r="BC60" s="665"/>
      <c r="BD60" s="665"/>
      <c r="BE60" s="665"/>
      <c r="BF60" s="665"/>
      <c r="BG60" s="665"/>
      <c r="BH60" s="665"/>
      <c r="BI60" s="665"/>
      <c r="BJ60" s="665"/>
      <c r="BK60" s="665"/>
      <c r="BL60" s="665"/>
      <c r="BM60" s="665"/>
      <c r="BN60" s="665"/>
      <c r="BO60" s="665"/>
      <c r="BP60" s="665"/>
      <c r="BQ60" s="665"/>
      <c r="BR60" s="665"/>
      <c r="BS60" s="545"/>
      <c r="BT60" s="545"/>
      <c r="BU60" s="54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35"/>
      <c r="CX60" s="135"/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135"/>
      <c r="DN60" s="135"/>
      <c r="DO60" s="135"/>
      <c r="DP60" s="135"/>
      <c r="DQ60" s="135"/>
      <c r="DR60" s="135"/>
      <c r="DS60" s="135"/>
      <c r="DT60" s="135"/>
      <c r="DU60" s="135"/>
      <c r="DV60" s="135"/>
      <c r="DW60" s="135"/>
      <c r="DX60" s="135"/>
      <c r="DY60" s="135"/>
      <c r="DZ60" s="135"/>
      <c r="EA60" s="135"/>
      <c r="EB60" s="135"/>
      <c r="EC60" s="135"/>
      <c r="ED60" s="135"/>
      <c r="EE60" s="135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135"/>
      <c r="EQ60" s="135"/>
      <c r="ER60" s="135"/>
      <c r="ES60" s="135"/>
      <c r="ET60" s="135"/>
      <c r="EU60" s="135"/>
      <c r="EV60" s="135"/>
      <c r="EW60" s="135"/>
      <c r="EX60" s="135"/>
      <c r="EY60" s="135"/>
      <c r="EZ60" s="135"/>
      <c r="FA60" s="135"/>
      <c r="FB60" s="135"/>
      <c r="FC60" s="135"/>
      <c r="FD60" s="135"/>
      <c r="FE60" s="135"/>
      <c r="FF60" s="135"/>
      <c r="FG60" s="135"/>
      <c r="FH60" s="135"/>
      <c r="FI60" s="135"/>
      <c r="FJ60" s="135"/>
      <c r="FK60" s="135"/>
      <c r="FL60" s="135"/>
      <c r="FM60" s="135"/>
      <c r="FN60" s="135"/>
      <c r="FO60" s="135"/>
      <c r="FP60" s="135"/>
      <c r="FQ60" s="135"/>
      <c r="FR60" s="135"/>
      <c r="FS60" s="135"/>
      <c r="FT60" s="135"/>
      <c r="FU60" s="135"/>
      <c r="FV60" s="135"/>
      <c r="FW60" s="135"/>
      <c r="FX60" s="135"/>
      <c r="FY60" s="135"/>
      <c r="FZ60" s="135"/>
      <c r="GA60" s="726"/>
    </row>
    <row r="61" spans="1:198" s="714" customFormat="1" ht="13.8" thickBot="1" x14ac:dyDescent="0.3">
      <c r="A61" s="138">
        <v>58</v>
      </c>
      <c r="B61" s="528" t="s">
        <v>497</v>
      </c>
      <c r="C61" s="540" t="s">
        <v>567</v>
      </c>
      <c r="D61" s="734" t="s">
        <v>13</v>
      </c>
      <c r="E61" s="161" t="s">
        <v>496</v>
      </c>
      <c r="F61" s="735" t="s">
        <v>66</v>
      </c>
      <c r="G61" s="736">
        <v>2</v>
      </c>
      <c r="H61" s="485">
        <v>2</v>
      </c>
      <c r="I61" s="485">
        <v>2</v>
      </c>
      <c r="J61" s="485">
        <v>2</v>
      </c>
      <c r="K61" s="652"/>
      <c r="L61" s="652"/>
      <c r="M61" s="485">
        <v>2</v>
      </c>
      <c r="N61" s="485">
        <v>2</v>
      </c>
      <c r="O61" s="652"/>
      <c r="P61" s="485">
        <v>2</v>
      </c>
      <c r="Q61" s="485">
        <v>2</v>
      </c>
      <c r="R61" s="485">
        <v>2</v>
      </c>
      <c r="S61" s="485">
        <v>2</v>
      </c>
      <c r="T61" s="485">
        <v>2</v>
      </c>
      <c r="U61" s="485">
        <v>2</v>
      </c>
      <c r="V61" s="485">
        <v>2</v>
      </c>
      <c r="W61" s="485">
        <v>2</v>
      </c>
      <c r="X61" s="485">
        <v>2</v>
      </c>
      <c r="Y61" s="652"/>
      <c r="Z61" s="485">
        <v>2</v>
      </c>
      <c r="AA61" s="485">
        <v>2</v>
      </c>
      <c r="AB61" s="485">
        <v>2</v>
      </c>
      <c r="AC61" s="485">
        <v>2</v>
      </c>
      <c r="AD61" s="485">
        <v>2</v>
      </c>
      <c r="AE61" s="485">
        <v>2</v>
      </c>
      <c r="AF61" s="485">
        <v>2</v>
      </c>
      <c r="AG61" s="485">
        <v>2</v>
      </c>
      <c r="AH61" s="485">
        <v>2</v>
      </c>
      <c r="AI61" s="485">
        <v>2</v>
      </c>
      <c r="AJ61" s="485">
        <v>2</v>
      </c>
      <c r="AK61" s="485">
        <v>2</v>
      </c>
      <c r="AL61" s="485">
        <v>2</v>
      </c>
      <c r="AM61" s="485">
        <v>2</v>
      </c>
      <c r="AN61" s="485">
        <v>2</v>
      </c>
      <c r="AO61" s="485">
        <v>2</v>
      </c>
      <c r="AP61" s="485">
        <v>2</v>
      </c>
      <c r="AQ61" s="485">
        <v>2</v>
      </c>
      <c r="AR61" s="485">
        <v>2</v>
      </c>
      <c r="AS61" s="485">
        <v>2</v>
      </c>
      <c r="AT61" s="485">
        <v>2</v>
      </c>
      <c r="AU61" s="485">
        <v>2</v>
      </c>
      <c r="AV61" s="652"/>
      <c r="AW61" s="652"/>
      <c r="AX61" s="485">
        <v>2</v>
      </c>
      <c r="AY61" s="485">
        <v>2</v>
      </c>
      <c r="AZ61" s="485">
        <v>2</v>
      </c>
      <c r="BA61" s="485"/>
      <c r="BB61" s="485"/>
      <c r="BC61" s="485"/>
      <c r="BD61" s="485"/>
      <c r="BE61" s="485"/>
      <c r="BF61" s="485"/>
      <c r="BG61" s="485"/>
      <c r="BH61" s="485"/>
      <c r="BI61" s="485"/>
      <c r="BJ61" s="485"/>
      <c r="BK61" s="485"/>
      <c r="BL61" s="485"/>
      <c r="BM61" s="485"/>
      <c r="BN61" s="485"/>
      <c r="BO61" s="485"/>
      <c r="BP61" s="485"/>
      <c r="BQ61" s="485"/>
      <c r="BR61" s="485"/>
      <c r="BS61" s="542"/>
      <c r="BT61" s="542"/>
      <c r="BU61" s="542"/>
      <c r="BV61" s="737"/>
      <c r="BW61" s="737"/>
      <c r="BX61" s="737"/>
      <c r="BY61" s="737"/>
      <c r="BZ61" s="737"/>
      <c r="CA61" s="737"/>
      <c r="CB61" s="737"/>
      <c r="CC61" s="737"/>
      <c r="CD61" s="737"/>
      <c r="CE61" s="737"/>
      <c r="CF61" s="737"/>
      <c r="CG61" s="737"/>
      <c r="CH61" s="737"/>
      <c r="CI61" s="737"/>
      <c r="CJ61" s="737"/>
      <c r="CK61" s="737"/>
      <c r="CL61" s="737"/>
      <c r="CM61" s="737"/>
      <c r="CN61" s="737"/>
      <c r="CO61" s="737"/>
      <c r="CP61" s="737"/>
      <c r="CQ61" s="737"/>
      <c r="CR61" s="737"/>
      <c r="CS61" s="737"/>
      <c r="CT61" s="737"/>
      <c r="CU61" s="737"/>
      <c r="CV61" s="737"/>
      <c r="CW61" s="737"/>
      <c r="CX61" s="737"/>
      <c r="CY61" s="737"/>
      <c r="CZ61" s="737"/>
      <c r="DA61" s="737"/>
      <c r="DB61" s="737"/>
      <c r="DC61" s="737"/>
      <c r="DD61" s="737"/>
      <c r="DE61" s="737"/>
      <c r="DF61" s="737"/>
      <c r="DG61" s="737"/>
      <c r="DH61" s="737"/>
      <c r="DI61" s="737"/>
      <c r="DJ61" s="737"/>
      <c r="DK61" s="737"/>
      <c r="DL61" s="737"/>
      <c r="DM61" s="737"/>
      <c r="DN61" s="737"/>
      <c r="DO61" s="737"/>
      <c r="DP61" s="737"/>
      <c r="DQ61" s="737"/>
      <c r="DR61" s="737"/>
      <c r="DS61" s="737"/>
      <c r="DT61" s="737"/>
      <c r="DU61" s="737"/>
      <c r="DV61" s="737"/>
      <c r="DW61" s="737"/>
      <c r="DX61" s="737"/>
      <c r="DY61" s="737"/>
      <c r="DZ61" s="737"/>
      <c r="EA61" s="737"/>
      <c r="EB61" s="737"/>
      <c r="EC61" s="737"/>
      <c r="ED61" s="737"/>
      <c r="EE61" s="737"/>
      <c r="EF61" s="737"/>
      <c r="EG61" s="737"/>
      <c r="EH61" s="737"/>
      <c r="EI61" s="737"/>
      <c r="EJ61" s="737"/>
      <c r="EK61" s="737"/>
      <c r="EL61" s="737"/>
      <c r="EM61" s="737"/>
      <c r="EN61" s="737"/>
      <c r="EO61" s="737"/>
      <c r="EP61" s="737"/>
      <c r="EQ61" s="737"/>
      <c r="ER61" s="737"/>
      <c r="ES61" s="737"/>
      <c r="ET61" s="737"/>
      <c r="EU61" s="737"/>
      <c r="EV61" s="737"/>
      <c r="EW61" s="737"/>
      <c r="EX61" s="737"/>
      <c r="EY61" s="737"/>
      <c r="EZ61" s="737"/>
      <c r="FA61" s="737"/>
      <c r="FB61" s="737"/>
      <c r="FC61" s="737"/>
      <c r="FD61" s="737"/>
      <c r="FE61" s="737"/>
      <c r="FF61" s="737"/>
      <c r="FG61" s="737"/>
      <c r="FH61" s="737"/>
      <c r="FI61" s="737"/>
      <c r="FJ61" s="737"/>
      <c r="FK61" s="737"/>
      <c r="FL61" s="737"/>
      <c r="FM61" s="737"/>
      <c r="FN61" s="737"/>
      <c r="FO61" s="737"/>
      <c r="FP61" s="737"/>
      <c r="FQ61" s="737"/>
      <c r="FR61" s="737"/>
      <c r="FS61" s="737"/>
      <c r="FT61" s="737"/>
      <c r="FU61" s="737"/>
      <c r="FV61" s="737"/>
      <c r="FW61" s="737"/>
      <c r="FX61" s="737"/>
      <c r="FY61" s="737"/>
      <c r="FZ61" s="737"/>
      <c r="GA61" s="738"/>
    </row>
    <row r="62" spans="1:198" s="496" customFormat="1" x14ac:dyDescent="0.25">
      <c r="A62" s="138">
        <v>59</v>
      </c>
      <c r="B62" s="525" t="s">
        <v>498</v>
      </c>
      <c r="C62" s="535" t="s">
        <v>568</v>
      </c>
      <c r="D62" s="536" t="s">
        <v>2</v>
      </c>
      <c r="E62" s="716"/>
      <c r="F62" s="725" t="s">
        <v>66</v>
      </c>
      <c r="G62" s="718">
        <v>1</v>
      </c>
      <c r="H62" s="665">
        <v>1</v>
      </c>
      <c r="I62" s="665">
        <v>1</v>
      </c>
      <c r="J62" s="665">
        <v>1</v>
      </c>
      <c r="K62" s="666"/>
      <c r="L62" s="666"/>
      <c r="M62" s="665">
        <v>1</v>
      </c>
      <c r="N62" s="665">
        <v>1</v>
      </c>
      <c r="O62" s="666"/>
      <c r="P62" s="665">
        <v>1</v>
      </c>
      <c r="Q62" s="665">
        <v>1</v>
      </c>
      <c r="R62" s="665">
        <v>1</v>
      </c>
      <c r="S62" s="665">
        <v>1</v>
      </c>
      <c r="T62" s="665">
        <v>1</v>
      </c>
      <c r="U62" s="665">
        <v>1</v>
      </c>
      <c r="V62" s="665">
        <v>1</v>
      </c>
      <c r="W62" s="665">
        <v>1</v>
      </c>
      <c r="X62" s="665">
        <v>1</v>
      </c>
      <c r="Y62" s="666"/>
      <c r="Z62" s="665">
        <v>1</v>
      </c>
      <c r="AA62" s="665">
        <v>1</v>
      </c>
      <c r="AB62" s="665">
        <v>1</v>
      </c>
      <c r="AC62" s="665">
        <v>1</v>
      </c>
      <c r="AD62" s="665">
        <v>1</v>
      </c>
      <c r="AE62" s="665">
        <v>1</v>
      </c>
      <c r="AF62" s="665">
        <v>1</v>
      </c>
      <c r="AG62" s="665">
        <v>1</v>
      </c>
      <c r="AH62" s="665">
        <v>1</v>
      </c>
      <c r="AI62" s="665">
        <v>1</v>
      </c>
      <c r="AJ62" s="665">
        <v>1</v>
      </c>
      <c r="AK62" s="665">
        <v>1</v>
      </c>
      <c r="AL62" s="665">
        <v>1</v>
      </c>
      <c r="AM62" s="665">
        <v>1</v>
      </c>
      <c r="AN62" s="665">
        <v>1</v>
      </c>
      <c r="AO62" s="665">
        <v>1</v>
      </c>
      <c r="AP62" s="665">
        <v>1</v>
      </c>
      <c r="AQ62" s="665">
        <v>1</v>
      </c>
      <c r="AR62" s="665">
        <v>1</v>
      </c>
      <c r="AS62" s="665">
        <v>1</v>
      </c>
      <c r="AT62" s="665">
        <v>1</v>
      </c>
      <c r="AU62" s="665">
        <v>1</v>
      </c>
      <c r="AV62" s="666"/>
      <c r="AW62" s="666"/>
      <c r="AX62" s="665">
        <v>1</v>
      </c>
      <c r="AY62" s="665">
        <v>1</v>
      </c>
      <c r="AZ62" s="665">
        <v>1</v>
      </c>
      <c r="BA62" s="739"/>
      <c r="BB62" s="537"/>
      <c r="BC62" s="537"/>
      <c r="BD62" s="739"/>
      <c r="BE62" s="739"/>
      <c r="BF62" s="537"/>
      <c r="BG62" s="537"/>
      <c r="BH62" s="739"/>
      <c r="BI62" s="739"/>
      <c r="BJ62" s="537"/>
      <c r="BK62" s="537"/>
      <c r="BL62" s="739"/>
      <c r="BM62" s="739"/>
      <c r="BN62" s="537"/>
      <c r="BO62" s="537"/>
      <c r="BP62" s="739"/>
      <c r="BQ62" s="739"/>
      <c r="BR62" s="739"/>
      <c r="BS62" s="537"/>
      <c r="BT62" s="537"/>
      <c r="BU62" s="537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  <c r="CT62" s="135"/>
      <c r="CU62" s="135"/>
      <c r="CV62" s="135"/>
      <c r="CW62" s="135"/>
      <c r="CX62" s="135"/>
      <c r="CY62" s="135"/>
      <c r="CZ62" s="135"/>
      <c r="DA62" s="135"/>
      <c r="DB62" s="135"/>
      <c r="DC62" s="135"/>
      <c r="DD62" s="135"/>
      <c r="DE62" s="135"/>
      <c r="DF62" s="135"/>
      <c r="DG62" s="135"/>
      <c r="DH62" s="135"/>
      <c r="DI62" s="135"/>
      <c r="DJ62" s="135"/>
      <c r="DK62" s="135"/>
      <c r="DL62" s="135"/>
      <c r="DM62" s="135"/>
      <c r="DN62" s="135"/>
      <c r="DO62" s="135"/>
      <c r="DP62" s="135"/>
      <c r="DQ62" s="135"/>
      <c r="DR62" s="135"/>
      <c r="DS62" s="135"/>
      <c r="DT62" s="135"/>
      <c r="DU62" s="135"/>
      <c r="DV62" s="135"/>
      <c r="DW62" s="135"/>
      <c r="DX62" s="135"/>
      <c r="DY62" s="135"/>
      <c r="DZ62" s="135"/>
      <c r="EA62" s="135"/>
      <c r="EB62" s="135"/>
      <c r="EC62" s="135"/>
      <c r="ED62" s="135"/>
      <c r="EE62" s="135"/>
      <c r="EF62" s="135"/>
      <c r="EG62" s="135"/>
      <c r="EH62" s="135"/>
      <c r="EI62" s="135"/>
      <c r="EJ62" s="135"/>
      <c r="EK62" s="135"/>
      <c r="EL62" s="135"/>
      <c r="EM62" s="135"/>
      <c r="EN62" s="135"/>
      <c r="EO62" s="135"/>
      <c r="EP62" s="135"/>
      <c r="EQ62" s="135"/>
      <c r="ER62" s="135"/>
      <c r="ES62" s="135"/>
      <c r="ET62" s="135"/>
      <c r="EU62" s="135"/>
      <c r="EV62" s="135"/>
      <c r="EW62" s="135"/>
      <c r="EX62" s="135"/>
      <c r="EY62" s="135"/>
      <c r="EZ62" s="135"/>
      <c r="FA62" s="135"/>
      <c r="FB62" s="135"/>
      <c r="FC62" s="135"/>
      <c r="FD62" s="135"/>
      <c r="FE62" s="135"/>
      <c r="FF62" s="135"/>
      <c r="FG62" s="135"/>
      <c r="FH62" s="135"/>
      <c r="FI62" s="135"/>
      <c r="FJ62" s="135"/>
      <c r="FK62" s="135"/>
      <c r="FL62" s="135"/>
      <c r="FM62" s="135"/>
      <c r="FN62" s="135"/>
      <c r="FO62" s="135"/>
      <c r="FP62" s="135"/>
      <c r="FQ62" s="135"/>
      <c r="FR62" s="135"/>
      <c r="FS62" s="135"/>
      <c r="FT62" s="135"/>
      <c r="FU62" s="135"/>
      <c r="FV62" s="135"/>
      <c r="FW62" s="135"/>
      <c r="FX62" s="135"/>
      <c r="FY62" s="135"/>
      <c r="FZ62" s="135"/>
      <c r="GA62" s="495"/>
    </row>
    <row r="63" spans="1:198" s="496" customFormat="1" ht="13.8" thickBot="1" x14ac:dyDescent="0.3">
      <c r="A63" s="138">
        <v>60</v>
      </c>
      <c r="B63" s="612" t="s">
        <v>499</v>
      </c>
      <c r="C63" s="740" t="s">
        <v>493</v>
      </c>
      <c r="D63" s="171" t="s">
        <v>18</v>
      </c>
      <c r="E63" s="497"/>
      <c r="F63" s="725" t="s">
        <v>66</v>
      </c>
      <c r="G63" s="722">
        <v>2</v>
      </c>
      <c r="H63" s="470">
        <v>2</v>
      </c>
      <c r="I63" s="470">
        <v>2</v>
      </c>
      <c r="J63" s="470">
        <v>2</v>
      </c>
      <c r="K63" s="650"/>
      <c r="L63" s="650"/>
      <c r="M63" s="470">
        <v>2</v>
      </c>
      <c r="N63" s="470">
        <v>2</v>
      </c>
      <c r="O63" s="650"/>
      <c r="P63" s="470">
        <v>2</v>
      </c>
      <c r="Q63" s="470">
        <v>2</v>
      </c>
      <c r="R63" s="470">
        <v>2</v>
      </c>
      <c r="S63" s="470">
        <v>2</v>
      </c>
      <c r="T63" s="470">
        <v>2</v>
      </c>
      <c r="U63" s="470">
        <v>2</v>
      </c>
      <c r="V63" s="470">
        <v>2</v>
      </c>
      <c r="W63" s="470">
        <v>2</v>
      </c>
      <c r="X63" s="470">
        <v>2</v>
      </c>
      <c r="Y63" s="650"/>
      <c r="Z63" s="470">
        <v>2</v>
      </c>
      <c r="AA63" s="470">
        <v>2</v>
      </c>
      <c r="AB63" s="470">
        <v>2</v>
      </c>
      <c r="AC63" s="470">
        <v>2</v>
      </c>
      <c r="AD63" s="470">
        <v>2</v>
      </c>
      <c r="AE63" s="470">
        <v>2</v>
      </c>
      <c r="AF63" s="470">
        <v>2</v>
      </c>
      <c r="AG63" s="470">
        <v>2</v>
      </c>
      <c r="AH63" s="470">
        <v>2</v>
      </c>
      <c r="AI63" s="470">
        <v>2</v>
      </c>
      <c r="AJ63" s="470">
        <v>2</v>
      </c>
      <c r="AK63" s="470">
        <v>2</v>
      </c>
      <c r="AL63" s="470">
        <v>2</v>
      </c>
      <c r="AM63" s="470">
        <v>2</v>
      </c>
      <c r="AN63" s="470">
        <v>2</v>
      </c>
      <c r="AO63" s="470">
        <v>2</v>
      </c>
      <c r="AP63" s="470">
        <v>2</v>
      </c>
      <c r="AQ63" s="470">
        <v>2</v>
      </c>
      <c r="AR63" s="470">
        <v>2</v>
      </c>
      <c r="AS63" s="470">
        <v>2</v>
      </c>
      <c r="AT63" s="470">
        <v>2</v>
      </c>
      <c r="AU63" s="470">
        <v>2</v>
      </c>
      <c r="AV63" s="650"/>
      <c r="AW63" s="650"/>
      <c r="AX63" s="470">
        <v>2</v>
      </c>
      <c r="AY63" s="470">
        <v>2</v>
      </c>
      <c r="AZ63" s="470">
        <v>2</v>
      </c>
      <c r="BA63" s="682"/>
      <c r="BB63" s="544"/>
      <c r="BC63" s="544"/>
      <c r="BD63" s="682"/>
      <c r="BE63" s="682"/>
      <c r="BF63" s="544"/>
      <c r="BG63" s="544"/>
      <c r="BH63" s="682"/>
      <c r="BI63" s="682"/>
      <c r="BJ63" s="544"/>
      <c r="BK63" s="544"/>
      <c r="BL63" s="682"/>
      <c r="BM63" s="682"/>
      <c r="BN63" s="544"/>
      <c r="BO63" s="544"/>
      <c r="BP63" s="682"/>
      <c r="BQ63" s="682"/>
      <c r="BR63" s="682"/>
      <c r="BS63" s="544"/>
      <c r="BT63" s="544"/>
      <c r="BU63" s="544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S63" s="135"/>
      <c r="CT63" s="135"/>
      <c r="CU63" s="135"/>
      <c r="CV63" s="135"/>
      <c r="CW63" s="135"/>
      <c r="CX63" s="135"/>
      <c r="CY63" s="135"/>
      <c r="CZ63" s="135"/>
      <c r="DA63" s="135"/>
      <c r="DB63" s="135"/>
      <c r="DC63" s="135"/>
      <c r="DD63" s="135"/>
      <c r="DE63" s="135"/>
      <c r="DF63" s="135"/>
      <c r="DG63" s="135"/>
      <c r="DH63" s="135"/>
      <c r="DI63" s="135"/>
      <c r="DJ63" s="135"/>
      <c r="DK63" s="135"/>
      <c r="DL63" s="135"/>
      <c r="DM63" s="135"/>
      <c r="DN63" s="135"/>
      <c r="DO63" s="135"/>
      <c r="DP63" s="135"/>
      <c r="DQ63" s="135"/>
      <c r="DR63" s="135"/>
      <c r="DS63" s="135"/>
      <c r="DT63" s="135"/>
      <c r="DU63" s="135"/>
      <c r="DV63" s="135"/>
      <c r="DW63" s="135"/>
      <c r="DX63" s="135"/>
      <c r="DY63" s="135"/>
      <c r="DZ63" s="135"/>
      <c r="EA63" s="135"/>
      <c r="EB63" s="135"/>
      <c r="EC63" s="135"/>
      <c r="ED63" s="135"/>
      <c r="EE63" s="135"/>
      <c r="EF63" s="135"/>
      <c r="EG63" s="135"/>
      <c r="EH63" s="135"/>
      <c r="EI63" s="135"/>
      <c r="EJ63" s="135"/>
      <c r="EK63" s="135"/>
      <c r="EL63" s="135"/>
      <c r="EM63" s="135"/>
      <c r="EN63" s="135"/>
      <c r="EO63" s="135"/>
      <c r="EP63" s="135"/>
      <c r="EQ63" s="135"/>
      <c r="ER63" s="135"/>
      <c r="ES63" s="135"/>
      <c r="ET63" s="135"/>
      <c r="EU63" s="135"/>
      <c r="EV63" s="135"/>
      <c r="EW63" s="135"/>
      <c r="EX63" s="135"/>
      <c r="EY63" s="135"/>
      <c r="EZ63" s="135"/>
      <c r="FA63" s="135"/>
      <c r="FB63" s="135"/>
      <c r="FC63" s="135"/>
      <c r="FD63" s="135"/>
      <c r="FE63" s="135"/>
      <c r="FF63" s="135"/>
      <c r="FG63" s="135"/>
      <c r="FH63" s="135"/>
      <c r="FI63" s="135"/>
      <c r="FJ63" s="135"/>
      <c r="FK63" s="135"/>
      <c r="FL63" s="135"/>
      <c r="FM63" s="135"/>
      <c r="FN63" s="135"/>
      <c r="FO63" s="135"/>
      <c r="FP63" s="135"/>
      <c r="FQ63" s="135"/>
      <c r="FR63" s="135"/>
      <c r="FS63" s="135"/>
      <c r="FT63" s="135"/>
      <c r="FU63" s="135"/>
      <c r="FV63" s="135"/>
      <c r="FW63" s="135"/>
      <c r="FX63" s="135"/>
      <c r="FY63" s="135"/>
      <c r="FZ63" s="135"/>
      <c r="GA63" s="495"/>
    </row>
    <row r="64" spans="1:198" s="625" customFormat="1" ht="13.8" thickBot="1" x14ac:dyDescent="0.3">
      <c r="A64" s="689">
        <v>61</v>
      </c>
      <c r="B64" s="267" t="s">
        <v>501</v>
      </c>
      <c r="C64" s="270" t="s">
        <v>569</v>
      </c>
      <c r="D64" s="270" t="s">
        <v>500</v>
      </c>
      <c r="E64" s="626"/>
      <c r="F64" s="697" t="s">
        <v>66</v>
      </c>
      <c r="G64" s="474">
        <v>1</v>
      </c>
      <c r="H64" s="475">
        <v>1</v>
      </c>
      <c r="I64" s="475">
        <v>1</v>
      </c>
      <c r="J64" s="475">
        <v>1</v>
      </c>
      <c r="K64" s="649"/>
      <c r="L64" s="649"/>
      <c r="M64" s="475">
        <v>1</v>
      </c>
      <c r="N64" s="475">
        <v>1</v>
      </c>
      <c r="O64" s="649"/>
      <c r="P64" s="475">
        <v>1</v>
      </c>
      <c r="Q64" s="475">
        <v>1</v>
      </c>
      <c r="R64" s="475">
        <v>1</v>
      </c>
      <c r="S64" s="475">
        <v>1</v>
      </c>
      <c r="T64" s="475">
        <v>1</v>
      </c>
      <c r="U64" s="475">
        <v>1</v>
      </c>
      <c r="V64" s="475">
        <v>1</v>
      </c>
      <c r="W64" s="475">
        <v>1</v>
      </c>
      <c r="X64" s="475">
        <v>1</v>
      </c>
      <c r="Y64" s="649"/>
      <c r="Z64" s="475">
        <v>1</v>
      </c>
      <c r="AA64" s="475">
        <v>1</v>
      </c>
      <c r="AB64" s="475">
        <v>1</v>
      </c>
      <c r="AC64" s="475">
        <v>1</v>
      </c>
      <c r="AD64" s="475">
        <v>1</v>
      </c>
      <c r="AE64" s="475">
        <v>1</v>
      </c>
      <c r="AF64" s="475">
        <v>1</v>
      </c>
      <c r="AG64" s="475">
        <v>1</v>
      </c>
      <c r="AH64" s="475">
        <v>1</v>
      </c>
      <c r="AI64" s="475">
        <v>1</v>
      </c>
      <c r="AJ64" s="475">
        <v>1</v>
      </c>
      <c r="AK64" s="475">
        <v>1</v>
      </c>
      <c r="AL64" s="475">
        <v>1</v>
      </c>
      <c r="AM64" s="475">
        <v>1</v>
      </c>
      <c r="AN64" s="475">
        <v>1</v>
      </c>
      <c r="AO64" s="475">
        <v>1</v>
      </c>
      <c r="AP64" s="475">
        <v>1</v>
      </c>
      <c r="AQ64" s="475">
        <v>1</v>
      </c>
      <c r="AR64" s="475">
        <v>1</v>
      </c>
      <c r="AS64" s="475">
        <v>1</v>
      </c>
      <c r="AT64" s="475">
        <v>1</v>
      </c>
      <c r="AU64" s="475">
        <v>1</v>
      </c>
      <c r="AV64" s="649"/>
      <c r="AW64" s="649"/>
      <c r="AX64" s="475">
        <v>1</v>
      </c>
      <c r="AY64" s="475">
        <v>1</v>
      </c>
      <c r="AZ64" s="475">
        <v>1</v>
      </c>
      <c r="BA64" s="475"/>
      <c r="BB64" s="475"/>
      <c r="BC64" s="475"/>
      <c r="BD64" s="475"/>
      <c r="BE64" s="475"/>
      <c r="BF64" s="475"/>
      <c r="BG64" s="475"/>
      <c r="BH64" s="475"/>
      <c r="BI64" s="475"/>
      <c r="BJ64" s="475"/>
      <c r="BK64" s="475"/>
      <c r="BL64" s="475"/>
      <c r="BM64" s="475"/>
      <c r="BN64" s="475"/>
      <c r="BO64" s="475"/>
      <c r="BP64" s="475"/>
      <c r="BQ64" s="475"/>
      <c r="BR64" s="475"/>
      <c r="BS64" s="699"/>
      <c r="BT64" s="699"/>
      <c r="BU64" s="699"/>
      <c r="BV64" s="698"/>
      <c r="BW64" s="698"/>
      <c r="BX64" s="698"/>
      <c r="BY64" s="698"/>
      <c r="BZ64" s="698"/>
      <c r="CA64" s="698"/>
      <c r="CB64" s="698"/>
      <c r="CC64" s="698"/>
      <c r="CD64" s="698"/>
      <c r="CE64" s="698"/>
      <c r="CF64" s="698"/>
      <c r="CG64" s="698"/>
      <c r="CH64" s="698"/>
      <c r="CI64" s="698"/>
      <c r="CJ64" s="698"/>
      <c r="CK64" s="698"/>
      <c r="CL64" s="698"/>
      <c r="CM64" s="698"/>
      <c r="CN64" s="698"/>
      <c r="CO64" s="698"/>
      <c r="CP64" s="698"/>
      <c r="CQ64" s="698"/>
      <c r="CR64" s="698"/>
      <c r="CS64" s="698"/>
      <c r="CT64" s="698"/>
      <c r="CU64" s="698"/>
      <c r="CV64" s="698"/>
      <c r="CW64" s="698"/>
      <c r="CX64" s="698"/>
      <c r="CY64" s="698"/>
      <c r="CZ64" s="698"/>
      <c r="DA64" s="698"/>
      <c r="DB64" s="698"/>
      <c r="DC64" s="698"/>
      <c r="DD64" s="698"/>
      <c r="DE64" s="698"/>
      <c r="DF64" s="698"/>
      <c r="DG64" s="698"/>
      <c r="DH64" s="698"/>
      <c r="DI64" s="698"/>
      <c r="DJ64" s="698"/>
      <c r="DK64" s="698"/>
      <c r="DL64" s="698"/>
      <c r="DM64" s="698"/>
      <c r="DN64" s="698"/>
      <c r="DO64" s="698"/>
      <c r="DP64" s="698"/>
      <c r="DQ64" s="698"/>
      <c r="DR64" s="698"/>
      <c r="DS64" s="698"/>
      <c r="DT64" s="698"/>
      <c r="DU64" s="698"/>
      <c r="DV64" s="698"/>
      <c r="DW64" s="698"/>
      <c r="DX64" s="698"/>
      <c r="DY64" s="698"/>
      <c r="DZ64" s="698"/>
      <c r="EA64" s="698"/>
      <c r="EB64" s="698"/>
      <c r="EC64" s="698"/>
      <c r="ED64" s="698"/>
      <c r="EE64" s="698"/>
      <c r="EF64" s="698"/>
      <c r="EG64" s="698"/>
      <c r="EH64" s="698"/>
      <c r="EI64" s="698"/>
      <c r="EJ64" s="698"/>
      <c r="EK64" s="698"/>
      <c r="EL64" s="698"/>
      <c r="EM64" s="698"/>
      <c r="EN64" s="698"/>
      <c r="EO64" s="698"/>
      <c r="EP64" s="698"/>
      <c r="EQ64" s="698"/>
      <c r="ER64" s="698"/>
      <c r="ES64" s="698"/>
      <c r="ET64" s="698"/>
      <c r="EU64" s="698"/>
      <c r="EV64" s="698"/>
      <c r="EW64" s="698"/>
      <c r="EX64" s="698"/>
      <c r="EY64" s="698"/>
      <c r="EZ64" s="698"/>
      <c r="FA64" s="698"/>
      <c r="FB64" s="698"/>
      <c r="FC64" s="698"/>
      <c r="FD64" s="698"/>
      <c r="FE64" s="698"/>
      <c r="FF64" s="698"/>
      <c r="FG64" s="698"/>
      <c r="FH64" s="698"/>
      <c r="FI64" s="698"/>
      <c r="FJ64" s="698"/>
      <c r="FK64" s="698"/>
      <c r="FL64" s="698"/>
      <c r="FM64" s="698"/>
      <c r="FN64" s="698"/>
      <c r="FO64" s="698"/>
      <c r="FP64" s="698"/>
      <c r="FQ64" s="698"/>
      <c r="FR64" s="698"/>
      <c r="FS64" s="698"/>
      <c r="FT64" s="698"/>
      <c r="FU64" s="698"/>
      <c r="FV64" s="698"/>
      <c r="FW64" s="698"/>
      <c r="FX64" s="698"/>
      <c r="FY64" s="698"/>
      <c r="FZ64" s="698"/>
      <c r="GA64" s="624"/>
    </row>
    <row r="65" spans="1:183" s="727" customFormat="1" x14ac:dyDescent="0.25">
      <c r="A65" s="138">
        <v>62</v>
      </c>
      <c r="B65" s="723" t="s">
        <v>502</v>
      </c>
      <c r="C65" s="771" t="s">
        <v>570</v>
      </c>
      <c r="D65" s="771" t="s">
        <v>505</v>
      </c>
      <c r="E65" s="716"/>
      <c r="F65" s="725" t="s">
        <v>66</v>
      </c>
      <c r="G65" s="718">
        <v>1</v>
      </c>
      <c r="H65" s="665">
        <v>1</v>
      </c>
      <c r="I65" s="665">
        <v>1</v>
      </c>
      <c r="J65" s="665">
        <v>1</v>
      </c>
      <c r="K65" s="666"/>
      <c r="L65" s="666"/>
      <c r="M65" s="665">
        <v>1</v>
      </c>
      <c r="N65" s="665">
        <v>1</v>
      </c>
      <c r="O65" s="666"/>
      <c r="P65" s="665">
        <v>1</v>
      </c>
      <c r="Q65" s="665">
        <v>1</v>
      </c>
      <c r="R65" s="665">
        <v>1</v>
      </c>
      <c r="S65" s="665">
        <v>1</v>
      </c>
      <c r="T65" s="665">
        <v>1</v>
      </c>
      <c r="U65" s="665">
        <v>1</v>
      </c>
      <c r="V65" s="665">
        <v>1</v>
      </c>
      <c r="W65" s="665">
        <v>1</v>
      </c>
      <c r="X65" s="665">
        <v>1</v>
      </c>
      <c r="Y65" s="666"/>
      <c r="Z65" s="665">
        <v>1</v>
      </c>
      <c r="AA65" s="665">
        <v>1</v>
      </c>
      <c r="AB65" s="665">
        <v>1</v>
      </c>
      <c r="AC65" s="665">
        <v>1</v>
      </c>
      <c r="AD65" s="665">
        <v>1</v>
      </c>
      <c r="AE65" s="665">
        <v>1</v>
      </c>
      <c r="AF65" s="665">
        <v>1</v>
      </c>
      <c r="AG65" s="665">
        <v>1</v>
      </c>
      <c r="AH65" s="665">
        <v>1</v>
      </c>
      <c r="AI65" s="665">
        <v>1</v>
      </c>
      <c r="AJ65" s="665">
        <v>1</v>
      </c>
      <c r="AK65" s="665">
        <v>1</v>
      </c>
      <c r="AL65" s="665">
        <v>1</v>
      </c>
      <c r="AM65" s="665">
        <v>1</v>
      </c>
      <c r="AN65" s="665">
        <v>1</v>
      </c>
      <c r="AO65" s="665">
        <v>1</v>
      </c>
      <c r="AP65" s="665">
        <v>1</v>
      </c>
      <c r="AQ65" s="665">
        <v>1</v>
      </c>
      <c r="AR65" s="665">
        <v>1</v>
      </c>
      <c r="AS65" s="665">
        <v>1</v>
      </c>
      <c r="AT65" s="665">
        <v>1</v>
      </c>
      <c r="AU65" s="665">
        <v>1</v>
      </c>
      <c r="AV65" s="666"/>
      <c r="AW65" s="666"/>
      <c r="AX65" s="665">
        <v>1</v>
      </c>
      <c r="AY65" s="665">
        <v>1</v>
      </c>
      <c r="AZ65" s="665">
        <v>1</v>
      </c>
      <c r="BA65" s="665"/>
      <c r="BB65" s="665"/>
      <c r="BC65" s="665"/>
      <c r="BD65" s="665"/>
      <c r="BE65" s="665"/>
      <c r="BF65" s="665"/>
      <c r="BG65" s="665"/>
      <c r="BH65" s="665"/>
      <c r="BI65" s="665"/>
      <c r="BJ65" s="665"/>
      <c r="BK65" s="665"/>
      <c r="BL65" s="665"/>
      <c r="BM65" s="665"/>
      <c r="BN65" s="665"/>
      <c r="BO65" s="665"/>
      <c r="BP65" s="665"/>
      <c r="BQ65" s="665"/>
      <c r="BR65" s="665"/>
      <c r="BS65" s="545"/>
      <c r="BT65" s="545"/>
      <c r="BU65" s="54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  <c r="CK65" s="135"/>
      <c r="CL65" s="135"/>
      <c r="CM65" s="135"/>
      <c r="CN65" s="135"/>
      <c r="CO65" s="135"/>
      <c r="CP65" s="135"/>
      <c r="CQ65" s="135"/>
      <c r="CR65" s="135"/>
      <c r="CS65" s="135"/>
      <c r="CT65" s="135"/>
      <c r="CU65" s="135"/>
      <c r="CV65" s="135"/>
      <c r="CW65" s="135"/>
      <c r="CX65" s="135"/>
      <c r="CY65" s="135"/>
      <c r="CZ65" s="135"/>
      <c r="DA65" s="135"/>
      <c r="DB65" s="135"/>
      <c r="DC65" s="135"/>
      <c r="DD65" s="135"/>
      <c r="DE65" s="135"/>
      <c r="DF65" s="135"/>
      <c r="DG65" s="135"/>
      <c r="DH65" s="135"/>
      <c r="DI65" s="135"/>
      <c r="DJ65" s="135"/>
      <c r="DK65" s="135"/>
      <c r="DL65" s="135"/>
      <c r="DM65" s="135"/>
      <c r="DN65" s="135"/>
      <c r="DO65" s="135"/>
      <c r="DP65" s="135"/>
      <c r="DQ65" s="135"/>
      <c r="DR65" s="135"/>
      <c r="DS65" s="135"/>
      <c r="DT65" s="135"/>
      <c r="DU65" s="135"/>
      <c r="DV65" s="135"/>
      <c r="DW65" s="135"/>
      <c r="DX65" s="135"/>
      <c r="DY65" s="135"/>
      <c r="DZ65" s="135"/>
      <c r="EA65" s="135"/>
      <c r="EB65" s="135"/>
      <c r="EC65" s="135"/>
      <c r="ED65" s="135"/>
      <c r="EE65" s="135"/>
      <c r="EF65" s="135"/>
      <c r="EG65" s="135"/>
      <c r="EH65" s="135"/>
      <c r="EI65" s="135"/>
      <c r="EJ65" s="135"/>
      <c r="EK65" s="135"/>
      <c r="EL65" s="135"/>
      <c r="EM65" s="135"/>
      <c r="EN65" s="135"/>
      <c r="EO65" s="135"/>
      <c r="EP65" s="135"/>
      <c r="EQ65" s="135"/>
      <c r="ER65" s="135"/>
      <c r="ES65" s="135"/>
      <c r="ET65" s="135"/>
      <c r="EU65" s="135"/>
      <c r="EV65" s="135"/>
      <c r="EW65" s="135"/>
      <c r="EX65" s="135"/>
      <c r="EY65" s="135"/>
      <c r="EZ65" s="135"/>
      <c r="FA65" s="135"/>
      <c r="FB65" s="135"/>
      <c r="FC65" s="135"/>
      <c r="FD65" s="135"/>
      <c r="FE65" s="135"/>
      <c r="FF65" s="135"/>
      <c r="FG65" s="135"/>
      <c r="FH65" s="135"/>
      <c r="FI65" s="135"/>
      <c r="FJ65" s="135"/>
      <c r="FK65" s="135"/>
      <c r="FL65" s="135"/>
      <c r="FM65" s="135"/>
      <c r="FN65" s="135"/>
      <c r="FO65" s="135"/>
      <c r="FP65" s="135"/>
      <c r="FQ65" s="135"/>
      <c r="FR65" s="135"/>
      <c r="FS65" s="135"/>
      <c r="FT65" s="135"/>
      <c r="FU65" s="135"/>
      <c r="FV65" s="135"/>
      <c r="FW65" s="135"/>
      <c r="FX65" s="135"/>
      <c r="FY65" s="135"/>
      <c r="FZ65" s="135"/>
      <c r="GA65" s="726"/>
    </row>
    <row r="66" spans="1:183" s="496" customFormat="1" x14ac:dyDescent="0.25">
      <c r="A66" s="138">
        <v>63</v>
      </c>
      <c r="B66" s="723" t="s">
        <v>503</v>
      </c>
      <c r="C66" s="771" t="s">
        <v>571</v>
      </c>
      <c r="D66" s="771" t="s">
        <v>506</v>
      </c>
      <c r="E66" s="716"/>
      <c r="F66" s="725" t="s">
        <v>66</v>
      </c>
      <c r="G66" s="718">
        <v>1</v>
      </c>
      <c r="H66" s="665">
        <v>1</v>
      </c>
      <c r="I66" s="665">
        <v>1</v>
      </c>
      <c r="J66" s="665">
        <v>1</v>
      </c>
      <c r="K66" s="666"/>
      <c r="L66" s="666"/>
      <c r="M66" s="665">
        <v>1</v>
      </c>
      <c r="N66" s="665">
        <v>1</v>
      </c>
      <c r="O66" s="666"/>
      <c r="P66" s="665">
        <v>1</v>
      </c>
      <c r="Q66" s="665">
        <v>1</v>
      </c>
      <c r="R66" s="665">
        <v>1</v>
      </c>
      <c r="S66" s="665">
        <v>1</v>
      </c>
      <c r="T66" s="665">
        <v>1</v>
      </c>
      <c r="U66" s="665">
        <v>1</v>
      </c>
      <c r="V66" s="665">
        <v>1</v>
      </c>
      <c r="W66" s="665">
        <v>1</v>
      </c>
      <c r="X66" s="665">
        <v>1</v>
      </c>
      <c r="Y66" s="666"/>
      <c r="Z66" s="665">
        <v>1</v>
      </c>
      <c r="AA66" s="665">
        <v>1</v>
      </c>
      <c r="AB66" s="665">
        <v>1</v>
      </c>
      <c r="AC66" s="665">
        <v>1</v>
      </c>
      <c r="AD66" s="665">
        <v>1</v>
      </c>
      <c r="AE66" s="665">
        <v>1</v>
      </c>
      <c r="AF66" s="665">
        <v>1</v>
      </c>
      <c r="AG66" s="665">
        <v>1</v>
      </c>
      <c r="AH66" s="665">
        <v>1</v>
      </c>
      <c r="AI66" s="665">
        <v>1</v>
      </c>
      <c r="AJ66" s="665">
        <v>1</v>
      </c>
      <c r="AK66" s="665">
        <v>1</v>
      </c>
      <c r="AL66" s="665">
        <v>1</v>
      </c>
      <c r="AM66" s="665">
        <v>1</v>
      </c>
      <c r="AN66" s="665">
        <v>1</v>
      </c>
      <c r="AO66" s="665">
        <v>1</v>
      </c>
      <c r="AP66" s="665">
        <v>1</v>
      </c>
      <c r="AQ66" s="665">
        <v>1</v>
      </c>
      <c r="AR66" s="665">
        <v>1</v>
      </c>
      <c r="AS66" s="665">
        <v>1</v>
      </c>
      <c r="AT66" s="665">
        <v>1</v>
      </c>
      <c r="AU66" s="665">
        <v>1</v>
      </c>
      <c r="AV66" s="666"/>
      <c r="AW66" s="666"/>
      <c r="AX66" s="665">
        <v>1</v>
      </c>
      <c r="AY66" s="665">
        <v>1</v>
      </c>
      <c r="AZ66" s="665">
        <v>1</v>
      </c>
      <c r="BA66" s="665"/>
      <c r="BB66" s="665"/>
      <c r="BC66" s="665"/>
      <c r="BD66" s="665"/>
      <c r="BE66" s="665"/>
      <c r="BF66" s="665"/>
      <c r="BG66" s="665"/>
      <c r="BH66" s="665"/>
      <c r="BI66" s="665"/>
      <c r="BJ66" s="665"/>
      <c r="BK66" s="665"/>
      <c r="BL66" s="665"/>
      <c r="BM66" s="665"/>
      <c r="BN66" s="665"/>
      <c r="BO66" s="665"/>
      <c r="BP66" s="665"/>
      <c r="BQ66" s="665"/>
      <c r="BR66" s="665"/>
      <c r="BS66" s="545"/>
      <c r="BT66" s="545"/>
      <c r="BU66" s="54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  <c r="CT66" s="135"/>
      <c r="CU66" s="135"/>
      <c r="CV66" s="135"/>
      <c r="CW66" s="135"/>
      <c r="CX66" s="135"/>
      <c r="CY66" s="135"/>
      <c r="CZ66" s="135"/>
      <c r="DA66" s="135"/>
      <c r="DB66" s="135"/>
      <c r="DC66" s="135"/>
      <c r="DD66" s="135"/>
      <c r="DE66" s="135"/>
      <c r="DF66" s="135"/>
      <c r="DG66" s="135"/>
      <c r="DH66" s="135"/>
      <c r="DI66" s="135"/>
      <c r="DJ66" s="135"/>
      <c r="DK66" s="135"/>
      <c r="DL66" s="135"/>
      <c r="DM66" s="135"/>
      <c r="DN66" s="135"/>
      <c r="DO66" s="135"/>
      <c r="DP66" s="135"/>
      <c r="DQ66" s="135"/>
      <c r="DR66" s="135"/>
      <c r="DS66" s="135"/>
      <c r="DT66" s="135"/>
      <c r="DU66" s="135"/>
      <c r="DV66" s="135"/>
      <c r="DW66" s="135"/>
      <c r="DX66" s="135"/>
      <c r="DY66" s="135"/>
      <c r="DZ66" s="135"/>
      <c r="EA66" s="135"/>
      <c r="EB66" s="135"/>
      <c r="EC66" s="135"/>
      <c r="ED66" s="135"/>
      <c r="EE66" s="135"/>
      <c r="EF66" s="135"/>
      <c r="EG66" s="135"/>
      <c r="EH66" s="135"/>
      <c r="EI66" s="135"/>
      <c r="EJ66" s="135"/>
      <c r="EK66" s="135"/>
      <c r="EL66" s="135"/>
      <c r="EM66" s="135"/>
      <c r="EN66" s="135"/>
      <c r="EO66" s="135"/>
      <c r="EP66" s="135"/>
      <c r="EQ66" s="135"/>
      <c r="ER66" s="135"/>
      <c r="ES66" s="135"/>
      <c r="ET66" s="135"/>
      <c r="EU66" s="135"/>
      <c r="EV66" s="135"/>
      <c r="EW66" s="135"/>
      <c r="EX66" s="135"/>
      <c r="EY66" s="135"/>
      <c r="EZ66" s="135"/>
      <c r="FA66" s="135"/>
      <c r="FB66" s="135"/>
      <c r="FC66" s="135"/>
      <c r="FD66" s="135"/>
      <c r="FE66" s="135"/>
      <c r="FF66" s="135"/>
      <c r="FG66" s="135"/>
      <c r="FH66" s="135"/>
      <c r="FI66" s="135"/>
      <c r="FJ66" s="135"/>
      <c r="FK66" s="135"/>
      <c r="FL66" s="135"/>
      <c r="FM66" s="135"/>
      <c r="FN66" s="135"/>
      <c r="FO66" s="135"/>
      <c r="FP66" s="135"/>
      <c r="FQ66" s="135"/>
      <c r="FR66" s="135"/>
      <c r="FS66" s="135"/>
      <c r="FT66" s="135"/>
      <c r="FU66" s="135"/>
      <c r="FV66" s="135"/>
      <c r="FW66" s="135"/>
      <c r="FX66" s="135"/>
      <c r="FY66" s="135"/>
      <c r="FZ66" s="135"/>
      <c r="GA66" s="495"/>
    </row>
    <row r="67" spans="1:183" s="709" customFormat="1" ht="13.8" thickBot="1" x14ac:dyDescent="0.3">
      <c r="A67" s="466">
        <v>64</v>
      </c>
      <c r="B67" s="574" t="s">
        <v>504</v>
      </c>
      <c r="C67" s="813" t="s">
        <v>572</v>
      </c>
      <c r="D67" s="813" t="s">
        <v>30</v>
      </c>
      <c r="E67" s="497"/>
      <c r="F67" s="728" t="s">
        <v>66</v>
      </c>
      <c r="G67" s="729">
        <v>1</v>
      </c>
      <c r="H67" s="667">
        <v>1</v>
      </c>
      <c r="I67" s="667">
        <v>1</v>
      </c>
      <c r="J67" s="667">
        <v>1</v>
      </c>
      <c r="K67" s="668"/>
      <c r="L67" s="668"/>
      <c r="M67" s="667">
        <v>1</v>
      </c>
      <c r="N67" s="667">
        <v>1</v>
      </c>
      <c r="O67" s="668"/>
      <c r="P67" s="667">
        <v>1</v>
      </c>
      <c r="Q67" s="667">
        <v>1</v>
      </c>
      <c r="R67" s="667">
        <v>1</v>
      </c>
      <c r="S67" s="667">
        <v>1</v>
      </c>
      <c r="T67" s="667">
        <v>1</v>
      </c>
      <c r="U67" s="667">
        <v>1</v>
      </c>
      <c r="V67" s="667">
        <v>1</v>
      </c>
      <c r="W67" s="667">
        <v>1</v>
      </c>
      <c r="X67" s="667">
        <v>1</v>
      </c>
      <c r="Y67" s="668"/>
      <c r="Z67" s="667">
        <v>1</v>
      </c>
      <c r="AA67" s="667">
        <v>1</v>
      </c>
      <c r="AB67" s="667">
        <v>1</v>
      </c>
      <c r="AC67" s="667">
        <v>1</v>
      </c>
      <c r="AD67" s="667">
        <v>1</v>
      </c>
      <c r="AE67" s="667">
        <v>1</v>
      </c>
      <c r="AF67" s="667">
        <v>1</v>
      </c>
      <c r="AG67" s="667">
        <v>1</v>
      </c>
      <c r="AH67" s="667">
        <v>1</v>
      </c>
      <c r="AI67" s="667">
        <v>1</v>
      </c>
      <c r="AJ67" s="667">
        <v>1</v>
      </c>
      <c r="AK67" s="667">
        <v>1</v>
      </c>
      <c r="AL67" s="667">
        <v>1</v>
      </c>
      <c r="AM67" s="667">
        <v>1</v>
      </c>
      <c r="AN67" s="667">
        <v>1</v>
      </c>
      <c r="AO67" s="667">
        <v>1</v>
      </c>
      <c r="AP67" s="667">
        <v>1</v>
      </c>
      <c r="AQ67" s="667">
        <v>1</v>
      </c>
      <c r="AR67" s="667">
        <v>1</v>
      </c>
      <c r="AS67" s="667">
        <v>1</v>
      </c>
      <c r="AT67" s="667">
        <v>1</v>
      </c>
      <c r="AU67" s="667">
        <v>1</v>
      </c>
      <c r="AV67" s="668"/>
      <c r="AW67" s="668"/>
      <c r="AX67" s="667">
        <v>1</v>
      </c>
      <c r="AY67" s="667">
        <v>1</v>
      </c>
      <c r="AZ67" s="667">
        <v>1</v>
      </c>
      <c r="BA67" s="667"/>
      <c r="BB67" s="667"/>
      <c r="BC67" s="667"/>
      <c r="BD67" s="667"/>
      <c r="BE67" s="667"/>
      <c r="BF67" s="667"/>
      <c r="BG67" s="667"/>
      <c r="BH67" s="667"/>
      <c r="BI67" s="667"/>
      <c r="BJ67" s="667"/>
      <c r="BK67" s="667"/>
      <c r="BL67" s="667"/>
      <c r="BM67" s="667"/>
      <c r="BN67" s="667"/>
      <c r="BO67" s="667"/>
      <c r="BP67" s="667"/>
      <c r="BQ67" s="667"/>
      <c r="BR67" s="667"/>
      <c r="BS67" s="546"/>
      <c r="BT67" s="546"/>
      <c r="BU67" s="546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  <c r="CK67" s="135"/>
      <c r="CL67" s="135"/>
      <c r="CM67" s="135"/>
      <c r="CN67" s="135"/>
      <c r="CO67" s="135"/>
      <c r="CP67" s="135"/>
      <c r="CQ67" s="135"/>
      <c r="CR67" s="135"/>
      <c r="CS67" s="135"/>
      <c r="CT67" s="135"/>
      <c r="CU67" s="135"/>
      <c r="CV67" s="135"/>
      <c r="CW67" s="135"/>
      <c r="CX67" s="135"/>
      <c r="CY67" s="135"/>
      <c r="CZ67" s="135"/>
      <c r="DA67" s="135"/>
      <c r="DB67" s="135"/>
      <c r="DC67" s="135"/>
      <c r="DD67" s="135"/>
      <c r="DE67" s="135"/>
      <c r="DF67" s="135"/>
      <c r="DG67" s="135"/>
      <c r="DH67" s="135"/>
      <c r="DI67" s="135"/>
      <c r="DJ67" s="135"/>
      <c r="DK67" s="135"/>
      <c r="DL67" s="135"/>
      <c r="DM67" s="135"/>
      <c r="DN67" s="135"/>
      <c r="DO67" s="135"/>
      <c r="DP67" s="135"/>
      <c r="DQ67" s="135"/>
      <c r="DR67" s="135"/>
      <c r="DS67" s="135"/>
      <c r="DT67" s="135"/>
      <c r="DU67" s="135"/>
      <c r="DV67" s="135"/>
      <c r="DW67" s="135"/>
      <c r="DX67" s="135"/>
      <c r="DY67" s="135"/>
      <c r="DZ67" s="135"/>
      <c r="EA67" s="135"/>
      <c r="EB67" s="135"/>
      <c r="EC67" s="135"/>
      <c r="ED67" s="135"/>
      <c r="EE67" s="135"/>
      <c r="EF67" s="135"/>
      <c r="EG67" s="135"/>
      <c r="EH67" s="135"/>
      <c r="EI67" s="135"/>
      <c r="EJ67" s="135"/>
      <c r="EK67" s="135"/>
      <c r="EL67" s="135"/>
      <c r="EM67" s="135"/>
      <c r="EN67" s="135"/>
      <c r="EO67" s="135"/>
      <c r="EP67" s="135"/>
      <c r="EQ67" s="135"/>
      <c r="ER67" s="135"/>
      <c r="ES67" s="135"/>
      <c r="ET67" s="135"/>
      <c r="EU67" s="135"/>
      <c r="EV67" s="135"/>
      <c r="EW67" s="135"/>
      <c r="EX67" s="135"/>
      <c r="EY67" s="135"/>
      <c r="EZ67" s="135"/>
      <c r="FA67" s="135"/>
      <c r="FB67" s="135"/>
      <c r="FC67" s="135"/>
      <c r="FD67" s="135"/>
      <c r="FE67" s="135"/>
      <c r="FF67" s="135"/>
      <c r="FG67" s="135"/>
      <c r="FH67" s="135"/>
      <c r="FI67" s="135"/>
      <c r="FJ67" s="135"/>
      <c r="FK67" s="135"/>
      <c r="FL67" s="135"/>
      <c r="FM67" s="135"/>
      <c r="FN67" s="135"/>
      <c r="FO67" s="135"/>
      <c r="FP67" s="135"/>
      <c r="FQ67" s="135"/>
      <c r="FR67" s="135"/>
      <c r="FS67" s="135"/>
      <c r="FT67" s="135"/>
      <c r="FU67" s="135"/>
      <c r="FV67" s="135"/>
      <c r="FW67" s="135"/>
      <c r="FX67" s="135"/>
      <c r="FY67" s="135"/>
      <c r="FZ67" s="135"/>
      <c r="GA67" s="730"/>
    </row>
    <row r="68" spans="1:183" s="504" customFormat="1" ht="79.5" customHeight="1" x14ac:dyDescent="0.25">
      <c r="A68" s="478">
        <v>65</v>
      </c>
      <c r="B68" s="425"/>
      <c r="C68" s="731"/>
      <c r="D68" s="731"/>
      <c r="E68" s="731"/>
      <c r="F68" s="614"/>
      <c r="G68" s="246"/>
      <c r="H68" s="1166" t="s">
        <v>958</v>
      </c>
      <c r="I68" s="1166" t="s">
        <v>958</v>
      </c>
      <c r="J68" s="1166" t="s">
        <v>958</v>
      </c>
      <c r="K68" s="670"/>
      <c r="L68" s="670"/>
      <c r="M68" s="1166" t="s">
        <v>959</v>
      </c>
      <c r="N68" s="1166" t="s">
        <v>959</v>
      </c>
      <c r="O68" s="670"/>
      <c r="P68" s="1166" t="s">
        <v>958</v>
      </c>
      <c r="Q68" s="1166" t="s">
        <v>958</v>
      </c>
      <c r="R68" s="1166" t="s">
        <v>959</v>
      </c>
      <c r="S68" s="1166" t="s">
        <v>959</v>
      </c>
      <c r="T68" s="1166" t="s">
        <v>958</v>
      </c>
      <c r="U68" s="1166" t="s">
        <v>958</v>
      </c>
      <c r="V68" s="1166" t="s">
        <v>959</v>
      </c>
      <c r="W68" s="1166" t="s">
        <v>959</v>
      </c>
      <c r="X68" s="1166" t="s">
        <v>958</v>
      </c>
      <c r="Y68" s="670"/>
      <c r="Z68" s="1166" t="s">
        <v>958</v>
      </c>
      <c r="AA68" s="1166" t="s">
        <v>958</v>
      </c>
      <c r="AB68" s="1166" t="s">
        <v>959</v>
      </c>
      <c r="AC68" s="1166" t="s">
        <v>958</v>
      </c>
      <c r="AD68" s="1166" t="s">
        <v>959</v>
      </c>
      <c r="AE68" s="1166" t="s">
        <v>958</v>
      </c>
      <c r="AF68" s="1166" t="s">
        <v>958</v>
      </c>
      <c r="AG68" s="1166" t="s">
        <v>959</v>
      </c>
      <c r="AH68" s="1166" t="s">
        <v>959</v>
      </c>
      <c r="AI68" s="1166" t="s">
        <v>958</v>
      </c>
      <c r="AJ68" s="1166" t="s">
        <v>958</v>
      </c>
      <c r="AK68" s="1166" t="s">
        <v>959</v>
      </c>
      <c r="AL68" s="1166" t="s">
        <v>959</v>
      </c>
      <c r="AM68" s="1166" t="s">
        <v>958</v>
      </c>
      <c r="AN68" s="1166" t="s">
        <v>958</v>
      </c>
      <c r="AO68" s="1166" t="s">
        <v>958</v>
      </c>
      <c r="AP68" s="1166" t="s">
        <v>958</v>
      </c>
      <c r="AQ68" s="1166" t="s">
        <v>958</v>
      </c>
      <c r="AR68" s="1166" t="s">
        <v>958</v>
      </c>
      <c r="AS68" s="1166" t="s">
        <v>958</v>
      </c>
      <c r="AT68" s="1166" t="s">
        <v>958</v>
      </c>
      <c r="AU68" s="1166" t="s">
        <v>958</v>
      </c>
      <c r="AV68" s="670"/>
      <c r="AW68" s="670"/>
      <c r="AX68" s="1166" t="s">
        <v>958</v>
      </c>
      <c r="AY68" s="1166" t="s">
        <v>958</v>
      </c>
      <c r="AZ68" s="1166" t="s">
        <v>959</v>
      </c>
      <c r="BA68" s="669"/>
      <c r="BB68" s="669"/>
      <c r="BC68" s="669"/>
      <c r="BD68" s="669"/>
      <c r="BE68" s="669"/>
      <c r="BF68" s="669"/>
      <c r="BG68" s="669"/>
      <c r="BH68" s="669"/>
      <c r="BI68" s="669"/>
      <c r="BJ68" s="669"/>
      <c r="BK68" s="669"/>
      <c r="BL68" s="669"/>
      <c r="BM68" s="669"/>
      <c r="BN68" s="669"/>
      <c r="BO68" s="669"/>
      <c r="BP68" s="669"/>
      <c r="BQ68" s="669"/>
      <c r="BR68" s="481"/>
      <c r="BS68" s="539"/>
      <c r="BT68" s="539"/>
      <c r="BU68" s="539"/>
    </row>
    <row r="69" spans="1:183" s="633" customFormat="1" ht="13.8" thickBot="1" x14ac:dyDescent="0.3">
      <c r="A69" s="748">
        <v>66</v>
      </c>
      <c r="B69" s="286" t="s">
        <v>507</v>
      </c>
      <c r="C69" s="287" t="s">
        <v>573</v>
      </c>
      <c r="D69" s="559" t="s">
        <v>7</v>
      </c>
      <c r="F69" s="690" t="s">
        <v>66</v>
      </c>
      <c r="G69" s="577" t="s">
        <v>488</v>
      </c>
      <c r="H69" s="560">
        <v>1</v>
      </c>
      <c r="I69" s="560">
        <v>1</v>
      </c>
      <c r="J69" s="561">
        <v>1</v>
      </c>
      <c r="K69" s="691"/>
      <c r="L69" s="655"/>
      <c r="M69" s="560">
        <v>1</v>
      </c>
      <c r="N69" s="561">
        <v>1</v>
      </c>
      <c r="O69" s="691"/>
      <c r="P69" s="560">
        <v>1</v>
      </c>
      <c r="Q69" s="560">
        <v>1</v>
      </c>
      <c r="R69" s="561">
        <v>1</v>
      </c>
      <c r="S69" s="561">
        <v>1</v>
      </c>
      <c r="T69" s="560">
        <v>1</v>
      </c>
      <c r="U69" s="560">
        <v>1</v>
      </c>
      <c r="V69" s="561">
        <v>1</v>
      </c>
      <c r="W69" s="561">
        <v>1</v>
      </c>
      <c r="X69" s="560">
        <v>1</v>
      </c>
      <c r="Y69" s="655"/>
      <c r="Z69" s="561">
        <v>1</v>
      </c>
      <c r="AA69" s="561">
        <v>1</v>
      </c>
      <c r="AB69" s="560">
        <v>1</v>
      </c>
      <c r="AC69" s="560">
        <v>1</v>
      </c>
      <c r="AD69" s="561">
        <v>1</v>
      </c>
      <c r="AE69" s="561">
        <v>1</v>
      </c>
      <c r="AF69" s="560">
        <v>1</v>
      </c>
      <c r="AG69" s="560">
        <v>1</v>
      </c>
      <c r="AH69" s="561">
        <v>1</v>
      </c>
      <c r="AI69" s="561">
        <v>1</v>
      </c>
      <c r="AJ69" s="560">
        <v>1</v>
      </c>
      <c r="AK69" s="560">
        <v>1</v>
      </c>
      <c r="AL69" s="561">
        <v>1</v>
      </c>
      <c r="AM69" s="561">
        <v>1</v>
      </c>
      <c r="AN69" s="560">
        <v>1</v>
      </c>
      <c r="AO69" s="560">
        <v>1</v>
      </c>
      <c r="AP69" s="561">
        <v>1</v>
      </c>
      <c r="AQ69" s="561">
        <v>1</v>
      </c>
      <c r="AR69" s="560">
        <v>1</v>
      </c>
      <c r="AS69" s="560">
        <v>1</v>
      </c>
      <c r="AT69" s="561">
        <v>1</v>
      </c>
      <c r="AU69" s="561">
        <v>1</v>
      </c>
      <c r="AV69" s="655"/>
      <c r="AW69" s="655"/>
      <c r="AX69" s="561">
        <v>1</v>
      </c>
      <c r="AY69" s="561">
        <v>1</v>
      </c>
      <c r="AZ69" s="560">
        <v>1</v>
      </c>
      <c r="BA69" s="560"/>
      <c r="BB69" s="692"/>
      <c r="BC69" s="692"/>
      <c r="BD69" s="560"/>
      <c r="BE69" s="560"/>
      <c r="BF69" s="692"/>
      <c r="BG69" s="692"/>
      <c r="BH69" s="560"/>
      <c r="BI69" s="560"/>
      <c r="BJ69" s="692"/>
      <c r="BK69" s="692"/>
      <c r="BL69" s="560"/>
      <c r="BM69" s="560"/>
      <c r="BN69" s="692"/>
      <c r="BO69" s="692"/>
      <c r="BP69" s="560"/>
      <c r="BQ69" s="560"/>
      <c r="BR69" s="693"/>
      <c r="BS69" s="694"/>
      <c r="BT69" s="694"/>
      <c r="BU69" s="694"/>
      <c r="BV69" s="695"/>
      <c r="BW69" s="695"/>
      <c r="BX69" s="695"/>
      <c r="BY69" s="695"/>
      <c r="BZ69" s="695"/>
      <c r="CA69" s="695"/>
      <c r="CB69" s="695"/>
      <c r="CC69" s="695"/>
      <c r="CD69" s="695"/>
      <c r="CE69" s="695"/>
      <c r="CF69" s="695"/>
      <c r="CG69" s="695"/>
      <c r="CH69" s="695"/>
      <c r="CI69" s="695"/>
      <c r="CJ69" s="695"/>
      <c r="CK69" s="695"/>
      <c r="CL69" s="695"/>
      <c r="CM69" s="695"/>
      <c r="CN69" s="695"/>
      <c r="CO69" s="695"/>
      <c r="CP69" s="695"/>
      <c r="CQ69" s="695"/>
      <c r="CR69" s="695"/>
      <c r="CS69" s="695"/>
      <c r="CT69" s="695"/>
      <c r="CU69" s="695"/>
      <c r="CV69" s="695"/>
      <c r="CW69" s="695"/>
      <c r="CX69" s="695"/>
      <c r="CY69" s="695"/>
      <c r="CZ69" s="695"/>
      <c r="DA69" s="695"/>
      <c r="DB69" s="695"/>
      <c r="DC69" s="695"/>
      <c r="DD69" s="695"/>
      <c r="DE69" s="695"/>
      <c r="DF69" s="695"/>
      <c r="DG69" s="695"/>
      <c r="DH69" s="695"/>
      <c r="DI69" s="695"/>
      <c r="DJ69" s="695"/>
      <c r="DK69" s="695"/>
      <c r="DL69" s="695"/>
      <c r="DM69" s="695"/>
      <c r="DN69" s="695"/>
      <c r="DO69" s="695"/>
      <c r="DP69" s="695"/>
      <c r="DQ69" s="695"/>
      <c r="DR69" s="695"/>
      <c r="DS69" s="695"/>
      <c r="DT69" s="695"/>
      <c r="DU69" s="695"/>
      <c r="DV69" s="695"/>
      <c r="DW69" s="695"/>
      <c r="DX69" s="695"/>
      <c r="DY69" s="695"/>
      <c r="DZ69" s="695"/>
      <c r="EA69" s="695"/>
      <c r="EB69" s="695"/>
      <c r="EC69" s="695"/>
      <c r="ED69" s="695"/>
      <c r="EE69" s="695"/>
      <c r="EF69" s="695"/>
      <c r="EG69" s="695"/>
      <c r="EH69" s="695"/>
      <c r="EI69" s="695"/>
      <c r="EJ69" s="695"/>
      <c r="EK69" s="695"/>
      <c r="EL69" s="695"/>
      <c r="EM69" s="695"/>
      <c r="EN69" s="695"/>
      <c r="EO69" s="695"/>
      <c r="EP69" s="695"/>
      <c r="EQ69" s="695"/>
      <c r="ER69" s="695"/>
      <c r="ES69" s="695"/>
      <c r="ET69" s="695"/>
      <c r="EU69" s="695"/>
      <c r="EV69" s="695"/>
      <c r="EW69" s="695"/>
      <c r="EX69" s="695"/>
      <c r="EY69" s="695"/>
      <c r="EZ69" s="695"/>
      <c r="FA69" s="695"/>
      <c r="FB69" s="695"/>
      <c r="FC69" s="695"/>
      <c r="FD69" s="695"/>
      <c r="FE69" s="695"/>
      <c r="FF69" s="695"/>
      <c r="FG69" s="695"/>
      <c r="FH69" s="695"/>
      <c r="FI69" s="695"/>
      <c r="FJ69" s="695"/>
      <c r="FK69" s="695"/>
      <c r="FL69" s="695"/>
      <c r="FM69" s="695"/>
      <c r="FN69" s="695"/>
      <c r="FO69" s="695"/>
      <c r="FP69" s="695"/>
      <c r="FQ69" s="695"/>
      <c r="FR69" s="695"/>
      <c r="FS69" s="695"/>
      <c r="FT69" s="695"/>
      <c r="FU69" s="695"/>
      <c r="FV69" s="695"/>
      <c r="FW69" s="695"/>
      <c r="FX69" s="695"/>
      <c r="FY69" s="695"/>
      <c r="FZ69" s="695"/>
      <c r="GA69" s="696"/>
    </row>
    <row r="70" spans="1:183" s="496" customFormat="1" x14ac:dyDescent="0.25">
      <c r="A70" s="472">
        <v>67</v>
      </c>
      <c r="B70" s="723" t="s">
        <v>508</v>
      </c>
      <c r="C70" s="146" t="s">
        <v>574</v>
      </c>
      <c r="D70" s="773" t="s">
        <v>7</v>
      </c>
      <c r="E70" s="727"/>
      <c r="F70" s="717" t="s">
        <v>66</v>
      </c>
      <c r="G70" s="1162"/>
      <c r="H70" s="739">
        <v>1</v>
      </c>
      <c r="I70" s="739">
        <v>1</v>
      </c>
      <c r="J70" s="739">
        <v>1</v>
      </c>
      <c r="K70" s="1163"/>
      <c r="L70" s="1164"/>
      <c r="M70" s="739"/>
      <c r="N70" s="1165"/>
      <c r="O70" s="1163"/>
      <c r="P70" s="739">
        <v>1</v>
      </c>
      <c r="Q70" s="739">
        <v>1</v>
      </c>
      <c r="R70" s="1165"/>
      <c r="S70" s="1165"/>
      <c r="T70" s="739">
        <v>1</v>
      </c>
      <c r="U70" s="739">
        <v>1</v>
      </c>
      <c r="V70" s="1165"/>
      <c r="W70" s="1165"/>
      <c r="X70" s="739">
        <v>1</v>
      </c>
      <c r="Y70" s="1164"/>
      <c r="Z70" s="739">
        <v>1</v>
      </c>
      <c r="AA70" s="739">
        <v>1</v>
      </c>
      <c r="AB70" s="739"/>
      <c r="AC70" s="739">
        <v>1</v>
      </c>
      <c r="AD70" s="1165"/>
      <c r="AE70" s="739">
        <v>1</v>
      </c>
      <c r="AF70" s="739">
        <v>1</v>
      </c>
      <c r="AG70" s="739"/>
      <c r="AH70" s="1165"/>
      <c r="AI70" s="739">
        <v>1</v>
      </c>
      <c r="AJ70" s="739">
        <v>1</v>
      </c>
      <c r="AK70" s="739"/>
      <c r="AL70" s="1165"/>
      <c r="AM70" s="739">
        <v>1</v>
      </c>
      <c r="AN70" s="739">
        <v>1</v>
      </c>
      <c r="AO70" s="739">
        <v>1</v>
      </c>
      <c r="AP70" s="739">
        <v>1</v>
      </c>
      <c r="AQ70" s="739">
        <v>1</v>
      </c>
      <c r="AR70" s="739">
        <v>1</v>
      </c>
      <c r="AS70" s="739">
        <v>1</v>
      </c>
      <c r="AT70" s="739">
        <v>1</v>
      </c>
      <c r="AU70" s="739">
        <v>1</v>
      </c>
      <c r="AV70" s="1164"/>
      <c r="AW70" s="1164"/>
      <c r="AX70" s="739">
        <v>1</v>
      </c>
      <c r="AY70" s="739">
        <v>1</v>
      </c>
      <c r="AZ70" s="739"/>
      <c r="BA70" s="739"/>
      <c r="BB70" s="537"/>
      <c r="BC70" s="537"/>
      <c r="BD70" s="739"/>
      <c r="BE70" s="739"/>
      <c r="BF70" s="537"/>
      <c r="BG70" s="537"/>
      <c r="BH70" s="739"/>
      <c r="BI70" s="739"/>
      <c r="BJ70" s="537"/>
      <c r="BK70" s="537"/>
      <c r="BL70" s="739"/>
      <c r="BM70" s="739"/>
      <c r="BN70" s="537"/>
      <c r="BO70" s="537"/>
      <c r="BP70" s="739"/>
      <c r="BQ70" s="739"/>
      <c r="BR70" s="665"/>
      <c r="BS70" s="545"/>
      <c r="BT70" s="545"/>
      <c r="BU70" s="54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  <c r="CT70" s="135"/>
      <c r="CU70" s="135"/>
      <c r="CV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135"/>
      <c r="DN70" s="135"/>
      <c r="DO70" s="135"/>
      <c r="DP70" s="135"/>
      <c r="DQ70" s="135"/>
      <c r="DR70" s="135"/>
      <c r="DS70" s="135"/>
      <c r="DT70" s="135"/>
      <c r="DU70" s="135"/>
      <c r="DV70" s="135"/>
      <c r="DW70" s="135"/>
      <c r="DX70" s="135"/>
      <c r="DY70" s="135"/>
      <c r="DZ70" s="135"/>
      <c r="EA70" s="135"/>
      <c r="EB70" s="135"/>
      <c r="EC70" s="135"/>
      <c r="ED70" s="135"/>
      <c r="EE70" s="135"/>
      <c r="EF70" s="135"/>
      <c r="EG70" s="135"/>
      <c r="EH70" s="135"/>
      <c r="EI70" s="135"/>
      <c r="EJ70" s="135"/>
      <c r="EK70" s="135"/>
      <c r="EL70" s="135"/>
      <c r="EM70" s="135"/>
      <c r="EN70" s="135"/>
      <c r="EO70" s="135"/>
      <c r="EP70" s="135"/>
      <c r="EQ70" s="135"/>
      <c r="ER70" s="135"/>
      <c r="ES70" s="135"/>
      <c r="ET70" s="135"/>
      <c r="EU70" s="135"/>
      <c r="EV70" s="135"/>
      <c r="EW70" s="135"/>
      <c r="EX70" s="135"/>
      <c r="EY70" s="135"/>
      <c r="EZ70" s="135"/>
      <c r="FA70" s="135"/>
      <c r="FB70" s="135"/>
      <c r="FC70" s="135"/>
      <c r="FD70" s="135"/>
      <c r="FE70" s="135"/>
      <c r="FF70" s="135"/>
      <c r="FG70" s="135"/>
      <c r="FH70" s="135"/>
      <c r="FI70" s="135"/>
      <c r="FJ70" s="135"/>
      <c r="FK70" s="135"/>
      <c r="FL70" s="135"/>
      <c r="FM70" s="135"/>
      <c r="FN70" s="135"/>
      <c r="FO70" s="135"/>
      <c r="FP70" s="135"/>
      <c r="FQ70" s="135"/>
      <c r="FR70" s="135"/>
      <c r="FS70" s="135"/>
      <c r="FT70" s="135"/>
      <c r="FU70" s="135"/>
      <c r="FV70" s="135"/>
      <c r="FW70" s="135"/>
      <c r="FX70" s="135"/>
      <c r="FY70" s="135"/>
      <c r="FZ70" s="135"/>
      <c r="GA70" s="495"/>
    </row>
    <row r="71" spans="1:183" s="496" customFormat="1" ht="13.8" thickBot="1" x14ac:dyDescent="0.3">
      <c r="A71" s="138">
        <v>68</v>
      </c>
      <c r="B71" s="574" t="s">
        <v>508</v>
      </c>
      <c r="C71" s="228" t="s">
        <v>575</v>
      </c>
      <c r="D71" s="558" t="s">
        <v>7</v>
      </c>
      <c r="E71" s="709"/>
      <c r="F71" s="710" t="s">
        <v>66</v>
      </c>
      <c r="G71" s="533"/>
      <c r="H71" s="711"/>
      <c r="I71" s="711"/>
      <c r="J71" s="711"/>
      <c r="K71" s="664"/>
      <c r="L71" s="712"/>
      <c r="M71" s="711">
        <v>1</v>
      </c>
      <c r="N71" s="711">
        <v>1</v>
      </c>
      <c r="O71" s="664"/>
      <c r="P71" s="711"/>
      <c r="Q71" s="711"/>
      <c r="R71" s="711">
        <v>1</v>
      </c>
      <c r="S71" s="711">
        <v>1</v>
      </c>
      <c r="T71" s="711"/>
      <c r="U71" s="711"/>
      <c r="V71" s="711">
        <v>1</v>
      </c>
      <c r="W71" s="711">
        <v>1</v>
      </c>
      <c r="X71" s="711"/>
      <c r="Y71" s="712"/>
      <c r="Z71" s="711"/>
      <c r="AA71" s="711"/>
      <c r="AB71" s="711">
        <v>1</v>
      </c>
      <c r="AC71" s="711"/>
      <c r="AD71" s="711">
        <v>1</v>
      </c>
      <c r="AE71" s="711"/>
      <c r="AF71" s="711"/>
      <c r="AG71" s="711">
        <v>1</v>
      </c>
      <c r="AH71" s="711">
        <v>1</v>
      </c>
      <c r="AI71" s="711"/>
      <c r="AJ71" s="711"/>
      <c r="AK71" s="711">
        <v>1</v>
      </c>
      <c r="AL71" s="711">
        <v>1</v>
      </c>
      <c r="AM71" s="711"/>
      <c r="AN71" s="711"/>
      <c r="AO71" s="711"/>
      <c r="AP71" s="711"/>
      <c r="AQ71" s="711"/>
      <c r="AR71" s="711"/>
      <c r="AS71" s="711"/>
      <c r="AT71" s="711"/>
      <c r="AU71" s="711"/>
      <c r="AV71" s="712"/>
      <c r="AW71" s="712"/>
      <c r="AX71" s="711"/>
      <c r="AY71" s="711"/>
      <c r="AZ71" s="711">
        <v>1</v>
      </c>
      <c r="BA71" s="711"/>
      <c r="BB71" s="534"/>
      <c r="BC71" s="534"/>
      <c r="BD71" s="711"/>
      <c r="BE71" s="711"/>
      <c r="BF71" s="534"/>
      <c r="BG71" s="534"/>
      <c r="BH71" s="711"/>
      <c r="BI71" s="711"/>
      <c r="BJ71" s="534"/>
      <c r="BK71" s="534"/>
      <c r="BL71" s="711"/>
      <c r="BM71" s="711"/>
      <c r="BN71" s="534"/>
      <c r="BO71" s="534"/>
      <c r="BP71" s="711"/>
      <c r="BQ71" s="711"/>
      <c r="BR71" s="667"/>
      <c r="BS71" s="546"/>
      <c r="BT71" s="546"/>
      <c r="BU71" s="546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  <c r="CT71" s="135"/>
      <c r="CU71" s="135"/>
      <c r="CV71" s="135"/>
      <c r="CW71" s="135"/>
      <c r="CX71" s="135"/>
      <c r="CY71" s="135"/>
      <c r="CZ71" s="135"/>
      <c r="DA71" s="135"/>
      <c r="DB71" s="135"/>
      <c r="DC71" s="135"/>
      <c r="DD71" s="135"/>
      <c r="DE71" s="135"/>
      <c r="DF71" s="135"/>
      <c r="DG71" s="135"/>
      <c r="DH71" s="135"/>
      <c r="DI71" s="135"/>
      <c r="DJ71" s="135"/>
      <c r="DK71" s="135"/>
      <c r="DL71" s="135"/>
      <c r="DM71" s="135"/>
      <c r="DN71" s="135"/>
      <c r="DO71" s="135"/>
      <c r="DP71" s="135"/>
      <c r="DQ71" s="135"/>
      <c r="DR71" s="135"/>
      <c r="DS71" s="135"/>
      <c r="DT71" s="135"/>
      <c r="DU71" s="135"/>
      <c r="DV71" s="135"/>
      <c r="DW71" s="135"/>
      <c r="DX71" s="135"/>
      <c r="DY71" s="135"/>
      <c r="DZ71" s="135"/>
      <c r="EA71" s="135"/>
      <c r="EB71" s="135"/>
      <c r="EC71" s="135"/>
      <c r="ED71" s="135"/>
      <c r="EE71" s="135"/>
      <c r="EF71" s="135"/>
      <c r="EG71" s="135"/>
      <c r="EH71" s="135"/>
      <c r="EI71" s="135"/>
      <c r="EJ71" s="135"/>
      <c r="EK71" s="135"/>
      <c r="EL71" s="135"/>
      <c r="EM71" s="135"/>
      <c r="EN71" s="135"/>
      <c r="EO71" s="135"/>
      <c r="EP71" s="135"/>
      <c r="EQ71" s="135"/>
      <c r="ER71" s="135"/>
      <c r="ES71" s="135"/>
      <c r="ET71" s="135"/>
      <c r="EU71" s="135"/>
      <c r="EV71" s="135"/>
      <c r="EW71" s="135"/>
      <c r="EX71" s="135"/>
      <c r="EY71" s="135"/>
      <c r="EZ71" s="135"/>
      <c r="FA71" s="135"/>
      <c r="FB71" s="135"/>
      <c r="FC71" s="135"/>
      <c r="FD71" s="135"/>
      <c r="FE71" s="135"/>
      <c r="FF71" s="135"/>
      <c r="FG71" s="135"/>
      <c r="FH71" s="135"/>
      <c r="FI71" s="135"/>
      <c r="FJ71" s="135"/>
      <c r="FK71" s="135"/>
      <c r="FL71" s="135"/>
      <c r="FM71" s="135"/>
      <c r="FN71" s="135"/>
      <c r="FO71" s="135"/>
      <c r="FP71" s="135"/>
      <c r="FQ71" s="135"/>
      <c r="FR71" s="135"/>
      <c r="FS71" s="135"/>
      <c r="FT71" s="135"/>
      <c r="FU71" s="135"/>
      <c r="FV71" s="135"/>
      <c r="FW71" s="135"/>
      <c r="FX71" s="135"/>
      <c r="FY71" s="135"/>
      <c r="FZ71" s="135"/>
      <c r="GA71" s="495"/>
    </row>
    <row r="72" spans="1:183" s="504" customFormat="1" x14ac:dyDescent="0.25">
      <c r="A72" s="138">
        <v>69</v>
      </c>
      <c r="B72" s="705" t="s">
        <v>509</v>
      </c>
      <c r="C72" s="196" t="s">
        <v>576</v>
      </c>
      <c r="D72" s="196" t="s">
        <v>20</v>
      </c>
      <c r="F72" s="706" t="s">
        <v>66</v>
      </c>
      <c r="G72" s="550"/>
      <c r="H72" s="678">
        <v>1</v>
      </c>
      <c r="I72" s="678">
        <v>1</v>
      </c>
      <c r="J72" s="678">
        <v>1</v>
      </c>
      <c r="K72" s="671"/>
      <c r="L72" s="679"/>
      <c r="M72" s="678"/>
      <c r="N72" s="678"/>
      <c r="O72" s="671"/>
      <c r="P72" s="678">
        <v>1</v>
      </c>
      <c r="Q72" s="678">
        <v>1</v>
      </c>
      <c r="R72" s="678"/>
      <c r="S72" s="678"/>
      <c r="T72" s="678">
        <v>1</v>
      </c>
      <c r="U72" s="678">
        <v>1</v>
      </c>
      <c r="V72" s="678"/>
      <c r="W72" s="678"/>
      <c r="X72" s="678">
        <v>1</v>
      </c>
      <c r="Y72" s="679"/>
      <c r="Z72" s="678">
        <v>1</v>
      </c>
      <c r="AA72" s="678">
        <v>1</v>
      </c>
      <c r="AB72" s="678"/>
      <c r="AC72" s="678">
        <v>1</v>
      </c>
      <c r="AD72" s="678"/>
      <c r="AE72" s="678">
        <v>1</v>
      </c>
      <c r="AF72" s="678">
        <v>1</v>
      </c>
      <c r="AG72" s="678"/>
      <c r="AH72" s="678"/>
      <c r="AI72" s="678">
        <v>1</v>
      </c>
      <c r="AJ72" s="678">
        <v>1</v>
      </c>
      <c r="AK72" s="678"/>
      <c r="AL72" s="678"/>
      <c r="AM72" s="678">
        <v>1</v>
      </c>
      <c r="AN72" s="678">
        <v>1</v>
      </c>
      <c r="AO72" s="678">
        <v>1</v>
      </c>
      <c r="AP72" s="678">
        <v>1</v>
      </c>
      <c r="AQ72" s="678">
        <v>1</v>
      </c>
      <c r="AR72" s="678">
        <v>1</v>
      </c>
      <c r="AS72" s="678">
        <v>1</v>
      </c>
      <c r="AT72" s="678">
        <v>1</v>
      </c>
      <c r="AU72" s="678">
        <v>1</v>
      </c>
      <c r="AV72" s="679"/>
      <c r="AW72" s="679"/>
      <c r="AX72" s="678">
        <v>1</v>
      </c>
      <c r="AY72" s="678">
        <v>1</v>
      </c>
      <c r="AZ72" s="678"/>
      <c r="BA72" s="678"/>
      <c r="BB72" s="251"/>
      <c r="BC72" s="251"/>
      <c r="BD72" s="678"/>
      <c r="BE72" s="678"/>
      <c r="BF72" s="251"/>
      <c r="BG72" s="251"/>
      <c r="BH72" s="678"/>
      <c r="BI72" s="678"/>
      <c r="BJ72" s="251"/>
      <c r="BK72" s="251"/>
      <c r="BL72" s="678"/>
      <c r="BM72" s="678"/>
      <c r="BN72" s="251"/>
      <c r="BO72" s="251"/>
      <c r="BP72" s="678"/>
      <c r="BQ72" s="678"/>
      <c r="BR72" s="481"/>
      <c r="BS72" s="539"/>
      <c r="BT72" s="539"/>
      <c r="BU72" s="539"/>
    </row>
    <row r="73" spans="1:183" s="714" customFormat="1" ht="13.8" thickBot="1" x14ac:dyDescent="0.3">
      <c r="A73" s="138">
        <v>70</v>
      </c>
      <c r="B73" s="713" t="s">
        <v>509</v>
      </c>
      <c r="C73" s="198" t="s">
        <v>577</v>
      </c>
      <c r="D73" s="621" t="s">
        <v>20</v>
      </c>
      <c r="F73" s="715" t="s">
        <v>66</v>
      </c>
      <c r="G73" s="554"/>
      <c r="H73" s="680"/>
      <c r="I73" s="680"/>
      <c r="J73" s="680"/>
      <c r="K73" s="673"/>
      <c r="L73" s="681"/>
      <c r="M73" s="680">
        <v>1</v>
      </c>
      <c r="N73" s="680">
        <v>1</v>
      </c>
      <c r="O73" s="673"/>
      <c r="P73" s="680"/>
      <c r="Q73" s="680"/>
      <c r="R73" s="680">
        <v>1</v>
      </c>
      <c r="S73" s="680">
        <v>1</v>
      </c>
      <c r="T73" s="680"/>
      <c r="U73" s="680"/>
      <c r="V73" s="680">
        <v>1</v>
      </c>
      <c r="W73" s="680">
        <v>1</v>
      </c>
      <c r="X73" s="680"/>
      <c r="Y73" s="681"/>
      <c r="Z73" s="680"/>
      <c r="AA73" s="680"/>
      <c r="AB73" s="680">
        <v>1</v>
      </c>
      <c r="AC73" s="680"/>
      <c r="AD73" s="680">
        <v>1</v>
      </c>
      <c r="AE73" s="680"/>
      <c r="AF73" s="680"/>
      <c r="AG73" s="680">
        <v>1</v>
      </c>
      <c r="AH73" s="680">
        <v>1</v>
      </c>
      <c r="AI73" s="680"/>
      <c r="AJ73" s="680"/>
      <c r="AK73" s="680">
        <v>1</v>
      </c>
      <c r="AL73" s="680">
        <v>1</v>
      </c>
      <c r="AM73" s="680"/>
      <c r="AN73" s="680"/>
      <c r="AO73" s="680"/>
      <c r="AP73" s="680"/>
      <c r="AQ73" s="680"/>
      <c r="AR73" s="680"/>
      <c r="AS73" s="680"/>
      <c r="AT73" s="680"/>
      <c r="AU73" s="680"/>
      <c r="AV73" s="681"/>
      <c r="AW73" s="681"/>
      <c r="AX73" s="680"/>
      <c r="AY73" s="680"/>
      <c r="AZ73" s="680">
        <v>1</v>
      </c>
      <c r="BA73" s="680"/>
      <c r="BB73" s="557"/>
      <c r="BC73" s="557"/>
      <c r="BD73" s="680"/>
      <c r="BE73" s="680"/>
      <c r="BF73" s="557"/>
      <c r="BG73" s="557"/>
      <c r="BH73" s="680"/>
      <c r="BI73" s="680"/>
      <c r="BJ73" s="557"/>
      <c r="BK73" s="557"/>
      <c r="BL73" s="680"/>
      <c r="BM73" s="680"/>
      <c r="BN73" s="557"/>
      <c r="BO73" s="557"/>
      <c r="BP73" s="680"/>
      <c r="BQ73" s="680"/>
      <c r="BR73" s="485"/>
      <c r="BS73" s="542"/>
      <c r="BT73" s="542"/>
      <c r="BU73" s="542"/>
    </row>
    <row r="74" spans="1:183" s="496" customFormat="1" x14ac:dyDescent="0.25">
      <c r="A74" s="138">
        <v>71</v>
      </c>
      <c r="B74" s="705" t="s">
        <v>510</v>
      </c>
      <c r="C74" s="196" t="s">
        <v>961</v>
      </c>
      <c r="D74" s="549" t="s">
        <v>29</v>
      </c>
      <c r="E74" s="716"/>
      <c r="F74" s="717" t="s">
        <v>66</v>
      </c>
      <c r="G74" s="718"/>
      <c r="H74" s="665">
        <v>1</v>
      </c>
      <c r="I74" s="665">
        <v>1</v>
      </c>
      <c r="J74" s="665">
        <v>1</v>
      </c>
      <c r="K74" s="666"/>
      <c r="L74" s="666"/>
      <c r="M74" s="665"/>
      <c r="N74" s="665"/>
      <c r="O74" s="666"/>
      <c r="P74" s="665">
        <v>1</v>
      </c>
      <c r="Q74" s="665">
        <v>1</v>
      </c>
      <c r="R74" s="665"/>
      <c r="S74" s="665"/>
      <c r="T74" s="665">
        <v>1</v>
      </c>
      <c r="U74" s="665">
        <v>1</v>
      </c>
      <c r="V74" s="665"/>
      <c r="W74" s="665"/>
      <c r="X74" s="665">
        <v>1</v>
      </c>
      <c r="Y74" s="666"/>
      <c r="Z74" s="665">
        <v>1</v>
      </c>
      <c r="AA74" s="665">
        <v>1</v>
      </c>
      <c r="AB74" s="665"/>
      <c r="AC74" s="665">
        <v>1</v>
      </c>
      <c r="AD74" s="665"/>
      <c r="AE74" s="665">
        <v>1</v>
      </c>
      <c r="AF74" s="665">
        <v>1</v>
      </c>
      <c r="AG74" s="665"/>
      <c r="AH74" s="665"/>
      <c r="AI74" s="665">
        <v>1</v>
      </c>
      <c r="AJ74" s="665">
        <v>1</v>
      </c>
      <c r="AK74" s="665"/>
      <c r="AL74" s="665"/>
      <c r="AM74" s="665">
        <v>1</v>
      </c>
      <c r="AN74" s="665">
        <v>1</v>
      </c>
      <c r="AO74" s="665">
        <v>1</v>
      </c>
      <c r="AP74" s="665">
        <v>1</v>
      </c>
      <c r="AQ74" s="665">
        <v>1</v>
      </c>
      <c r="AR74" s="665">
        <v>1</v>
      </c>
      <c r="AS74" s="665">
        <v>1</v>
      </c>
      <c r="AT74" s="665">
        <v>1</v>
      </c>
      <c r="AU74" s="665">
        <v>1</v>
      </c>
      <c r="AV74" s="666"/>
      <c r="AW74" s="666"/>
      <c r="AX74" s="665">
        <v>1</v>
      </c>
      <c r="AY74" s="665">
        <v>1</v>
      </c>
      <c r="AZ74" s="665"/>
      <c r="BA74" s="665"/>
      <c r="BB74" s="665"/>
      <c r="BC74" s="665"/>
      <c r="BD74" s="665"/>
      <c r="BE74" s="665"/>
      <c r="BF74" s="665"/>
      <c r="BG74" s="665"/>
      <c r="BH74" s="665"/>
      <c r="BI74" s="665"/>
      <c r="BJ74" s="665"/>
      <c r="BK74" s="665"/>
      <c r="BL74" s="665"/>
      <c r="BM74" s="665"/>
      <c r="BN74" s="665"/>
      <c r="BO74" s="665"/>
      <c r="BP74" s="665"/>
      <c r="BQ74" s="665"/>
      <c r="BR74" s="665"/>
      <c r="BS74" s="545"/>
      <c r="BT74" s="545"/>
      <c r="BU74" s="54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  <c r="CT74" s="135"/>
      <c r="CU74" s="135"/>
      <c r="CV74" s="135"/>
      <c r="CW74" s="135"/>
      <c r="CX74" s="135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135"/>
      <c r="DN74" s="135"/>
      <c r="DO74" s="135"/>
      <c r="DP74" s="135"/>
      <c r="DQ74" s="135"/>
      <c r="DR74" s="135"/>
      <c r="DS74" s="135"/>
      <c r="DT74" s="135"/>
      <c r="DU74" s="135"/>
      <c r="DV74" s="135"/>
      <c r="DW74" s="135"/>
      <c r="DX74" s="135"/>
      <c r="DY74" s="135"/>
      <c r="DZ74" s="135"/>
      <c r="EA74" s="135"/>
      <c r="EB74" s="135"/>
      <c r="EC74" s="135"/>
      <c r="ED74" s="135"/>
      <c r="EE74" s="135"/>
      <c r="EF74" s="135"/>
      <c r="EG74" s="135"/>
      <c r="EH74" s="135"/>
      <c r="EI74" s="135"/>
      <c r="EJ74" s="135"/>
      <c r="EK74" s="135"/>
      <c r="EL74" s="135"/>
      <c r="EM74" s="135"/>
      <c r="EN74" s="135"/>
      <c r="EO74" s="135"/>
      <c r="EP74" s="135"/>
      <c r="EQ74" s="135"/>
      <c r="ER74" s="135"/>
      <c r="ES74" s="135"/>
      <c r="ET74" s="135"/>
      <c r="EU74" s="135"/>
      <c r="EV74" s="135"/>
      <c r="EW74" s="135"/>
      <c r="EX74" s="135"/>
      <c r="EY74" s="135"/>
      <c r="EZ74" s="135"/>
      <c r="FA74" s="135"/>
      <c r="FB74" s="135"/>
      <c r="FC74" s="135"/>
      <c r="FD74" s="135"/>
      <c r="FE74" s="135"/>
      <c r="FF74" s="135"/>
      <c r="FG74" s="135"/>
      <c r="FH74" s="135"/>
      <c r="FI74" s="135"/>
      <c r="FJ74" s="135"/>
      <c r="FK74" s="135"/>
      <c r="FL74" s="135"/>
      <c r="FM74" s="135"/>
      <c r="FN74" s="135"/>
      <c r="FO74" s="135"/>
      <c r="FP74" s="135"/>
      <c r="FQ74" s="135"/>
      <c r="FR74" s="135"/>
      <c r="FS74" s="135"/>
      <c r="FT74" s="135"/>
      <c r="FU74" s="135"/>
      <c r="FV74" s="135"/>
      <c r="FW74" s="135"/>
      <c r="FX74" s="135"/>
      <c r="FY74" s="135"/>
      <c r="FZ74" s="135"/>
      <c r="GA74" s="495"/>
    </row>
    <row r="75" spans="1:183" s="496" customFormat="1" ht="13.8" thickBot="1" x14ac:dyDescent="0.3">
      <c r="A75" s="138">
        <v>72</v>
      </c>
      <c r="B75" s="719" t="s">
        <v>510</v>
      </c>
      <c r="C75" s="814" t="s">
        <v>960</v>
      </c>
      <c r="D75" s="720" t="s">
        <v>29</v>
      </c>
      <c r="E75" s="497"/>
      <c r="F75" s="721" t="s">
        <v>66</v>
      </c>
      <c r="G75" s="722"/>
      <c r="H75" s="470"/>
      <c r="I75" s="470"/>
      <c r="J75" s="470"/>
      <c r="K75" s="650"/>
      <c r="L75" s="650"/>
      <c r="M75" s="470">
        <v>1</v>
      </c>
      <c r="N75" s="470">
        <v>1</v>
      </c>
      <c r="O75" s="650"/>
      <c r="P75" s="470"/>
      <c r="Q75" s="470"/>
      <c r="R75" s="470">
        <v>1</v>
      </c>
      <c r="S75" s="470">
        <v>1</v>
      </c>
      <c r="T75" s="470"/>
      <c r="U75" s="470"/>
      <c r="V75" s="470">
        <v>1</v>
      </c>
      <c r="W75" s="470">
        <v>1</v>
      </c>
      <c r="X75" s="470"/>
      <c r="Y75" s="650"/>
      <c r="Z75" s="470"/>
      <c r="AA75" s="470"/>
      <c r="AB75" s="470">
        <v>1</v>
      </c>
      <c r="AC75" s="470"/>
      <c r="AD75" s="470">
        <v>1</v>
      </c>
      <c r="AE75" s="470"/>
      <c r="AF75" s="470"/>
      <c r="AG75" s="470">
        <v>1</v>
      </c>
      <c r="AH75" s="470">
        <v>1</v>
      </c>
      <c r="AI75" s="470"/>
      <c r="AJ75" s="470"/>
      <c r="AK75" s="470">
        <v>1</v>
      </c>
      <c r="AL75" s="470">
        <v>1</v>
      </c>
      <c r="AM75" s="470"/>
      <c r="AN75" s="470"/>
      <c r="AO75" s="470"/>
      <c r="AP75" s="470"/>
      <c r="AQ75" s="470"/>
      <c r="AR75" s="470"/>
      <c r="AS75" s="470"/>
      <c r="AT75" s="470"/>
      <c r="AU75" s="470"/>
      <c r="AV75" s="650"/>
      <c r="AW75" s="650"/>
      <c r="AX75" s="470"/>
      <c r="AY75" s="470"/>
      <c r="AZ75" s="470">
        <v>1</v>
      </c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548"/>
      <c r="BT75" s="548"/>
      <c r="BU75" s="548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  <c r="CK75" s="135"/>
      <c r="CL75" s="135"/>
      <c r="CM75" s="135"/>
      <c r="CN75" s="135"/>
      <c r="CO75" s="135"/>
      <c r="CP75" s="135"/>
      <c r="CQ75" s="135"/>
      <c r="CR75" s="135"/>
      <c r="CS75" s="135"/>
      <c r="CT75" s="135"/>
      <c r="CU75" s="135"/>
      <c r="CV75" s="135"/>
      <c r="CW75" s="135"/>
      <c r="CX75" s="135"/>
      <c r="CY75" s="135"/>
      <c r="CZ75" s="135"/>
      <c r="DA75" s="135"/>
      <c r="DB75" s="135"/>
      <c r="DC75" s="135"/>
      <c r="DD75" s="135"/>
      <c r="DE75" s="135"/>
      <c r="DF75" s="135"/>
      <c r="DG75" s="135"/>
      <c r="DH75" s="135"/>
      <c r="DI75" s="135"/>
      <c r="DJ75" s="135"/>
      <c r="DK75" s="135"/>
      <c r="DL75" s="135"/>
      <c r="DM75" s="135"/>
      <c r="DN75" s="135"/>
      <c r="DO75" s="135"/>
      <c r="DP75" s="135"/>
      <c r="DQ75" s="135"/>
      <c r="DR75" s="135"/>
      <c r="DS75" s="135"/>
      <c r="DT75" s="135"/>
      <c r="DU75" s="135"/>
      <c r="DV75" s="135"/>
      <c r="DW75" s="135"/>
      <c r="DX75" s="135"/>
      <c r="DY75" s="135"/>
      <c r="DZ75" s="135"/>
      <c r="EA75" s="135"/>
      <c r="EB75" s="135"/>
      <c r="EC75" s="135"/>
      <c r="ED75" s="135"/>
      <c r="EE75" s="135"/>
      <c r="EF75" s="135"/>
      <c r="EG75" s="135"/>
      <c r="EH75" s="135"/>
      <c r="EI75" s="135"/>
      <c r="EJ75" s="135"/>
      <c r="EK75" s="135"/>
      <c r="EL75" s="135"/>
      <c r="EM75" s="135"/>
      <c r="EN75" s="135"/>
      <c r="EO75" s="135"/>
      <c r="EP75" s="135"/>
      <c r="EQ75" s="135"/>
      <c r="ER75" s="135"/>
      <c r="ES75" s="135"/>
      <c r="ET75" s="135"/>
      <c r="EU75" s="135"/>
      <c r="EV75" s="135"/>
      <c r="EW75" s="135"/>
      <c r="EX75" s="135"/>
      <c r="EY75" s="135"/>
      <c r="EZ75" s="135"/>
      <c r="FA75" s="135"/>
      <c r="FB75" s="135"/>
      <c r="FC75" s="135"/>
      <c r="FD75" s="135"/>
      <c r="FE75" s="135"/>
      <c r="FF75" s="135"/>
      <c r="FG75" s="135"/>
      <c r="FH75" s="135"/>
      <c r="FI75" s="135"/>
      <c r="FJ75" s="135"/>
      <c r="FK75" s="135"/>
      <c r="FL75" s="135"/>
      <c r="FM75" s="135"/>
      <c r="FN75" s="135"/>
      <c r="FO75" s="135"/>
      <c r="FP75" s="135"/>
      <c r="FQ75" s="135"/>
      <c r="FR75" s="135"/>
      <c r="FS75" s="135"/>
      <c r="FT75" s="135"/>
      <c r="FU75" s="135"/>
      <c r="FV75" s="135"/>
      <c r="FW75" s="135"/>
      <c r="FX75" s="135"/>
      <c r="FY75" s="135"/>
      <c r="FZ75" s="135"/>
      <c r="GA75" s="495"/>
    </row>
    <row r="76" spans="1:183" s="625" customFormat="1" ht="13.8" thickBot="1" x14ac:dyDescent="0.3">
      <c r="A76" s="689">
        <v>73</v>
      </c>
      <c r="B76" s="267" t="s">
        <v>511</v>
      </c>
      <c r="C76" s="271" t="s">
        <v>578</v>
      </c>
      <c r="D76" s="563" t="s">
        <v>31</v>
      </c>
      <c r="E76" s="626"/>
      <c r="F76" s="697" t="s">
        <v>66</v>
      </c>
      <c r="G76" s="474">
        <v>2</v>
      </c>
      <c r="H76" s="475">
        <v>2</v>
      </c>
      <c r="I76" s="475">
        <v>2</v>
      </c>
      <c r="J76" s="475">
        <v>2</v>
      </c>
      <c r="K76" s="649"/>
      <c r="L76" s="649"/>
      <c r="M76" s="475">
        <v>2</v>
      </c>
      <c r="N76" s="475">
        <v>2</v>
      </c>
      <c r="O76" s="649"/>
      <c r="P76" s="475">
        <v>2</v>
      </c>
      <c r="Q76" s="475">
        <v>2</v>
      </c>
      <c r="R76" s="475">
        <v>2</v>
      </c>
      <c r="S76" s="475">
        <v>2</v>
      </c>
      <c r="T76" s="475">
        <v>2</v>
      </c>
      <c r="U76" s="475">
        <v>2</v>
      </c>
      <c r="V76" s="475">
        <v>2</v>
      </c>
      <c r="W76" s="475">
        <v>2</v>
      </c>
      <c r="X76" s="475">
        <v>2</v>
      </c>
      <c r="Y76" s="649"/>
      <c r="Z76" s="475">
        <v>2</v>
      </c>
      <c r="AA76" s="475">
        <v>2</v>
      </c>
      <c r="AB76" s="475">
        <v>2</v>
      </c>
      <c r="AC76" s="475">
        <v>2</v>
      </c>
      <c r="AD76" s="475">
        <v>2</v>
      </c>
      <c r="AE76" s="475">
        <v>2</v>
      </c>
      <c r="AF76" s="475">
        <v>2</v>
      </c>
      <c r="AG76" s="475">
        <v>2</v>
      </c>
      <c r="AH76" s="475">
        <v>2</v>
      </c>
      <c r="AI76" s="475">
        <v>2</v>
      </c>
      <c r="AJ76" s="475">
        <v>2</v>
      </c>
      <c r="AK76" s="475">
        <v>2</v>
      </c>
      <c r="AL76" s="475">
        <v>2</v>
      </c>
      <c r="AM76" s="475">
        <v>2</v>
      </c>
      <c r="AN76" s="475">
        <v>2</v>
      </c>
      <c r="AO76" s="475">
        <v>2</v>
      </c>
      <c r="AP76" s="475">
        <v>2</v>
      </c>
      <c r="AQ76" s="475">
        <v>2</v>
      </c>
      <c r="AR76" s="475">
        <v>2</v>
      </c>
      <c r="AS76" s="475">
        <v>2</v>
      </c>
      <c r="AT76" s="475">
        <v>2</v>
      </c>
      <c r="AU76" s="475">
        <v>2</v>
      </c>
      <c r="AV76" s="649"/>
      <c r="AW76" s="649"/>
      <c r="AX76" s="475">
        <v>2</v>
      </c>
      <c r="AY76" s="475">
        <v>2</v>
      </c>
      <c r="AZ76" s="475">
        <v>2</v>
      </c>
      <c r="BA76" s="475"/>
      <c r="BB76" s="475"/>
      <c r="BC76" s="475"/>
      <c r="BD76" s="475"/>
      <c r="BE76" s="475"/>
      <c r="BF76" s="475"/>
      <c r="BG76" s="475"/>
      <c r="BH76" s="475"/>
      <c r="BI76" s="475"/>
      <c r="BJ76" s="475"/>
      <c r="BK76" s="475"/>
      <c r="BL76" s="475"/>
      <c r="BM76" s="475"/>
      <c r="BN76" s="475"/>
      <c r="BO76" s="475"/>
      <c r="BP76" s="475"/>
      <c r="BQ76" s="475"/>
      <c r="BR76" s="475"/>
      <c r="BS76" s="699"/>
      <c r="BT76" s="699"/>
      <c r="BU76" s="699"/>
      <c r="BV76" s="698"/>
      <c r="BW76" s="698"/>
      <c r="BX76" s="698"/>
      <c r="BY76" s="698"/>
      <c r="BZ76" s="698"/>
      <c r="CA76" s="698"/>
      <c r="CB76" s="698"/>
      <c r="CC76" s="698"/>
      <c r="CD76" s="698"/>
      <c r="CE76" s="698"/>
      <c r="CF76" s="698"/>
      <c r="CG76" s="698"/>
      <c r="CH76" s="698"/>
      <c r="CI76" s="698"/>
      <c r="CJ76" s="698"/>
      <c r="CK76" s="698"/>
      <c r="CL76" s="698"/>
      <c r="CM76" s="698"/>
      <c r="CN76" s="698"/>
      <c r="CO76" s="698"/>
      <c r="CP76" s="698"/>
      <c r="CQ76" s="698"/>
      <c r="CR76" s="698"/>
      <c r="CS76" s="698"/>
      <c r="CT76" s="698"/>
      <c r="CU76" s="698"/>
      <c r="CV76" s="698"/>
      <c r="CW76" s="698"/>
      <c r="CX76" s="698"/>
      <c r="CY76" s="698"/>
      <c r="CZ76" s="698"/>
      <c r="DA76" s="698"/>
      <c r="DB76" s="698"/>
      <c r="DC76" s="698"/>
      <c r="DD76" s="698"/>
      <c r="DE76" s="698"/>
      <c r="DF76" s="698"/>
      <c r="DG76" s="698"/>
      <c r="DH76" s="698"/>
      <c r="DI76" s="698"/>
      <c r="DJ76" s="698"/>
      <c r="DK76" s="698"/>
      <c r="DL76" s="698"/>
      <c r="DM76" s="698"/>
      <c r="DN76" s="698"/>
      <c r="DO76" s="698"/>
      <c r="DP76" s="698"/>
      <c r="DQ76" s="698"/>
      <c r="DR76" s="698"/>
      <c r="DS76" s="698"/>
      <c r="DT76" s="698"/>
      <c r="DU76" s="698"/>
      <c r="DV76" s="698"/>
      <c r="DW76" s="698"/>
      <c r="DX76" s="698"/>
      <c r="DY76" s="698"/>
      <c r="DZ76" s="698"/>
      <c r="EA76" s="698"/>
      <c r="EB76" s="698"/>
      <c r="EC76" s="698"/>
      <c r="ED76" s="698"/>
      <c r="EE76" s="698"/>
      <c r="EF76" s="698"/>
      <c r="EG76" s="698"/>
      <c r="EH76" s="698"/>
      <c r="EI76" s="698"/>
      <c r="EJ76" s="698"/>
      <c r="EK76" s="698"/>
      <c r="EL76" s="698"/>
      <c r="EM76" s="698"/>
      <c r="EN76" s="698"/>
      <c r="EO76" s="698"/>
      <c r="EP76" s="698"/>
      <c r="EQ76" s="698"/>
      <c r="ER76" s="698"/>
      <c r="ES76" s="698"/>
      <c r="ET76" s="698"/>
      <c r="EU76" s="698"/>
      <c r="EV76" s="698"/>
      <c r="EW76" s="698"/>
      <c r="EX76" s="698"/>
      <c r="EY76" s="698"/>
      <c r="EZ76" s="698"/>
      <c r="FA76" s="698"/>
      <c r="FB76" s="698"/>
      <c r="FC76" s="698"/>
      <c r="FD76" s="698"/>
      <c r="FE76" s="698"/>
      <c r="FF76" s="698"/>
      <c r="FG76" s="698"/>
      <c r="FH76" s="698"/>
      <c r="FI76" s="698"/>
      <c r="FJ76" s="698"/>
      <c r="FK76" s="698"/>
      <c r="FL76" s="698"/>
      <c r="FM76" s="698"/>
      <c r="FN76" s="698"/>
      <c r="FO76" s="698"/>
      <c r="FP76" s="698"/>
      <c r="FQ76" s="698"/>
      <c r="FR76" s="698"/>
      <c r="FS76" s="698"/>
      <c r="FT76" s="698"/>
      <c r="FU76" s="698"/>
      <c r="FV76" s="698"/>
      <c r="FW76" s="698"/>
      <c r="FX76" s="698"/>
      <c r="FY76" s="698"/>
      <c r="FZ76" s="698"/>
      <c r="GA76" s="624"/>
    </row>
    <row r="77" spans="1:183" s="496" customFormat="1" x14ac:dyDescent="0.25">
      <c r="A77" s="138">
        <v>74</v>
      </c>
      <c r="B77" s="568" t="s">
        <v>512</v>
      </c>
      <c r="C77" s="564" t="s">
        <v>579</v>
      </c>
      <c r="D77" s="564" t="s">
        <v>32</v>
      </c>
      <c r="E77" s="716"/>
      <c r="F77" s="725" t="s">
        <v>66</v>
      </c>
      <c r="G77" s="718">
        <v>2</v>
      </c>
      <c r="H77" s="665">
        <v>2</v>
      </c>
      <c r="I77" s="665">
        <v>2</v>
      </c>
      <c r="J77" s="665">
        <v>2</v>
      </c>
      <c r="K77" s="666"/>
      <c r="L77" s="666"/>
      <c r="M77" s="665">
        <v>2</v>
      </c>
      <c r="N77" s="665">
        <v>2</v>
      </c>
      <c r="O77" s="666"/>
      <c r="P77" s="665">
        <v>2</v>
      </c>
      <c r="Q77" s="665">
        <v>2</v>
      </c>
      <c r="R77" s="665">
        <v>2</v>
      </c>
      <c r="S77" s="665">
        <v>2</v>
      </c>
      <c r="T77" s="665">
        <v>2</v>
      </c>
      <c r="U77" s="665">
        <v>2</v>
      </c>
      <c r="V77" s="665">
        <v>2</v>
      </c>
      <c r="W77" s="665">
        <v>2</v>
      </c>
      <c r="X77" s="665">
        <v>2</v>
      </c>
      <c r="Y77" s="666"/>
      <c r="Z77" s="665">
        <v>2</v>
      </c>
      <c r="AA77" s="665">
        <v>2</v>
      </c>
      <c r="AB77" s="665">
        <v>2</v>
      </c>
      <c r="AC77" s="665">
        <v>2</v>
      </c>
      <c r="AD77" s="665">
        <v>2</v>
      </c>
      <c r="AE77" s="665">
        <v>2</v>
      </c>
      <c r="AF77" s="665">
        <v>2</v>
      </c>
      <c r="AG77" s="665">
        <v>2</v>
      </c>
      <c r="AH77" s="665">
        <v>2</v>
      </c>
      <c r="AI77" s="665">
        <v>2</v>
      </c>
      <c r="AJ77" s="665">
        <v>2</v>
      </c>
      <c r="AK77" s="665">
        <v>2</v>
      </c>
      <c r="AL77" s="665">
        <v>2</v>
      </c>
      <c r="AM77" s="665">
        <v>2</v>
      </c>
      <c r="AN77" s="665">
        <v>2</v>
      </c>
      <c r="AO77" s="665">
        <v>2</v>
      </c>
      <c r="AP77" s="665">
        <v>2</v>
      </c>
      <c r="AQ77" s="665">
        <v>2</v>
      </c>
      <c r="AR77" s="665">
        <v>2</v>
      </c>
      <c r="AS77" s="665">
        <v>2</v>
      </c>
      <c r="AT77" s="665">
        <v>2</v>
      </c>
      <c r="AU77" s="665">
        <v>2</v>
      </c>
      <c r="AV77" s="666"/>
      <c r="AW77" s="666"/>
      <c r="AX77" s="665">
        <v>2</v>
      </c>
      <c r="AY77" s="665">
        <v>2</v>
      </c>
      <c r="AZ77" s="665">
        <v>2</v>
      </c>
      <c r="BA77" s="665"/>
      <c r="BB77" s="665"/>
      <c r="BC77" s="665"/>
      <c r="BD77" s="665"/>
      <c r="BE77" s="665"/>
      <c r="BF77" s="665"/>
      <c r="BG77" s="665"/>
      <c r="BH77" s="665"/>
      <c r="BI77" s="665"/>
      <c r="BJ77" s="665"/>
      <c r="BK77" s="665"/>
      <c r="BL77" s="665"/>
      <c r="BM77" s="665"/>
      <c r="BN77" s="665"/>
      <c r="BO77" s="665"/>
      <c r="BP77" s="665"/>
      <c r="BQ77" s="665"/>
      <c r="BR77" s="665"/>
      <c r="BS77" s="545"/>
      <c r="BT77" s="545"/>
      <c r="BU77" s="54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  <c r="CT77" s="135"/>
      <c r="CU77" s="135"/>
      <c r="CV77" s="135"/>
      <c r="CW77" s="135"/>
      <c r="CX77" s="135"/>
      <c r="CY77" s="135"/>
      <c r="CZ77" s="135"/>
      <c r="DA77" s="135"/>
      <c r="DB77" s="135"/>
      <c r="DC77" s="135"/>
      <c r="DD77" s="135"/>
      <c r="DE77" s="135"/>
      <c r="DF77" s="135"/>
      <c r="DG77" s="135"/>
      <c r="DH77" s="135"/>
      <c r="DI77" s="135"/>
      <c r="DJ77" s="135"/>
      <c r="DK77" s="135"/>
      <c r="DL77" s="135"/>
      <c r="DM77" s="135"/>
      <c r="DN77" s="135"/>
      <c r="DO77" s="135"/>
      <c r="DP77" s="135"/>
      <c r="DQ77" s="135"/>
      <c r="DR77" s="135"/>
      <c r="DS77" s="135"/>
      <c r="DT77" s="135"/>
      <c r="DU77" s="135"/>
      <c r="DV77" s="135"/>
      <c r="DW77" s="135"/>
      <c r="DX77" s="135"/>
      <c r="DY77" s="135"/>
      <c r="DZ77" s="135"/>
      <c r="EA77" s="135"/>
      <c r="EB77" s="135"/>
      <c r="EC77" s="135"/>
      <c r="ED77" s="135"/>
      <c r="EE77" s="135"/>
      <c r="EF77" s="135"/>
      <c r="EG77" s="135"/>
      <c r="EH77" s="135"/>
      <c r="EI77" s="135"/>
      <c r="EJ77" s="135"/>
      <c r="EK77" s="135"/>
      <c r="EL77" s="135"/>
      <c r="EM77" s="135"/>
      <c r="EN77" s="135"/>
      <c r="EO77" s="135"/>
      <c r="EP77" s="135"/>
      <c r="EQ77" s="135"/>
      <c r="ER77" s="135"/>
      <c r="ES77" s="135"/>
      <c r="ET77" s="135"/>
      <c r="EU77" s="135"/>
      <c r="EV77" s="135"/>
      <c r="EW77" s="135"/>
      <c r="EX77" s="135"/>
      <c r="EY77" s="135"/>
      <c r="EZ77" s="135"/>
      <c r="FA77" s="135"/>
      <c r="FB77" s="135"/>
      <c r="FC77" s="135"/>
      <c r="FD77" s="135"/>
      <c r="FE77" s="135"/>
      <c r="FF77" s="135"/>
      <c r="FG77" s="135"/>
      <c r="FH77" s="135"/>
      <c r="FI77" s="135"/>
      <c r="FJ77" s="135"/>
      <c r="FK77" s="135"/>
      <c r="FL77" s="135"/>
      <c r="FM77" s="135"/>
      <c r="FN77" s="135"/>
      <c r="FO77" s="135"/>
      <c r="FP77" s="135"/>
      <c r="FQ77" s="135"/>
      <c r="FR77" s="135"/>
      <c r="FS77" s="135"/>
      <c r="FT77" s="135"/>
      <c r="FU77" s="135"/>
      <c r="FV77" s="135"/>
      <c r="FW77" s="135"/>
      <c r="FX77" s="135"/>
      <c r="FY77" s="135"/>
      <c r="FZ77" s="135"/>
      <c r="GA77" s="495"/>
    </row>
    <row r="78" spans="1:183" s="496" customFormat="1" ht="13.8" thickBot="1" x14ac:dyDescent="0.3">
      <c r="A78" s="138">
        <v>75</v>
      </c>
      <c r="B78" s="611" t="s">
        <v>513</v>
      </c>
      <c r="C78" s="566" t="s">
        <v>595</v>
      </c>
      <c r="D78" s="566" t="s">
        <v>32</v>
      </c>
      <c r="E78" s="742" t="s">
        <v>33</v>
      </c>
      <c r="F78" s="721" t="s">
        <v>66</v>
      </c>
      <c r="G78" s="722">
        <v>2</v>
      </c>
      <c r="H78" s="470">
        <v>2</v>
      </c>
      <c r="I78" s="470">
        <v>2</v>
      </c>
      <c r="J78" s="470">
        <v>2</v>
      </c>
      <c r="K78" s="650"/>
      <c r="L78" s="650"/>
      <c r="M78" s="470">
        <v>2</v>
      </c>
      <c r="N78" s="470">
        <v>2</v>
      </c>
      <c r="O78" s="650"/>
      <c r="P78" s="470">
        <v>2</v>
      </c>
      <c r="Q78" s="470">
        <v>2</v>
      </c>
      <c r="R78" s="470">
        <v>2</v>
      </c>
      <c r="S78" s="470">
        <v>2</v>
      </c>
      <c r="T78" s="470">
        <v>2</v>
      </c>
      <c r="U78" s="470">
        <v>2</v>
      </c>
      <c r="V78" s="470">
        <v>2</v>
      </c>
      <c r="W78" s="470">
        <v>2</v>
      </c>
      <c r="X78" s="470">
        <v>2</v>
      </c>
      <c r="Y78" s="650"/>
      <c r="Z78" s="470">
        <v>2</v>
      </c>
      <c r="AA78" s="470">
        <v>2</v>
      </c>
      <c r="AB78" s="470">
        <v>2</v>
      </c>
      <c r="AC78" s="470">
        <v>2</v>
      </c>
      <c r="AD78" s="470">
        <v>2</v>
      </c>
      <c r="AE78" s="470">
        <v>2</v>
      </c>
      <c r="AF78" s="470">
        <v>2</v>
      </c>
      <c r="AG78" s="470">
        <v>2</v>
      </c>
      <c r="AH78" s="470">
        <v>2</v>
      </c>
      <c r="AI78" s="470">
        <v>2</v>
      </c>
      <c r="AJ78" s="470">
        <v>2</v>
      </c>
      <c r="AK78" s="470">
        <v>2</v>
      </c>
      <c r="AL78" s="470">
        <v>2</v>
      </c>
      <c r="AM78" s="470">
        <v>2</v>
      </c>
      <c r="AN78" s="470">
        <v>2</v>
      </c>
      <c r="AO78" s="470">
        <v>2</v>
      </c>
      <c r="AP78" s="470">
        <v>2</v>
      </c>
      <c r="AQ78" s="470">
        <v>2</v>
      </c>
      <c r="AR78" s="470">
        <v>2</v>
      </c>
      <c r="AS78" s="470">
        <v>2</v>
      </c>
      <c r="AT78" s="470">
        <v>2</v>
      </c>
      <c r="AU78" s="470">
        <v>2</v>
      </c>
      <c r="AV78" s="650"/>
      <c r="AW78" s="650"/>
      <c r="AX78" s="470">
        <v>2</v>
      </c>
      <c r="AY78" s="470">
        <v>2</v>
      </c>
      <c r="AZ78" s="470">
        <v>2</v>
      </c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548"/>
      <c r="BT78" s="548"/>
      <c r="BU78" s="548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  <c r="CT78" s="135"/>
      <c r="CU78" s="135"/>
      <c r="CV78" s="135"/>
      <c r="CW78" s="135"/>
      <c r="CX78" s="135"/>
      <c r="CY78" s="135"/>
      <c r="CZ78" s="135"/>
      <c r="DA78" s="135"/>
      <c r="DB78" s="135"/>
      <c r="DC78" s="135"/>
      <c r="DD78" s="135"/>
      <c r="DE78" s="135"/>
      <c r="DF78" s="135"/>
      <c r="DG78" s="135"/>
      <c r="DH78" s="135"/>
      <c r="DI78" s="135"/>
      <c r="DJ78" s="135"/>
      <c r="DK78" s="135"/>
      <c r="DL78" s="135"/>
      <c r="DM78" s="135"/>
      <c r="DN78" s="135"/>
      <c r="DO78" s="135"/>
      <c r="DP78" s="135"/>
      <c r="DQ78" s="135"/>
      <c r="DR78" s="135"/>
      <c r="DS78" s="135"/>
      <c r="DT78" s="135"/>
      <c r="DU78" s="135"/>
      <c r="DV78" s="135"/>
      <c r="DW78" s="135"/>
      <c r="DX78" s="135"/>
      <c r="DY78" s="135"/>
      <c r="DZ78" s="135"/>
      <c r="EA78" s="135"/>
      <c r="EB78" s="135"/>
      <c r="EC78" s="135"/>
      <c r="ED78" s="135"/>
      <c r="EE78" s="135"/>
      <c r="EF78" s="135"/>
      <c r="EG78" s="135"/>
      <c r="EH78" s="135"/>
      <c r="EI78" s="135"/>
      <c r="EJ78" s="135"/>
      <c r="EK78" s="135"/>
      <c r="EL78" s="135"/>
      <c r="EM78" s="135"/>
      <c r="EN78" s="135"/>
      <c r="EO78" s="135"/>
      <c r="EP78" s="135"/>
      <c r="EQ78" s="135"/>
      <c r="ER78" s="135"/>
      <c r="ES78" s="135"/>
      <c r="ET78" s="135"/>
      <c r="EU78" s="135"/>
      <c r="EV78" s="135"/>
      <c r="EW78" s="135"/>
      <c r="EX78" s="135"/>
      <c r="EY78" s="135"/>
      <c r="EZ78" s="135"/>
      <c r="FA78" s="135"/>
      <c r="FB78" s="135"/>
      <c r="FC78" s="135"/>
      <c r="FD78" s="135"/>
      <c r="FE78" s="135"/>
      <c r="FF78" s="135"/>
      <c r="FG78" s="135"/>
      <c r="FH78" s="135"/>
      <c r="FI78" s="135"/>
      <c r="FJ78" s="135"/>
      <c r="FK78" s="135"/>
      <c r="FL78" s="135"/>
      <c r="FM78" s="135"/>
      <c r="FN78" s="135"/>
      <c r="FO78" s="135"/>
      <c r="FP78" s="135"/>
      <c r="FQ78" s="135"/>
      <c r="FR78" s="135"/>
      <c r="FS78" s="135"/>
      <c r="FT78" s="135"/>
      <c r="FU78" s="135"/>
      <c r="FV78" s="135"/>
      <c r="FW78" s="135"/>
      <c r="FX78" s="135"/>
      <c r="FY78" s="135"/>
      <c r="FZ78" s="135"/>
      <c r="GA78" s="495"/>
    </row>
    <row r="79" spans="1:183" s="708" customFormat="1" ht="82.5" customHeight="1" thickBot="1" x14ac:dyDescent="0.3">
      <c r="A79" s="138">
        <v>76</v>
      </c>
      <c r="B79" s="425"/>
      <c r="C79" s="731"/>
      <c r="D79" s="731"/>
      <c r="E79" s="731"/>
      <c r="F79" s="614"/>
      <c r="G79" s="246"/>
      <c r="H79" s="1166" t="s">
        <v>964</v>
      </c>
      <c r="I79" s="1166" t="s">
        <v>964</v>
      </c>
      <c r="J79" s="1166" t="s">
        <v>964</v>
      </c>
      <c r="K79" s="670"/>
      <c r="L79" s="670"/>
      <c r="M79" s="1166" t="s">
        <v>965</v>
      </c>
      <c r="N79" s="1166" t="s">
        <v>965</v>
      </c>
      <c r="O79" s="670"/>
      <c r="P79" s="1166" t="s">
        <v>964</v>
      </c>
      <c r="Q79" s="1166" t="s">
        <v>964</v>
      </c>
      <c r="R79" s="1166" t="s">
        <v>965</v>
      </c>
      <c r="S79" s="1166" t="s">
        <v>965</v>
      </c>
      <c r="T79" s="1166" t="s">
        <v>964</v>
      </c>
      <c r="U79" s="1166" t="s">
        <v>964</v>
      </c>
      <c r="V79" s="1166" t="s">
        <v>965</v>
      </c>
      <c r="W79" s="1166" t="s">
        <v>965</v>
      </c>
      <c r="X79" s="1166" t="s">
        <v>964</v>
      </c>
      <c r="Y79" s="670"/>
      <c r="Z79" s="1166" t="s">
        <v>964</v>
      </c>
      <c r="AA79" s="1166" t="s">
        <v>964</v>
      </c>
      <c r="AB79" s="1166" t="s">
        <v>965</v>
      </c>
      <c r="AC79" s="1166" t="s">
        <v>964</v>
      </c>
      <c r="AD79" s="1166" t="s">
        <v>965</v>
      </c>
      <c r="AE79" s="1166" t="s">
        <v>964</v>
      </c>
      <c r="AF79" s="1166" t="s">
        <v>964</v>
      </c>
      <c r="AG79" s="1166" t="s">
        <v>965</v>
      </c>
      <c r="AH79" s="1166" t="s">
        <v>965</v>
      </c>
      <c r="AI79" s="1166" t="s">
        <v>964</v>
      </c>
      <c r="AJ79" s="1166" t="s">
        <v>964</v>
      </c>
      <c r="AK79" s="1166" t="s">
        <v>965</v>
      </c>
      <c r="AL79" s="1166" t="s">
        <v>965</v>
      </c>
      <c r="AM79" s="1166" t="s">
        <v>964</v>
      </c>
      <c r="AN79" s="1166" t="s">
        <v>964</v>
      </c>
      <c r="AO79" s="1166" t="s">
        <v>964</v>
      </c>
      <c r="AP79" s="1166" t="s">
        <v>964</v>
      </c>
      <c r="AQ79" s="1166" t="s">
        <v>964</v>
      </c>
      <c r="AR79" s="1166" t="s">
        <v>964</v>
      </c>
      <c r="AS79" s="1166" t="s">
        <v>964</v>
      </c>
      <c r="AT79" s="1166" t="s">
        <v>964</v>
      </c>
      <c r="AU79" s="1166" t="s">
        <v>964</v>
      </c>
      <c r="AV79" s="670"/>
      <c r="AW79" s="670"/>
      <c r="AX79" s="1166" t="s">
        <v>964</v>
      </c>
      <c r="AY79" s="1166" t="s">
        <v>964</v>
      </c>
      <c r="AZ79" s="1166" t="s">
        <v>965</v>
      </c>
      <c r="BA79" s="669"/>
      <c r="BB79" s="481"/>
      <c r="BC79" s="481"/>
      <c r="BD79" s="481"/>
      <c r="BE79" s="481"/>
      <c r="BF79" s="481"/>
      <c r="BG79" s="481"/>
      <c r="BH79" s="481"/>
      <c r="BI79" s="481"/>
      <c r="BJ79" s="481"/>
      <c r="BK79" s="481"/>
      <c r="BL79" s="481"/>
      <c r="BM79" s="481"/>
      <c r="BN79" s="481"/>
      <c r="BO79" s="481"/>
      <c r="BP79" s="481"/>
      <c r="BQ79" s="481"/>
      <c r="BR79" s="481"/>
      <c r="BS79" s="539"/>
      <c r="BT79" s="539"/>
      <c r="BU79" s="539"/>
      <c r="BV79" s="502"/>
      <c r="BW79" s="502"/>
      <c r="BX79" s="502"/>
      <c r="BY79" s="502"/>
      <c r="BZ79" s="502"/>
      <c r="CA79" s="502"/>
      <c r="CB79" s="502"/>
      <c r="CC79" s="502"/>
      <c r="CD79" s="502"/>
      <c r="CE79" s="502"/>
      <c r="CF79" s="502"/>
      <c r="CG79" s="502"/>
      <c r="CH79" s="502"/>
      <c r="CI79" s="502"/>
      <c r="CJ79" s="502"/>
      <c r="CK79" s="502"/>
      <c r="CL79" s="502"/>
      <c r="CM79" s="502"/>
      <c r="CN79" s="502"/>
      <c r="CO79" s="502"/>
      <c r="CP79" s="502"/>
      <c r="CQ79" s="502"/>
      <c r="CR79" s="502"/>
      <c r="CS79" s="502"/>
      <c r="CT79" s="502"/>
      <c r="CU79" s="502"/>
      <c r="CV79" s="502"/>
      <c r="CW79" s="502"/>
      <c r="CX79" s="502"/>
      <c r="CY79" s="502"/>
      <c r="CZ79" s="502"/>
      <c r="DA79" s="502"/>
      <c r="DB79" s="502"/>
      <c r="DC79" s="502"/>
      <c r="DD79" s="502"/>
      <c r="DE79" s="502"/>
      <c r="DF79" s="502"/>
      <c r="DG79" s="502"/>
      <c r="DH79" s="502"/>
      <c r="DI79" s="502"/>
      <c r="DJ79" s="502"/>
      <c r="DK79" s="502"/>
      <c r="DL79" s="502"/>
      <c r="DM79" s="502"/>
      <c r="DN79" s="502"/>
      <c r="DO79" s="502"/>
      <c r="DP79" s="502"/>
      <c r="DQ79" s="502"/>
      <c r="DR79" s="502"/>
      <c r="DS79" s="502"/>
      <c r="DT79" s="502"/>
      <c r="DU79" s="502"/>
      <c r="DV79" s="502"/>
      <c r="DW79" s="502"/>
      <c r="DX79" s="502"/>
      <c r="DY79" s="502"/>
      <c r="DZ79" s="502"/>
      <c r="EA79" s="502"/>
      <c r="EB79" s="502"/>
      <c r="EC79" s="502"/>
      <c r="ED79" s="502"/>
      <c r="EE79" s="502"/>
      <c r="EF79" s="502"/>
      <c r="EG79" s="502"/>
      <c r="EH79" s="502"/>
      <c r="EI79" s="502"/>
      <c r="EJ79" s="502"/>
      <c r="EK79" s="502"/>
      <c r="EL79" s="502"/>
      <c r="EM79" s="502"/>
      <c r="EN79" s="502"/>
      <c r="EO79" s="502"/>
      <c r="EP79" s="502"/>
      <c r="EQ79" s="502"/>
      <c r="ER79" s="502"/>
      <c r="ES79" s="502"/>
      <c r="ET79" s="502"/>
      <c r="EU79" s="502"/>
      <c r="EV79" s="502"/>
      <c r="EW79" s="502"/>
      <c r="EX79" s="502"/>
      <c r="EY79" s="502"/>
      <c r="EZ79" s="502"/>
      <c r="FA79" s="502"/>
      <c r="FB79" s="502"/>
      <c r="FC79" s="502"/>
      <c r="FD79" s="502"/>
      <c r="FE79" s="502"/>
      <c r="FF79" s="502"/>
      <c r="FG79" s="502"/>
      <c r="FH79" s="502"/>
      <c r="FI79" s="502"/>
      <c r="FJ79" s="502"/>
      <c r="FK79" s="502"/>
      <c r="FL79" s="502"/>
      <c r="FM79" s="502"/>
      <c r="FN79" s="502"/>
      <c r="FO79" s="502"/>
      <c r="FP79" s="502"/>
      <c r="FQ79" s="502"/>
      <c r="FR79" s="502"/>
      <c r="FS79" s="502"/>
      <c r="FT79" s="502"/>
      <c r="FU79" s="502"/>
      <c r="FV79" s="502"/>
      <c r="FW79" s="502"/>
      <c r="FX79" s="502"/>
      <c r="FY79" s="502"/>
      <c r="FZ79" s="502"/>
      <c r="GA79" s="707"/>
    </row>
    <row r="80" spans="1:183" s="625" customFormat="1" ht="13.8" thickBot="1" x14ac:dyDescent="0.3">
      <c r="A80" s="689">
        <v>77</v>
      </c>
      <c r="B80" s="286" t="s">
        <v>514</v>
      </c>
      <c r="C80" s="569" t="s">
        <v>580</v>
      </c>
      <c r="D80" s="570" t="s">
        <v>23</v>
      </c>
      <c r="E80" s="635"/>
      <c r="F80" s="700" t="s">
        <v>66</v>
      </c>
      <c r="G80" s="576">
        <v>1</v>
      </c>
      <c r="H80" s="555">
        <v>1</v>
      </c>
      <c r="I80" s="555">
        <v>1</v>
      </c>
      <c r="J80" s="556">
        <v>1</v>
      </c>
      <c r="K80" s="677"/>
      <c r="L80" s="656"/>
      <c r="M80" s="555">
        <v>1</v>
      </c>
      <c r="N80" s="556">
        <v>1</v>
      </c>
      <c r="O80" s="677"/>
      <c r="P80" s="555">
        <v>1</v>
      </c>
      <c r="Q80" s="555">
        <v>1</v>
      </c>
      <c r="R80" s="556">
        <v>1</v>
      </c>
      <c r="S80" s="556">
        <v>1</v>
      </c>
      <c r="T80" s="555">
        <v>1</v>
      </c>
      <c r="U80" s="555">
        <v>1</v>
      </c>
      <c r="V80" s="556">
        <v>1</v>
      </c>
      <c r="W80" s="556">
        <v>1</v>
      </c>
      <c r="X80" s="555">
        <v>1</v>
      </c>
      <c r="Y80" s="656"/>
      <c r="Z80" s="556">
        <v>1</v>
      </c>
      <c r="AA80" s="556">
        <v>1</v>
      </c>
      <c r="AB80" s="555">
        <v>1</v>
      </c>
      <c r="AC80" s="555">
        <v>1</v>
      </c>
      <c r="AD80" s="556">
        <v>1</v>
      </c>
      <c r="AE80" s="556">
        <v>1</v>
      </c>
      <c r="AF80" s="555">
        <v>1</v>
      </c>
      <c r="AG80" s="555">
        <v>1</v>
      </c>
      <c r="AH80" s="556">
        <v>1</v>
      </c>
      <c r="AI80" s="556">
        <v>1</v>
      </c>
      <c r="AJ80" s="555">
        <v>1</v>
      </c>
      <c r="AK80" s="555">
        <v>1</v>
      </c>
      <c r="AL80" s="556">
        <v>1</v>
      </c>
      <c r="AM80" s="556">
        <v>1</v>
      </c>
      <c r="AN80" s="555">
        <v>1</v>
      </c>
      <c r="AO80" s="555">
        <v>1</v>
      </c>
      <c r="AP80" s="556">
        <v>1</v>
      </c>
      <c r="AQ80" s="556">
        <v>1</v>
      </c>
      <c r="AR80" s="555">
        <v>1</v>
      </c>
      <c r="AS80" s="555">
        <v>1</v>
      </c>
      <c r="AT80" s="556">
        <v>1</v>
      </c>
      <c r="AU80" s="556">
        <v>1</v>
      </c>
      <c r="AV80" s="656"/>
      <c r="AW80" s="656"/>
      <c r="AX80" s="556">
        <v>1</v>
      </c>
      <c r="AY80" s="556">
        <v>1</v>
      </c>
      <c r="AZ80" s="555">
        <v>1</v>
      </c>
      <c r="BA80" s="555"/>
      <c r="BB80" s="571"/>
      <c r="BC80" s="571"/>
      <c r="BD80" s="555"/>
      <c r="BE80" s="555"/>
      <c r="BF80" s="571"/>
      <c r="BG80" s="571"/>
      <c r="BH80" s="555"/>
      <c r="BI80" s="555"/>
      <c r="BJ80" s="571"/>
      <c r="BK80" s="571"/>
      <c r="BL80" s="555"/>
      <c r="BM80" s="555"/>
      <c r="BN80" s="571"/>
      <c r="BO80" s="571"/>
      <c r="BP80" s="555"/>
      <c r="BQ80" s="555"/>
      <c r="BR80" s="555"/>
      <c r="BS80" s="571"/>
      <c r="BT80" s="571"/>
      <c r="BU80" s="571"/>
      <c r="BV80" s="695"/>
      <c r="BW80" s="695"/>
      <c r="BX80" s="695"/>
      <c r="BY80" s="695"/>
      <c r="BZ80" s="695"/>
      <c r="CA80" s="695"/>
      <c r="CB80" s="695"/>
      <c r="CC80" s="695"/>
      <c r="CD80" s="695"/>
      <c r="CE80" s="695"/>
      <c r="CF80" s="695"/>
      <c r="CG80" s="695"/>
      <c r="CH80" s="695"/>
      <c r="CI80" s="695"/>
      <c r="CJ80" s="695"/>
      <c r="CK80" s="695"/>
      <c r="CL80" s="695"/>
      <c r="CM80" s="695"/>
      <c r="CN80" s="695"/>
      <c r="CO80" s="695"/>
      <c r="CP80" s="695"/>
      <c r="CQ80" s="695"/>
      <c r="CR80" s="695"/>
      <c r="CS80" s="695"/>
      <c r="CT80" s="695"/>
      <c r="CU80" s="695"/>
      <c r="CV80" s="695"/>
      <c r="CW80" s="695"/>
      <c r="CX80" s="695"/>
      <c r="CY80" s="695"/>
      <c r="CZ80" s="695"/>
      <c r="DA80" s="695"/>
      <c r="DB80" s="695"/>
      <c r="DC80" s="695"/>
      <c r="DD80" s="695"/>
      <c r="DE80" s="695"/>
      <c r="DF80" s="695"/>
      <c r="DG80" s="695"/>
      <c r="DH80" s="695"/>
      <c r="DI80" s="695"/>
      <c r="DJ80" s="695"/>
      <c r="DK80" s="695"/>
      <c r="DL80" s="695"/>
      <c r="DM80" s="695"/>
      <c r="DN80" s="695"/>
      <c r="DO80" s="695"/>
      <c r="DP80" s="695"/>
      <c r="DQ80" s="695"/>
      <c r="DR80" s="695"/>
      <c r="DS80" s="695"/>
      <c r="DT80" s="695"/>
      <c r="DU80" s="695"/>
      <c r="DV80" s="695"/>
      <c r="DW80" s="695"/>
      <c r="DX80" s="695"/>
      <c r="DY80" s="695"/>
      <c r="DZ80" s="695"/>
      <c r="EA80" s="695"/>
      <c r="EB80" s="695"/>
      <c r="EC80" s="695"/>
      <c r="ED80" s="695"/>
      <c r="EE80" s="695"/>
      <c r="EF80" s="695"/>
      <c r="EG80" s="695"/>
      <c r="EH80" s="695"/>
      <c r="EI80" s="695"/>
      <c r="EJ80" s="695"/>
      <c r="EK80" s="695"/>
      <c r="EL80" s="695"/>
      <c r="EM80" s="695"/>
      <c r="EN80" s="695"/>
      <c r="EO80" s="695"/>
      <c r="EP80" s="695"/>
      <c r="EQ80" s="695"/>
      <c r="ER80" s="695"/>
      <c r="ES80" s="695"/>
      <c r="ET80" s="695"/>
      <c r="EU80" s="695"/>
      <c r="EV80" s="695"/>
      <c r="EW80" s="695"/>
      <c r="EX80" s="695"/>
      <c r="EY80" s="695"/>
      <c r="EZ80" s="695"/>
      <c r="FA80" s="695"/>
      <c r="FB80" s="695"/>
      <c r="FC80" s="695"/>
      <c r="FD80" s="695"/>
      <c r="FE80" s="695"/>
      <c r="FF80" s="695"/>
      <c r="FG80" s="695"/>
      <c r="FH80" s="695"/>
      <c r="FI80" s="695"/>
      <c r="FJ80" s="695"/>
      <c r="FK80" s="695"/>
      <c r="FL80" s="695"/>
      <c r="FM80" s="695"/>
      <c r="FN80" s="695"/>
      <c r="FO80" s="695"/>
      <c r="FP80" s="695"/>
      <c r="FQ80" s="695"/>
      <c r="FR80" s="695"/>
      <c r="FS80" s="695"/>
      <c r="FT80" s="695"/>
      <c r="FU80" s="695"/>
      <c r="FV80" s="695"/>
      <c r="FW80" s="695"/>
      <c r="FX80" s="695"/>
      <c r="FY80" s="695"/>
      <c r="FZ80" s="695"/>
      <c r="GA80" s="624"/>
    </row>
    <row r="81" spans="1:198" s="496" customFormat="1" ht="13.8" thickBot="1" x14ac:dyDescent="0.3">
      <c r="A81" s="138">
        <v>78</v>
      </c>
      <c r="B81" s="573" t="s">
        <v>515</v>
      </c>
      <c r="C81" s="815" t="s">
        <v>581</v>
      </c>
      <c r="D81" s="815" t="s">
        <v>34</v>
      </c>
      <c r="E81" s="497"/>
      <c r="F81" s="721" t="s">
        <v>66</v>
      </c>
      <c r="G81" s="722">
        <v>1</v>
      </c>
      <c r="H81" s="470">
        <v>1</v>
      </c>
      <c r="I81" s="470">
        <v>1</v>
      </c>
      <c r="J81" s="470">
        <v>1</v>
      </c>
      <c r="K81" s="650"/>
      <c r="L81" s="650"/>
      <c r="M81" s="470">
        <v>1</v>
      </c>
      <c r="N81" s="470">
        <v>1</v>
      </c>
      <c r="O81" s="650"/>
      <c r="P81" s="470">
        <v>1</v>
      </c>
      <c r="Q81" s="470">
        <v>1</v>
      </c>
      <c r="R81" s="470">
        <v>1</v>
      </c>
      <c r="S81" s="470">
        <v>1</v>
      </c>
      <c r="T81" s="470">
        <v>1</v>
      </c>
      <c r="U81" s="470">
        <v>1</v>
      </c>
      <c r="V81" s="470">
        <v>1</v>
      </c>
      <c r="W81" s="470">
        <v>1</v>
      </c>
      <c r="X81" s="470">
        <v>1</v>
      </c>
      <c r="Y81" s="650"/>
      <c r="Z81" s="470">
        <v>1</v>
      </c>
      <c r="AA81" s="470">
        <v>1</v>
      </c>
      <c r="AB81" s="470">
        <v>1</v>
      </c>
      <c r="AC81" s="470">
        <v>1</v>
      </c>
      <c r="AD81" s="470">
        <v>1</v>
      </c>
      <c r="AE81" s="470">
        <v>1</v>
      </c>
      <c r="AF81" s="470">
        <v>1</v>
      </c>
      <c r="AG81" s="470">
        <v>1</v>
      </c>
      <c r="AH81" s="470">
        <v>1</v>
      </c>
      <c r="AI81" s="470">
        <v>1</v>
      </c>
      <c r="AJ81" s="470">
        <v>1</v>
      </c>
      <c r="AK81" s="470">
        <v>1</v>
      </c>
      <c r="AL81" s="470">
        <v>1</v>
      </c>
      <c r="AM81" s="470">
        <v>1</v>
      </c>
      <c r="AN81" s="470">
        <v>1</v>
      </c>
      <c r="AO81" s="470">
        <v>1</v>
      </c>
      <c r="AP81" s="470">
        <v>1</v>
      </c>
      <c r="AQ81" s="470">
        <v>1</v>
      </c>
      <c r="AR81" s="470">
        <v>1</v>
      </c>
      <c r="AS81" s="470">
        <v>1</v>
      </c>
      <c r="AT81" s="470">
        <v>1</v>
      </c>
      <c r="AU81" s="470">
        <v>1</v>
      </c>
      <c r="AV81" s="650"/>
      <c r="AW81" s="650"/>
      <c r="AX81" s="470">
        <v>1</v>
      </c>
      <c r="AY81" s="470">
        <v>1</v>
      </c>
      <c r="AZ81" s="470">
        <v>1</v>
      </c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548"/>
      <c r="BT81" s="548"/>
      <c r="BU81" s="548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  <c r="CT81" s="135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5"/>
      <c r="DH81" s="135"/>
      <c r="DI81" s="135"/>
      <c r="DJ81" s="135"/>
      <c r="DK81" s="135"/>
      <c r="DL81" s="135"/>
      <c r="DM81" s="135"/>
      <c r="DN81" s="135"/>
      <c r="DO81" s="135"/>
      <c r="DP81" s="135"/>
      <c r="DQ81" s="135"/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  <c r="ED81" s="135"/>
      <c r="EE81" s="135"/>
      <c r="EF81" s="135"/>
      <c r="EG81" s="135"/>
      <c r="EH81" s="135"/>
      <c r="EI81" s="135"/>
      <c r="EJ81" s="135"/>
      <c r="EK81" s="135"/>
      <c r="EL81" s="135"/>
      <c r="EM81" s="135"/>
      <c r="EN81" s="135"/>
      <c r="EO81" s="135"/>
      <c r="EP81" s="135"/>
      <c r="EQ81" s="135"/>
      <c r="ER81" s="135"/>
      <c r="ES81" s="135"/>
      <c r="ET81" s="135"/>
      <c r="EU81" s="135"/>
      <c r="EV81" s="135"/>
      <c r="EW81" s="135"/>
      <c r="EX81" s="135"/>
      <c r="EY81" s="135"/>
      <c r="EZ81" s="135"/>
      <c r="FA81" s="135"/>
      <c r="FB81" s="135"/>
      <c r="FC81" s="135"/>
      <c r="FD81" s="135"/>
      <c r="FE81" s="135"/>
      <c r="FF81" s="135"/>
      <c r="FG81" s="135"/>
      <c r="FH81" s="135"/>
      <c r="FI81" s="135"/>
      <c r="FJ81" s="135"/>
      <c r="FK81" s="135"/>
      <c r="FL81" s="135"/>
      <c r="FM81" s="135"/>
      <c r="FN81" s="135"/>
      <c r="FO81" s="135"/>
      <c r="FP81" s="135"/>
      <c r="FQ81" s="135"/>
      <c r="FR81" s="135"/>
      <c r="FS81" s="135"/>
      <c r="FT81" s="135"/>
      <c r="FU81" s="135"/>
      <c r="FV81" s="135"/>
      <c r="FW81" s="135"/>
      <c r="FX81" s="135"/>
      <c r="FY81" s="135"/>
      <c r="FZ81" s="135"/>
      <c r="GA81" s="495"/>
    </row>
    <row r="82" spans="1:198" s="504" customFormat="1" x14ac:dyDescent="0.25">
      <c r="A82" s="138">
        <v>79</v>
      </c>
      <c r="B82" s="705" t="s">
        <v>516</v>
      </c>
      <c r="C82" s="538" t="s">
        <v>949</v>
      </c>
      <c r="D82" s="538" t="s">
        <v>35</v>
      </c>
      <c r="E82" s="152" t="s">
        <v>948</v>
      </c>
      <c r="F82" s="732" t="s">
        <v>66</v>
      </c>
      <c r="G82" s="733">
        <v>1</v>
      </c>
      <c r="H82" s="481">
        <v>1</v>
      </c>
      <c r="I82" s="481">
        <v>1</v>
      </c>
      <c r="J82" s="481">
        <v>1</v>
      </c>
      <c r="K82" s="651"/>
      <c r="L82" s="651"/>
      <c r="M82" s="481">
        <v>1</v>
      </c>
      <c r="N82" s="481">
        <v>1</v>
      </c>
      <c r="O82" s="651"/>
      <c r="P82" s="481">
        <v>1</v>
      </c>
      <c r="Q82" s="481">
        <v>1</v>
      </c>
      <c r="R82" s="481">
        <v>1</v>
      </c>
      <c r="S82" s="481">
        <v>1</v>
      </c>
      <c r="T82" s="481">
        <v>1</v>
      </c>
      <c r="U82" s="481">
        <v>1</v>
      </c>
      <c r="V82" s="481">
        <v>1</v>
      </c>
      <c r="W82" s="481">
        <v>1</v>
      </c>
      <c r="X82" s="481">
        <v>1</v>
      </c>
      <c r="Y82" s="651"/>
      <c r="Z82" s="481">
        <v>1</v>
      </c>
      <c r="AA82" s="481">
        <v>1</v>
      </c>
      <c r="AB82" s="481">
        <v>1</v>
      </c>
      <c r="AC82" s="481">
        <v>1</v>
      </c>
      <c r="AD82" s="481">
        <v>1</v>
      </c>
      <c r="AE82" s="481">
        <v>1</v>
      </c>
      <c r="AF82" s="481">
        <v>1</v>
      </c>
      <c r="AG82" s="481">
        <v>1</v>
      </c>
      <c r="AH82" s="481">
        <v>1</v>
      </c>
      <c r="AI82" s="481">
        <v>1</v>
      </c>
      <c r="AJ82" s="481">
        <v>1</v>
      </c>
      <c r="AK82" s="481">
        <v>1</v>
      </c>
      <c r="AL82" s="481">
        <v>1</v>
      </c>
      <c r="AM82" s="481">
        <v>1</v>
      </c>
      <c r="AN82" s="481">
        <v>1</v>
      </c>
      <c r="AO82" s="481">
        <v>1</v>
      </c>
      <c r="AP82" s="481">
        <v>1</v>
      </c>
      <c r="AQ82" s="481">
        <v>1</v>
      </c>
      <c r="AR82" s="481">
        <v>1</v>
      </c>
      <c r="AS82" s="481">
        <v>1</v>
      </c>
      <c r="AT82" s="481">
        <v>1</v>
      </c>
      <c r="AU82" s="481">
        <v>1</v>
      </c>
      <c r="AV82" s="651"/>
      <c r="AW82" s="651"/>
      <c r="AX82" s="481">
        <v>1</v>
      </c>
      <c r="AY82" s="481">
        <v>1</v>
      </c>
      <c r="AZ82" s="481">
        <v>1</v>
      </c>
      <c r="BA82" s="481"/>
      <c r="BB82" s="481"/>
      <c r="BC82" s="481"/>
      <c r="BD82" s="481"/>
      <c r="BE82" s="481"/>
      <c r="BF82" s="481"/>
      <c r="BG82" s="481"/>
      <c r="BH82" s="481"/>
      <c r="BI82" s="481"/>
      <c r="BJ82" s="481"/>
      <c r="BK82" s="481"/>
      <c r="BL82" s="481"/>
      <c r="BM82" s="481"/>
      <c r="BN82" s="481"/>
      <c r="BO82" s="481"/>
      <c r="BP82" s="481"/>
      <c r="BQ82" s="481"/>
      <c r="BR82" s="481"/>
      <c r="BS82" s="539"/>
      <c r="BT82" s="539"/>
      <c r="BU82" s="539"/>
      <c r="BV82" s="502"/>
      <c r="BW82" s="502"/>
      <c r="BX82" s="502"/>
      <c r="BY82" s="502"/>
      <c r="BZ82" s="502"/>
      <c r="CA82" s="502"/>
      <c r="CB82" s="502"/>
      <c r="CC82" s="502"/>
      <c r="CD82" s="502"/>
      <c r="CE82" s="502"/>
      <c r="CF82" s="502"/>
      <c r="CG82" s="502"/>
      <c r="CH82" s="502"/>
      <c r="CI82" s="502"/>
      <c r="CJ82" s="502"/>
      <c r="CK82" s="502"/>
      <c r="CL82" s="502"/>
      <c r="CM82" s="502"/>
      <c r="CN82" s="502"/>
      <c r="CO82" s="502"/>
      <c r="CP82" s="502"/>
      <c r="CQ82" s="502"/>
      <c r="CR82" s="502"/>
      <c r="CS82" s="502"/>
      <c r="CT82" s="502"/>
      <c r="CU82" s="502"/>
      <c r="CV82" s="502"/>
      <c r="CW82" s="502"/>
      <c r="CX82" s="502"/>
      <c r="CY82" s="502"/>
      <c r="CZ82" s="502"/>
      <c r="DA82" s="502"/>
      <c r="DB82" s="502"/>
      <c r="DC82" s="502"/>
      <c r="DD82" s="502"/>
      <c r="DE82" s="502"/>
      <c r="DF82" s="502"/>
      <c r="DG82" s="502"/>
      <c r="DH82" s="502"/>
      <c r="DI82" s="502"/>
      <c r="DJ82" s="502"/>
      <c r="DK82" s="502"/>
      <c r="DL82" s="502"/>
      <c r="DM82" s="502"/>
      <c r="DN82" s="502"/>
      <c r="DO82" s="502"/>
      <c r="DP82" s="502"/>
      <c r="DQ82" s="502"/>
      <c r="DR82" s="502"/>
      <c r="DS82" s="502"/>
      <c r="DT82" s="502"/>
      <c r="DU82" s="502"/>
      <c r="DV82" s="502"/>
      <c r="DW82" s="502"/>
      <c r="DX82" s="502"/>
      <c r="DY82" s="502"/>
      <c r="DZ82" s="502"/>
      <c r="EA82" s="502"/>
      <c r="EB82" s="502"/>
      <c r="EC82" s="502"/>
      <c r="ED82" s="502"/>
      <c r="EE82" s="502"/>
      <c r="EF82" s="502"/>
      <c r="EG82" s="502"/>
      <c r="EH82" s="502"/>
      <c r="EI82" s="502"/>
      <c r="EJ82" s="502"/>
      <c r="EK82" s="502"/>
      <c r="EL82" s="502"/>
      <c r="EM82" s="502"/>
      <c r="EN82" s="502"/>
      <c r="EO82" s="502"/>
      <c r="EP82" s="502"/>
      <c r="EQ82" s="502"/>
      <c r="ER82" s="502"/>
      <c r="ES82" s="502"/>
      <c r="ET82" s="502"/>
      <c r="EU82" s="502"/>
      <c r="EV82" s="502"/>
      <c r="EW82" s="502"/>
      <c r="EX82" s="502"/>
      <c r="EY82" s="502"/>
      <c r="EZ82" s="502"/>
      <c r="FA82" s="502"/>
      <c r="FB82" s="502"/>
      <c r="FC82" s="502"/>
      <c r="FD82" s="502"/>
      <c r="FE82" s="502"/>
      <c r="FF82" s="502"/>
      <c r="FG82" s="502"/>
      <c r="FH82" s="502"/>
      <c r="FI82" s="502"/>
      <c r="FJ82" s="502"/>
      <c r="FK82" s="502"/>
      <c r="FL82" s="502"/>
      <c r="FM82" s="502"/>
      <c r="FN82" s="502"/>
      <c r="FO82" s="502"/>
      <c r="FP82" s="502"/>
      <c r="FQ82" s="502"/>
      <c r="FR82" s="502"/>
      <c r="FS82" s="502"/>
      <c r="FT82" s="502"/>
      <c r="FU82" s="502"/>
      <c r="FV82" s="502"/>
      <c r="FW82" s="502"/>
      <c r="FX82" s="502"/>
      <c r="FY82" s="502"/>
      <c r="FZ82" s="502"/>
      <c r="GA82" s="503"/>
    </row>
    <row r="83" spans="1:198" s="714" customFormat="1" ht="13.8" thickBot="1" x14ac:dyDescent="0.3">
      <c r="A83" s="138">
        <v>80</v>
      </c>
      <c r="B83" s="713" t="s">
        <v>516</v>
      </c>
      <c r="C83" s="541" t="s">
        <v>582</v>
      </c>
      <c r="D83" s="734" t="s">
        <v>35</v>
      </c>
      <c r="E83" s="161" t="s">
        <v>37</v>
      </c>
      <c r="F83" s="735" t="s">
        <v>66</v>
      </c>
      <c r="G83" s="736">
        <v>1</v>
      </c>
      <c r="H83" s="485">
        <v>1</v>
      </c>
      <c r="I83" s="485">
        <v>1</v>
      </c>
      <c r="J83" s="485">
        <v>1</v>
      </c>
      <c r="K83" s="652"/>
      <c r="L83" s="652"/>
      <c r="M83" s="485">
        <v>1</v>
      </c>
      <c r="N83" s="485">
        <v>1</v>
      </c>
      <c r="O83" s="652"/>
      <c r="P83" s="485">
        <v>1</v>
      </c>
      <c r="Q83" s="485">
        <v>1</v>
      </c>
      <c r="R83" s="485">
        <v>1</v>
      </c>
      <c r="S83" s="485">
        <v>1</v>
      </c>
      <c r="T83" s="485">
        <v>1</v>
      </c>
      <c r="U83" s="485">
        <v>1</v>
      </c>
      <c r="V83" s="485">
        <v>1</v>
      </c>
      <c r="W83" s="485">
        <v>1</v>
      </c>
      <c r="X83" s="485">
        <v>1</v>
      </c>
      <c r="Y83" s="652"/>
      <c r="Z83" s="485">
        <v>1</v>
      </c>
      <c r="AA83" s="485">
        <v>1</v>
      </c>
      <c r="AB83" s="485">
        <v>1</v>
      </c>
      <c r="AC83" s="485">
        <v>1</v>
      </c>
      <c r="AD83" s="485">
        <v>1</v>
      </c>
      <c r="AE83" s="485">
        <v>1</v>
      </c>
      <c r="AF83" s="485">
        <v>1</v>
      </c>
      <c r="AG83" s="485">
        <v>1</v>
      </c>
      <c r="AH83" s="485">
        <v>1</v>
      </c>
      <c r="AI83" s="485">
        <v>1</v>
      </c>
      <c r="AJ83" s="485">
        <v>1</v>
      </c>
      <c r="AK83" s="485">
        <v>1</v>
      </c>
      <c r="AL83" s="485">
        <v>1</v>
      </c>
      <c r="AM83" s="485">
        <v>1</v>
      </c>
      <c r="AN83" s="485">
        <v>1</v>
      </c>
      <c r="AO83" s="485">
        <v>1</v>
      </c>
      <c r="AP83" s="485">
        <v>1</v>
      </c>
      <c r="AQ83" s="485">
        <v>1</v>
      </c>
      <c r="AR83" s="485">
        <v>1</v>
      </c>
      <c r="AS83" s="485">
        <v>1</v>
      </c>
      <c r="AT83" s="485">
        <v>1</v>
      </c>
      <c r="AU83" s="485">
        <v>1</v>
      </c>
      <c r="AV83" s="652"/>
      <c r="AW83" s="652"/>
      <c r="AX83" s="485">
        <v>1</v>
      </c>
      <c r="AY83" s="485">
        <v>1</v>
      </c>
      <c r="AZ83" s="485">
        <v>1</v>
      </c>
      <c r="BA83" s="485"/>
      <c r="BB83" s="485"/>
      <c r="BC83" s="485"/>
      <c r="BD83" s="485"/>
      <c r="BE83" s="485"/>
      <c r="BF83" s="485"/>
      <c r="BG83" s="485"/>
      <c r="BH83" s="485"/>
      <c r="BI83" s="485"/>
      <c r="BJ83" s="485"/>
      <c r="BK83" s="485"/>
      <c r="BL83" s="485"/>
      <c r="BM83" s="485"/>
      <c r="BN83" s="485"/>
      <c r="BO83" s="485"/>
      <c r="BP83" s="485"/>
      <c r="BQ83" s="485"/>
      <c r="BR83" s="485"/>
      <c r="BS83" s="542"/>
      <c r="BT83" s="542"/>
      <c r="BU83" s="542"/>
      <c r="BV83" s="737"/>
      <c r="BW83" s="737"/>
      <c r="BX83" s="737"/>
      <c r="BY83" s="737"/>
      <c r="BZ83" s="737"/>
      <c r="CA83" s="737"/>
      <c r="CB83" s="737"/>
      <c r="CC83" s="737"/>
      <c r="CD83" s="737"/>
      <c r="CE83" s="737"/>
      <c r="CF83" s="737"/>
      <c r="CG83" s="737"/>
      <c r="CH83" s="737"/>
      <c r="CI83" s="737"/>
      <c r="CJ83" s="737"/>
      <c r="CK83" s="737"/>
      <c r="CL83" s="737"/>
      <c r="CM83" s="737"/>
      <c r="CN83" s="737"/>
      <c r="CO83" s="737"/>
      <c r="CP83" s="737"/>
      <c r="CQ83" s="737"/>
      <c r="CR83" s="737"/>
      <c r="CS83" s="737"/>
      <c r="CT83" s="737"/>
      <c r="CU83" s="737"/>
      <c r="CV83" s="737"/>
      <c r="CW83" s="737"/>
      <c r="CX83" s="737"/>
      <c r="CY83" s="737"/>
      <c r="CZ83" s="737"/>
      <c r="DA83" s="737"/>
      <c r="DB83" s="737"/>
      <c r="DC83" s="737"/>
      <c r="DD83" s="737"/>
      <c r="DE83" s="737"/>
      <c r="DF83" s="737"/>
      <c r="DG83" s="737"/>
      <c r="DH83" s="737"/>
      <c r="DI83" s="737"/>
      <c r="DJ83" s="737"/>
      <c r="DK83" s="737"/>
      <c r="DL83" s="737"/>
      <c r="DM83" s="737"/>
      <c r="DN83" s="737"/>
      <c r="DO83" s="737"/>
      <c r="DP83" s="737"/>
      <c r="DQ83" s="737"/>
      <c r="DR83" s="737"/>
      <c r="DS83" s="737"/>
      <c r="DT83" s="737"/>
      <c r="DU83" s="737"/>
      <c r="DV83" s="737"/>
      <c r="DW83" s="737"/>
      <c r="DX83" s="737"/>
      <c r="DY83" s="737"/>
      <c r="DZ83" s="737"/>
      <c r="EA83" s="737"/>
      <c r="EB83" s="737"/>
      <c r="EC83" s="737"/>
      <c r="ED83" s="737"/>
      <c r="EE83" s="737"/>
      <c r="EF83" s="737"/>
      <c r="EG83" s="737"/>
      <c r="EH83" s="737"/>
      <c r="EI83" s="737"/>
      <c r="EJ83" s="737"/>
      <c r="EK83" s="737"/>
      <c r="EL83" s="737"/>
      <c r="EM83" s="737"/>
      <c r="EN83" s="737"/>
      <c r="EO83" s="737"/>
      <c r="EP83" s="737"/>
      <c r="EQ83" s="737"/>
      <c r="ER83" s="737"/>
      <c r="ES83" s="737"/>
      <c r="ET83" s="737"/>
      <c r="EU83" s="737"/>
      <c r="EV83" s="737"/>
      <c r="EW83" s="737"/>
      <c r="EX83" s="737"/>
      <c r="EY83" s="737"/>
      <c r="EZ83" s="737"/>
      <c r="FA83" s="737"/>
      <c r="FB83" s="737"/>
      <c r="FC83" s="737"/>
      <c r="FD83" s="737"/>
      <c r="FE83" s="737"/>
      <c r="FF83" s="737"/>
      <c r="FG83" s="737"/>
      <c r="FH83" s="737"/>
      <c r="FI83" s="737"/>
      <c r="FJ83" s="737"/>
      <c r="FK83" s="737"/>
      <c r="FL83" s="737"/>
      <c r="FM83" s="737"/>
      <c r="FN83" s="737"/>
      <c r="FO83" s="737"/>
      <c r="FP83" s="737"/>
      <c r="FQ83" s="737"/>
      <c r="FR83" s="737"/>
      <c r="FS83" s="737"/>
      <c r="FT83" s="737"/>
      <c r="FU83" s="737"/>
      <c r="FV83" s="737"/>
      <c r="FW83" s="737"/>
      <c r="FX83" s="737"/>
      <c r="FY83" s="737"/>
      <c r="FZ83" s="737"/>
      <c r="GA83" s="738"/>
    </row>
    <row r="84" spans="1:198" s="496" customFormat="1" ht="13.8" thickBot="1" x14ac:dyDescent="0.3">
      <c r="A84" s="138">
        <v>81</v>
      </c>
      <c r="B84" s="574" t="s">
        <v>517</v>
      </c>
      <c r="C84" s="815" t="s">
        <v>583</v>
      </c>
      <c r="D84" s="815" t="s">
        <v>2</v>
      </c>
      <c r="E84" s="497"/>
      <c r="F84" s="721" t="s">
        <v>66</v>
      </c>
      <c r="G84" s="722">
        <v>1.5</v>
      </c>
      <c r="H84" s="470">
        <v>1.5</v>
      </c>
      <c r="I84" s="470">
        <v>1.5</v>
      </c>
      <c r="J84" s="470">
        <v>1.5</v>
      </c>
      <c r="K84" s="650"/>
      <c r="L84" s="650"/>
      <c r="M84" s="470">
        <v>1.5</v>
      </c>
      <c r="N84" s="470">
        <v>1.5</v>
      </c>
      <c r="O84" s="650"/>
      <c r="P84" s="470">
        <v>1.5</v>
      </c>
      <c r="Q84" s="470">
        <v>1.5</v>
      </c>
      <c r="R84" s="470">
        <v>1.5</v>
      </c>
      <c r="S84" s="470">
        <v>1.5</v>
      </c>
      <c r="T84" s="470">
        <v>1.5</v>
      </c>
      <c r="U84" s="470">
        <v>1.5</v>
      </c>
      <c r="V84" s="470">
        <v>1.5</v>
      </c>
      <c r="W84" s="470">
        <v>1.5</v>
      </c>
      <c r="X84" s="470">
        <v>1.5</v>
      </c>
      <c r="Y84" s="650"/>
      <c r="Z84" s="470">
        <v>1.5</v>
      </c>
      <c r="AA84" s="470">
        <v>1.5</v>
      </c>
      <c r="AB84" s="470">
        <v>1.5</v>
      </c>
      <c r="AC84" s="470">
        <v>1.5</v>
      </c>
      <c r="AD84" s="470">
        <v>1.5</v>
      </c>
      <c r="AE84" s="470">
        <v>1.5</v>
      </c>
      <c r="AF84" s="470">
        <v>1.5</v>
      </c>
      <c r="AG84" s="470">
        <v>1.5</v>
      </c>
      <c r="AH84" s="470">
        <v>1.5</v>
      </c>
      <c r="AI84" s="470">
        <v>1.5</v>
      </c>
      <c r="AJ84" s="470">
        <v>1.5</v>
      </c>
      <c r="AK84" s="470">
        <v>1.5</v>
      </c>
      <c r="AL84" s="470">
        <v>1.5</v>
      </c>
      <c r="AM84" s="470">
        <v>1.5</v>
      </c>
      <c r="AN84" s="470">
        <v>1.5</v>
      </c>
      <c r="AO84" s="470">
        <v>1.5</v>
      </c>
      <c r="AP84" s="470">
        <v>1.5</v>
      </c>
      <c r="AQ84" s="470">
        <v>1.5</v>
      </c>
      <c r="AR84" s="470">
        <v>1.5</v>
      </c>
      <c r="AS84" s="470">
        <v>1.5</v>
      </c>
      <c r="AT84" s="470">
        <v>1.5</v>
      </c>
      <c r="AU84" s="470">
        <v>1.5</v>
      </c>
      <c r="AV84" s="650"/>
      <c r="AW84" s="650"/>
      <c r="AX84" s="470">
        <v>1.5</v>
      </c>
      <c r="AY84" s="470">
        <v>1.5</v>
      </c>
      <c r="AZ84" s="470">
        <v>1.5</v>
      </c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548"/>
      <c r="BT84" s="548"/>
      <c r="BU84" s="548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  <c r="CT84" s="135"/>
      <c r="CU84" s="135"/>
      <c r="CV84" s="135"/>
      <c r="CW84" s="135"/>
      <c r="CX84" s="135"/>
      <c r="CY84" s="135"/>
      <c r="CZ84" s="135"/>
      <c r="DA84" s="135"/>
      <c r="DB84" s="135"/>
      <c r="DC84" s="135"/>
      <c r="DD84" s="135"/>
      <c r="DE84" s="135"/>
      <c r="DF84" s="135"/>
      <c r="DG84" s="135"/>
      <c r="DH84" s="135"/>
      <c r="DI84" s="135"/>
      <c r="DJ84" s="135"/>
      <c r="DK84" s="135"/>
      <c r="DL84" s="135"/>
      <c r="DM84" s="135"/>
      <c r="DN84" s="135"/>
      <c r="DO84" s="135"/>
      <c r="DP84" s="135"/>
      <c r="DQ84" s="135"/>
      <c r="DR84" s="135"/>
      <c r="DS84" s="135"/>
      <c r="DT84" s="135"/>
      <c r="DU84" s="135"/>
      <c r="DV84" s="135"/>
      <c r="DW84" s="135"/>
      <c r="DX84" s="135"/>
      <c r="DY84" s="135"/>
      <c r="DZ84" s="135"/>
      <c r="EA84" s="135"/>
      <c r="EB84" s="135"/>
      <c r="EC84" s="135"/>
      <c r="ED84" s="135"/>
      <c r="EE84" s="135"/>
      <c r="EF84" s="135"/>
      <c r="EG84" s="135"/>
      <c r="EH84" s="135"/>
      <c r="EI84" s="135"/>
      <c r="EJ84" s="135"/>
      <c r="EK84" s="135"/>
      <c r="EL84" s="135"/>
      <c r="EM84" s="135"/>
      <c r="EN84" s="135"/>
      <c r="EO84" s="135"/>
      <c r="EP84" s="135"/>
      <c r="EQ84" s="135"/>
      <c r="ER84" s="135"/>
      <c r="ES84" s="135"/>
      <c r="ET84" s="135"/>
      <c r="EU84" s="135"/>
      <c r="EV84" s="135"/>
      <c r="EW84" s="135"/>
      <c r="EX84" s="135"/>
      <c r="EY84" s="135"/>
      <c r="EZ84" s="135"/>
      <c r="FA84" s="135"/>
      <c r="FB84" s="135"/>
      <c r="FC84" s="135"/>
      <c r="FD84" s="135"/>
      <c r="FE84" s="135"/>
      <c r="FF84" s="135"/>
      <c r="FG84" s="135"/>
      <c r="FH84" s="135"/>
      <c r="FI84" s="135"/>
      <c r="FJ84" s="135"/>
      <c r="FK84" s="135"/>
      <c r="FL84" s="135"/>
      <c r="FM84" s="135"/>
      <c r="FN84" s="135"/>
      <c r="FO84" s="135"/>
      <c r="FP84" s="135"/>
      <c r="FQ84" s="135"/>
      <c r="FR84" s="135"/>
      <c r="FS84" s="135"/>
      <c r="FT84" s="135"/>
      <c r="FU84" s="135"/>
      <c r="FV84" s="135"/>
      <c r="FW84" s="135"/>
      <c r="FX84" s="135"/>
      <c r="FY84" s="135"/>
      <c r="FZ84" s="135"/>
      <c r="GA84" s="495"/>
    </row>
    <row r="85" spans="1:198" s="504" customFormat="1" x14ac:dyDescent="0.25">
      <c r="A85" s="138">
        <v>82</v>
      </c>
      <c r="B85" s="705" t="s">
        <v>518</v>
      </c>
      <c r="C85" s="196" t="s">
        <v>951</v>
      </c>
      <c r="D85" s="196" t="s">
        <v>8</v>
      </c>
      <c r="E85" s="152" t="s">
        <v>950</v>
      </c>
      <c r="F85" s="732" t="s">
        <v>66</v>
      </c>
      <c r="G85" s="733"/>
      <c r="H85" s="678">
        <v>1</v>
      </c>
      <c r="I85" s="678">
        <v>1</v>
      </c>
      <c r="J85" s="678">
        <v>1</v>
      </c>
      <c r="K85" s="671"/>
      <c r="L85" s="679"/>
      <c r="M85" s="678"/>
      <c r="N85" s="672"/>
      <c r="O85" s="671"/>
      <c r="P85" s="678">
        <v>1</v>
      </c>
      <c r="Q85" s="678">
        <v>1</v>
      </c>
      <c r="R85" s="672"/>
      <c r="S85" s="672"/>
      <c r="T85" s="678">
        <v>1</v>
      </c>
      <c r="U85" s="678">
        <v>1</v>
      </c>
      <c r="V85" s="672"/>
      <c r="W85" s="672"/>
      <c r="X85" s="678">
        <v>1</v>
      </c>
      <c r="Y85" s="679"/>
      <c r="Z85" s="678">
        <v>1</v>
      </c>
      <c r="AA85" s="678">
        <v>1</v>
      </c>
      <c r="AB85" s="678"/>
      <c r="AC85" s="678">
        <v>1</v>
      </c>
      <c r="AD85" s="672"/>
      <c r="AE85" s="678">
        <v>1</v>
      </c>
      <c r="AF85" s="678">
        <v>1</v>
      </c>
      <c r="AG85" s="678"/>
      <c r="AH85" s="672"/>
      <c r="AI85" s="678">
        <v>1</v>
      </c>
      <c r="AJ85" s="678">
        <v>1</v>
      </c>
      <c r="AK85" s="678"/>
      <c r="AL85" s="672"/>
      <c r="AM85" s="678">
        <v>1</v>
      </c>
      <c r="AN85" s="678">
        <v>1</v>
      </c>
      <c r="AO85" s="678">
        <v>1</v>
      </c>
      <c r="AP85" s="678">
        <v>1</v>
      </c>
      <c r="AQ85" s="678">
        <v>1</v>
      </c>
      <c r="AR85" s="678">
        <v>1</v>
      </c>
      <c r="AS85" s="678">
        <v>1</v>
      </c>
      <c r="AT85" s="678">
        <v>1</v>
      </c>
      <c r="AU85" s="678">
        <v>1</v>
      </c>
      <c r="AV85" s="679"/>
      <c r="AW85" s="679"/>
      <c r="AX85" s="678">
        <v>1</v>
      </c>
      <c r="AY85" s="678">
        <v>1</v>
      </c>
      <c r="AZ85" s="678"/>
      <c r="BA85" s="678"/>
      <c r="BB85" s="251"/>
      <c r="BC85" s="251"/>
      <c r="BD85" s="678"/>
      <c r="BE85" s="678"/>
      <c r="BF85" s="251"/>
      <c r="BG85" s="251"/>
      <c r="BH85" s="678"/>
      <c r="BI85" s="678"/>
      <c r="BJ85" s="251"/>
      <c r="BK85" s="251"/>
      <c r="BL85" s="678"/>
      <c r="BM85" s="678"/>
      <c r="BN85" s="251"/>
      <c r="BO85" s="251"/>
      <c r="BP85" s="678"/>
      <c r="BQ85" s="678"/>
      <c r="BR85" s="678"/>
      <c r="BS85" s="251"/>
      <c r="BT85" s="251"/>
      <c r="BU85" s="251"/>
      <c r="BV85" s="502"/>
      <c r="BW85" s="502"/>
      <c r="BX85" s="502"/>
      <c r="BY85" s="502"/>
      <c r="BZ85" s="502"/>
      <c r="CA85" s="502"/>
      <c r="CB85" s="502"/>
      <c r="CC85" s="502"/>
      <c r="CD85" s="502"/>
      <c r="CE85" s="502"/>
      <c r="CF85" s="502"/>
      <c r="CG85" s="502"/>
      <c r="CH85" s="502"/>
      <c r="CI85" s="502"/>
      <c r="CJ85" s="502"/>
      <c r="CK85" s="502"/>
      <c r="CL85" s="502"/>
      <c r="CM85" s="502"/>
      <c r="CN85" s="502"/>
      <c r="CO85" s="502"/>
      <c r="CP85" s="502"/>
      <c r="CQ85" s="502"/>
      <c r="CR85" s="502"/>
      <c r="CS85" s="502"/>
      <c r="CT85" s="502"/>
      <c r="CU85" s="502"/>
      <c r="CV85" s="502"/>
      <c r="CW85" s="502"/>
      <c r="CX85" s="502"/>
      <c r="CY85" s="502"/>
      <c r="CZ85" s="502"/>
      <c r="DA85" s="502"/>
      <c r="DB85" s="502"/>
      <c r="DC85" s="502"/>
      <c r="DD85" s="502"/>
      <c r="DE85" s="502"/>
      <c r="DF85" s="502"/>
      <c r="DG85" s="502"/>
      <c r="DH85" s="502"/>
      <c r="DI85" s="502"/>
      <c r="DJ85" s="502"/>
      <c r="DK85" s="502"/>
      <c r="DL85" s="502"/>
      <c r="DM85" s="502"/>
      <c r="DN85" s="502"/>
      <c r="DO85" s="502"/>
      <c r="DP85" s="502"/>
      <c r="DQ85" s="502"/>
      <c r="DR85" s="502"/>
      <c r="DS85" s="502"/>
      <c r="DT85" s="502"/>
      <c r="DU85" s="502"/>
      <c r="DV85" s="502"/>
      <c r="DW85" s="502"/>
      <c r="DX85" s="502"/>
      <c r="DY85" s="502"/>
      <c r="DZ85" s="502"/>
      <c r="EA85" s="502"/>
      <c r="EB85" s="502"/>
      <c r="EC85" s="502"/>
      <c r="ED85" s="502"/>
      <c r="EE85" s="502"/>
      <c r="EF85" s="502"/>
      <c r="EG85" s="502"/>
      <c r="EH85" s="502"/>
      <c r="EI85" s="502"/>
      <c r="EJ85" s="502"/>
      <c r="EK85" s="502"/>
      <c r="EL85" s="502"/>
      <c r="EM85" s="502"/>
      <c r="EN85" s="502"/>
      <c r="EO85" s="502"/>
      <c r="EP85" s="502"/>
      <c r="EQ85" s="502"/>
      <c r="ER85" s="502"/>
      <c r="ES85" s="502"/>
      <c r="ET85" s="502"/>
      <c r="EU85" s="502"/>
      <c r="EV85" s="502"/>
      <c r="EW85" s="502"/>
      <c r="EX85" s="502"/>
      <c r="EY85" s="502"/>
      <c r="EZ85" s="502"/>
      <c r="FA85" s="502"/>
      <c r="FB85" s="502"/>
      <c r="FC85" s="502"/>
      <c r="FD85" s="502"/>
      <c r="FE85" s="502"/>
      <c r="FF85" s="502"/>
      <c r="FG85" s="502"/>
      <c r="FH85" s="502"/>
      <c r="FI85" s="502"/>
      <c r="FJ85" s="502"/>
      <c r="FK85" s="502"/>
      <c r="FL85" s="502"/>
      <c r="FM85" s="502"/>
      <c r="FN85" s="502"/>
      <c r="FO85" s="502"/>
      <c r="FP85" s="502"/>
      <c r="FQ85" s="502"/>
      <c r="FR85" s="502"/>
      <c r="FS85" s="502"/>
      <c r="FT85" s="502"/>
      <c r="FU85" s="502"/>
      <c r="FV85" s="502"/>
      <c r="FW85" s="502"/>
      <c r="FX85" s="502"/>
      <c r="FY85" s="502"/>
      <c r="FZ85" s="502"/>
      <c r="GA85" s="503"/>
    </row>
    <row r="86" spans="1:198" s="714" customFormat="1" ht="13.8" thickBot="1" x14ac:dyDescent="0.3">
      <c r="A86" s="138">
        <v>83</v>
      </c>
      <c r="B86" s="713" t="s">
        <v>518</v>
      </c>
      <c r="C86" s="198" t="s">
        <v>584</v>
      </c>
      <c r="D86" s="621" t="s">
        <v>8</v>
      </c>
      <c r="E86" s="161" t="s">
        <v>123</v>
      </c>
      <c r="F86" s="735" t="s">
        <v>66</v>
      </c>
      <c r="G86" s="736"/>
      <c r="H86" s="680">
        <v>1</v>
      </c>
      <c r="I86" s="680">
        <v>1</v>
      </c>
      <c r="J86" s="680">
        <v>1</v>
      </c>
      <c r="K86" s="673"/>
      <c r="L86" s="681"/>
      <c r="M86" s="680"/>
      <c r="N86" s="674"/>
      <c r="O86" s="673"/>
      <c r="P86" s="680">
        <v>1</v>
      </c>
      <c r="Q86" s="680">
        <v>1</v>
      </c>
      <c r="R86" s="674"/>
      <c r="S86" s="674"/>
      <c r="T86" s="680">
        <v>1</v>
      </c>
      <c r="U86" s="680">
        <v>1</v>
      </c>
      <c r="V86" s="674"/>
      <c r="W86" s="674"/>
      <c r="X86" s="680">
        <v>1</v>
      </c>
      <c r="Y86" s="681"/>
      <c r="Z86" s="680">
        <v>1</v>
      </c>
      <c r="AA86" s="680">
        <v>1</v>
      </c>
      <c r="AB86" s="680"/>
      <c r="AC86" s="680">
        <v>1</v>
      </c>
      <c r="AD86" s="674"/>
      <c r="AE86" s="680">
        <v>1</v>
      </c>
      <c r="AF86" s="680">
        <v>1</v>
      </c>
      <c r="AG86" s="680"/>
      <c r="AH86" s="674"/>
      <c r="AI86" s="680">
        <v>1</v>
      </c>
      <c r="AJ86" s="680">
        <v>1</v>
      </c>
      <c r="AK86" s="680"/>
      <c r="AL86" s="674"/>
      <c r="AM86" s="680">
        <v>1</v>
      </c>
      <c r="AN86" s="680">
        <v>1</v>
      </c>
      <c r="AO86" s="680">
        <v>1</v>
      </c>
      <c r="AP86" s="680">
        <v>1</v>
      </c>
      <c r="AQ86" s="680">
        <v>1</v>
      </c>
      <c r="AR86" s="680">
        <v>1</v>
      </c>
      <c r="AS86" s="680">
        <v>1</v>
      </c>
      <c r="AT86" s="680">
        <v>1</v>
      </c>
      <c r="AU86" s="680">
        <v>1</v>
      </c>
      <c r="AV86" s="681"/>
      <c r="AW86" s="681"/>
      <c r="AX86" s="680">
        <v>1</v>
      </c>
      <c r="AY86" s="680">
        <v>1</v>
      </c>
      <c r="AZ86" s="680"/>
      <c r="BA86" s="680"/>
      <c r="BB86" s="557"/>
      <c r="BC86" s="557"/>
      <c r="BD86" s="680"/>
      <c r="BE86" s="680"/>
      <c r="BF86" s="557"/>
      <c r="BG86" s="557"/>
      <c r="BH86" s="680"/>
      <c r="BI86" s="680"/>
      <c r="BJ86" s="557"/>
      <c r="BK86" s="557"/>
      <c r="BL86" s="680"/>
      <c r="BM86" s="680"/>
      <c r="BN86" s="557"/>
      <c r="BO86" s="557"/>
      <c r="BP86" s="680"/>
      <c r="BQ86" s="680"/>
      <c r="BR86" s="680"/>
      <c r="BS86" s="557"/>
      <c r="BT86" s="557"/>
      <c r="BU86" s="557"/>
      <c r="BV86" s="737"/>
      <c r="BW86" s="737"/>
      <c r="BX86" s="737"/>
      <c r="BY86" s="737"/>
      <c r="BZ86" s="737"/>
      <c r="CA86" s="737"/>
      <c r="CB86" s="737"/>
      <c r="CC86" s="737"/>
      <c r="CD86" s="737"/>
      <c r="CE86" s="737"/>
      <c r="CF86" s="737"/>
      <c r="CG86" s="737"/>
      <c r="CH86" s="737"/>
      <c r="CI86" s="737"/>
      <c r="CJ86" s="737"/>
      <c r="CK86" s="737"/>
      <c r="CL86" s="737"/>
      <c r="CM86" s="737"/>
      <c r="CN86" s="737"/>
      <c r="CO86" s="737"/>
      <c r="CP86" s="737"/>
      <c r="CQ86" s="737"/>
      <c r="CR86" s="737"/>
      <c r="CS86" s="737"/>
      <c r="CT86" s="737"/>
      <c r="CU86" s="737"/>
      <c r="CV86" s="737"/>
      <c r="CW86" s="737"/>
      <c r="CX86" s="737"/>
      <c r="CY86" s="737"/>
      <c r="CZ86" s="737"/>
      <c r="DA86" s="737"/>
      <c r="DB86" s="737"/>
      <c r="DC86" s="737"/>
      <c r="DD86" s="737"/>
      <c r="DE86" s="737"/>
      <c r="DF86" s="737"/>
      <c r="DG86" s="737"/>
      <c r="DH86" s="737"/>
      <c r="DI86" s="737"/>
      <c r="DJ86" s="737"/>
      <c r="DK86" s="737"/>
      <c r="DL86" s="737"/>
      <c r="DM86" s="737"/>
      <c r="DN86" s="737"/>
      <c r="DO86" s="737"/>
      <c r="DP86" s="737"/>
      <c r="DQ86" s="737"/>
      <c r="DR86" s="737"/>
      <c r="DS86" s="737"/>
      <c r="DT86" s="737"/>
      <c r="DU86" s="737"/>
      <c r="DV86" s="737"/>
      <c r="DW86" s="737"/>
      <c r="DX86" s="737"/>
      <c r="DY86" s="737"/>
      <c r="DZ86" s="737"/>
      <c r="EA86" s="737"/>
      <c r="EB86" s="737"/>
      <c r="EC86" s="737"/>
      <c r="ED86" s="737"/>
      <c r="EE86" s="737"/>
      <c r="EF86" s="737"/>
      <c r="EG86" s="737"/>
      <c r="EH86" s="737"/>
      <c r="EI86" s="737"/>
      <c r="EJ86" s="737"/>
      <c r="EK86" s="737"/>
      <c r="EL86" s="737"/>
      <c r="EM86" s="737"/>
      <c r="EN86" s="737"/>
      <c r="EO86" s="737"/>
      <c r="EP86" s="737"/>
      <c r="EQ86" s="737"/>
      <c r="ER86" s="737"/>
      <c r="ES86" s="737"/>
      <c r="ET86" s="737"/>
      <c r="EU86" s="737"/>
      <c r="EV86" s="737"/>
      <c r="EW86" s="737"/>
      <c r="EX86" s="737"/>
      <c r="EY86" s="737"/>
      <c r="EZ86" s="737"/>
      <c r="FA86" s="737"/>
      <c r="FB86" s="737"/>
      <c r="FC86" s="737"/>
      <c r="FD86" s="737"/>
      <c r="FE86" s="737"/>
      <c r="FF86" s="737"/>
      <c r="FG86" s="737"/>
      <c r="FH86" s="737"/>
      <c r="FI86" s="737"/>
      <c r="FJ86" s="737"/>
      <c r="FK86" s="737"/>
      <c r="FL86" s="737"/>
      <c r="FM86" s="737"/>
      <c r="FN86" s="737"/>
      <c r="FO86" s="737"/>
      <c r="FP86" s="737"/>
      <c r="FQ86" s="737"/>
      <c r="FR86" s="737"/>
      <c r="FS86" s="737"/>
      <c r="FT86" s="737"/>
      <c r="FU86" s="737"/>
      <c r="FV86" s="737"/>
      <c r="FW86" s="737"/>
      <c r="FX86" s="737"/>
      <c r="FY86" s="737"/>
      <c r="FZ86" s="737"/>
      <c r="GA86" s="738"/>
    </row>
    <row r="87" spans="1:198" s="496" customFormat="1" ht="13.8" thickBot="1" x14ac:dyDescent="0.3">
      <c r="A87" s="138">
        <v>84</v>
      </c>
      <c r="B87" s="574" t="s">
        <v>518</v>
      </c>
      <c r="C87" s="16" t="s">
        <v>585</v>
      </c>
      <c r="D87" s="16" t="s">
        <v>8</v>
      </c>
      <c r="F87" s="721" t="s">
        <v>66</v>
      </c>
      <c r="G87" s="722"/>
      <c r="H87" s="682"/>
      <c r="I87" s="682"/>
      <c r="J87" s="682"/>
      <c r="K87" s="683"/>
      <c r="L87" s="684"/>
      <c r="M87" s="682">
        <v>1</v>
      </c>
      <c r="N87" s="682">
        <v>1</v>
      </c>
      <c r="O87" s="683"/>
      <c r="P87" s="682"/>
      <c r="Q87" s="682"/>
      <c r="R87" s="682">
        <v>1</v>
      </c>
      <c r="S87" s="682">
        <v>1</v>
      </c>
      <c r="T87" s="682"/>
      <c r="U87" s="682"/>
      <c r="V87" s="682">
        <v>1</v>
      </c>
      <c r="W87" s="682">
        <v>1</v>
      </c>
      <c r="X87" s="682"/>
      <c r="Y87" s="684"/>
      <c r="Z87" s="682"/>
      <c r="AA87" s="682"/>
      <c r="AB87" s="682">
        <v>1</v>
      </c>
      <c r="AC87" s="682"/>
      <c r="AD87" s="682">
        <v>1</v>
      </c>
      <c r="AE87" s="682"/>
      <c r="AF87" s="682"/>
      <c r="AG87" s="682">
        <v>1</v>
      </c>
      <c r="AH87" s="682">
        <v>1</v>
      </c>
      <c r="AI87" s="682"/>
      <c r="AJ87" s="682"/>
      <c r="AK87" s="682">
        <v>1</v>
      </c>
      <c r="AL87" s="682">
        <v>1</v>
      </c>
      <c r="AM87" s="682"/>
      <c r="AN87" s="682"/>
      <c r="AO87" s="682"/>
      <c r="AP87" s="682"/>
      <c r="AQ87" s="682"/>
      <c r="AR87" s="682"/>
      <c r="AS87" s="682"/>
      <c r="AT87" s="682"/>
      <c r="AU87" s="682"/>
      <c r="AV87" s="684"/>
      <c r="AW87" s="684"/>
      <c r="AX87" s="682"/>
      <c r="AY87" s="682"/>
      <c r="AZ87" s="682">
        <v>1</v>
      </c>
      <c r="BA87" s="682"/>
      <c r="BB87" s="544"/>
      <c r="BC87" s="544"/>
      <c r="BD87" s="682"/>
      <c r="BE87" s="682"/>
      <c r="BF87" s="544"/>
      <c r="BG87" s="544"/>
      <c r="BH87" s="682"/>
      <c r="BI87" s="682"/>
      <c r="BJ87" s="544"/>
      <c r="BK87" s="544"/>
      <c r="BL87" s="682"/>
      <c r="BM87" s="682"/>
      <c r="BN87" s="544"/>
      <c r="BO87" s="544"/>
      <c r="BP87" s="682"/>
      <c r="BQ87" s="682"/>
      <c r="BR87" s="682"/>
      <c r="BS87" s="544"/>
      <c r="BT87" s="544"/>
      <c r="BU87" s="544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  <c r="CT87" s="135"/>
      <c r="CU87" s="135"/>
      <c r="CV87" s="135"/>
      <c r="CW87" s="135"/>
      <c r="CX87" s="135"/>
      <c r="CY87" s="135"/>
      <c r="CZ87" s="135"/>
      <c r="DA87" s="135"/>
      <c r="DB87" s="135"/>
      <c r="DC87" s="135"/>
      <c r="DD87" s="135"/>
      <c r="DE87" s="135"/>
      <c r="DF87" s="135"/>
      <c r="DG87" s="135"/>
      <c r="DH87" s="135"/>
      <c r="DI87" s="135"/>
      <c r="DJ87" s="135"/>
      <c r="DK87" s="135"/>
      <c r="DL87" s="135"/>
      <c r="DM87" s="135"/>
      <c r="DN87" s="135"/>
      <c r="DO87" s="135"/>
      <c r="DP87" s="135"/>
      <c r="DQ87" s="135"/>
      <c r="DR87" s="135"/>
      <c r="DS87" s="135"/>
      <c r="DT87" s="135"/>
      <c r="DU87" s="135"/>
      <c r="DV87" s="135"/>
      <c r="DW87" s="135"/>
      <c r="DX87" s="135"/>
      <c r="DY87" s="135"/>
      <c r="DZ87" s="135"/>
      <c r="EA87" s="135"/>
      <c r="EB87" s="135"/>
      <c r="EC87" s="135"/>
      <c r="ED87" s="135"/>
      <c r="EE87" s="135"/>
      <c r="EF87" s="135"/>
      <c r="EG87" s="135"/>
      <c r="EH87" s="135"/>
      <c r="EI87" s="135"/>
      <c r="EJ87" s="135"/>
      <c r="EK87" s="135"/>
      <c r="EL87" s="135"/>
      <c r="EM87" s="135"/>
      <c r="EN87" s="135"/>
      <c r="EO87" s="135"/>
      <c r="EP87" s="135"/>
      <c r="EQ87" s="135"/>
      <c r="ER87" s="135"/>
      <c r="ES87" s="135"/>
      <c r="ET87" s="135"/>
      <c r="EU87" s="135"/>
      <c r="EV87" s="135"/>
      <c r="EW87" s="135"/>
      <c r="EX87" s="135"/>
      <c r="EY87" s="135"/>
      <c r="EZ87" s="135"/>
      <c r="FA87" s="135"/>
      <c r="FB87" s="135"/>
      <c r="FC87" s="135"/>
      <c r="FD87" s="135"/>
      <c r="FE87" s="135"/>
      <c r="FF87" s="135"/>
      <c r="FG87" s="135"/>
      <c r="FH87" s="135"/>
      <c r="FI87" s="135"/>
      <c r="FJ87" s="135"/>
      <c r="FK87" s="135"/>
      <c r="FL87" s="135"/>
      <c r="FM87" s="135"/>
      <c r="FN87" s="135"/>
      <c r="FO87" s="135"/>
      <c r="FP87" s="135"/>
      <c r="FQ87" s="135"/>
      <c r="FR87" s="135"/>
      <c r="FS87" s="135"/>
      <c r="FT87" s="135"/>
      <c r="FU87" s="135"/>
      <c r="FV87" s="135"/>
      <c r="FW87" s="135"/>
      <c r="FX87" s="135"/>
      <c r="FY87" s="135"/>
      <c r="FZ87" s="135"/>
      <c r="GA87" s="495"/>
    </row>
    <row r="88" spans="1:198" s="504" customFormat="1" x14ac:dyDescent="0.25">
      <c r="A88" s="138">
        <v>85</v>
      </c>
      <c r="B88" s="705" t="s">
        <v>519</v>
      </c>
      <c r="C88" s="196" t="s">
        <v>953</v>
      </c>
      <c r="D88" s="196" t="s">
        <v>4</v>
      </c>
      <c r="E88" s="152" t="s">
        <v>952</v>
      </c>
      <c r="F88" s="732" t="s">
        <v>66</v>
      </c>
      <c r="G88" s="733"/>
      <c r="H88" s="678">
        <v>1</v>
      </c>
      <c r="I88" s="678">
        <v>1</v>
      </c>
      <c r="J88" s="678">
        <v>1</v>
      </c>
      <c r="K88" s="671"/>
      <c r="L88" s="679"/>
      <c r="M88" s="678"/>
      <c r="N88" s="678"/>
      <c r="O88" s="671"/>
      <c r="P88" s="678">
        <v>1</v>
      </c>
      <c r="Q88" s="678">
        <v>1</v>
      </c>
      <c r="R88" s="678"/>
      <c r="S88" s="678"/>
      <c r="T88" s="678">
        <v>1</v>
      </c>
      <c r="U88" s="678">
        <v>1</v>
      </c>
      <c r="V88" s="678"/>
      <c r="W88" s="678"/>
      <c r="X88" s="678">
        <v>1</v>
      </c>
      <c r="Y88" s="679"/>
      <c r="Z88" s="678">
        <v>1</v>
      </c>
      <c r="AA88" s="678">
        <v>1</v>
      </c>
      <c r="AB88" s="678"/>
      <c r="AC88" s="678">
        <v>1</v>
      </c>
      <c r="AD88" s="678"/>
      <c r="AE88" s="678">
        <v>1</v>
      </c>
      <c r="AF88" s="678">
        <v>1</v>
      </c>
      <c r="AG88" s="678"/>
      <c r="AH88" s="678"/>
      <c r="AI88" s="678">
        <v>1</v>
      </c>
      <c r="AJ88" s="678">
        <v>1</v>
      </c>
      <c r="AK88" s="678"/>
      <c r="AL88" s="678"/>
      <c r="AM88" s="678">
        <v>1</v>
      </c>
      <c r="AN88" s="678">
        <v>1</v>
      </c>
      <c r="AO88" s="678">
        <v>1</v>
      </c>
      <c r="AP88" s="678">
        <v>1</v>
      </c>
      <c r="AQ88" s="678">
        <v>1</v>
      </c>
      <c r="AR88" s="678">
        <v>1</v>
      </c>
      <c r="AS88" s="678">
        <v>1</v>
      </c>
      <c r="AT88" s="678">
        <v>1</v>
      </c>
      <c r="AU88" s="678">
        <v>1</v>
      </c>
      <c r="AV88" s="679"/>
      <c r="AW88" s="679"/>
      <c r="AX88" s="678">
        <v>1</v>
      </c>
      <c r="AY88" s="678">
        <v>1</v>
      </c>
      <c r="AZ88" s="678"/>
      <c r="BA88" s="678"/>
      <c r="BB88" s="251"/>
      <c r="BC88" s="251"/>
      <c r="BD88" s="678"/>
      <c r="BE88" s="678"/>
      <c r="BF88" s="251"/>
      <c r="BG88" s="251"/>
      <c r="BH88" s="678"/>
      <c r="BI88" s="678"/>
      <c r="BJ88" s="251"/>
      <c r="BK88" s="251"/>
      <c r="BL88" s="678"/>
      <c r="BM88" s="678"/>
      <c r="BN88" s="251"/>
      <c r="BO88" s="251"/>
      <c r="BP88" s="678"/>
      <c r="BQ88" s="678"/>
      <c r="BR88" s="678"/>
      <c r="BS88" s="251"/>
      <c r="BT88" s="251"/>
      <c r="BU88" s="251"/>
      <c r="BV88" s="502"/>
      <c r="BW88" s="502"/>
      <c r="BX88" s="502"/>
      <c r="BY88" s="502"/>
      <c r="BZ88" s="502"/>
      <c r="CA88" s="502"/>
      <c r="CB88" s="502"/>
      <c r="CC88" s="502"/>
      <c r="CD88" s="502"/>
      <c r="CE88" s="502"/>
      <c r="CF88" s="502"/>
      <c r="CG88" s="502"/>
      <c r="CH88" s="502"/>
      <c r="CI88" s="502"/>
      <c r="CJ88" s="502"/>
      <c r="CK88" s="502"/>
      <c r="CL88" s="502"/>
      <c r="CM88" s="502"/>
      <c r="CN88" s="502"/>
      <c r="CO88" s="502"/>
      <c r="CP88" s="502"/>
      <c r="CQ88" s="502"/>
      <c r="CR88" s="502"/>
      <c r="CS88" s="502"/>
      <c r="CT88" s="502"/>
      <c r="CU88" s="502"/>
      <c r="CV88" s="502"/>
      <c r="CW88" s="502"/>
      <c r="CX88" s="502"/>
      <c r="CY88" s="502"/>
      <c r="CZ88" s="502"/>
      <c r="DA88" s="502"/>
      <c r="DB88" s="502"/>
      <c r="DC88" s="502"/>
      <c r="DD88" s="502"/>
      <c r="DE88" s="502"/>
      <c r="DF88" s="502"/>
      <c r="DG88" s="502"/>
      <c r="DH88" s="502"/>
      <c r="DI88" s="502"/>
      <c r="DJ88" s="502"/>
      <c r="DK88" s="502"/>
      <c r="DL88" s="502"/>
      <c r="DM88" s="502"/>
      <c r="DN88" s="502"/>
      <c r="DO88" s="502"/>
      <c r="DP88" s="502"/>
      <c r="DQ88" s="502"/>
      <c r="DR88" s="502"/>
      <c r="DS88" s="502"/>
      <c r="DT88" s="502"/>
      <c r="DU88" s="502"/>
      <c r="DV88" s="502"/>
      <c r="DW88" s="502"/>
      <c r="DX88" s="502"/>
      <c r="DY88" s="502"/>
      <c r="DZ88" s="502"/>
      <c r="EA88" s="502"/>
      <c r="EB88" s="502"/>
      <c r="EC88" s="502"/>
      <c r="ED88" s="502"/>
      <c r="EE88" s="502"/>
      <c r="EF88" s="502"/>
      <c r="EG88" s="502"/>
      <c r="EH88" s="502"/>
      <c r="EI88" s="502"/>
      <c r="EJ88" s="502"/>
      <c r="EK88" s="502"/>
      <c r="EL88" s="502"/>
      <c r="EM88" s="502"/>
      <c r="EN88" s="502"/>
      <c r="EO88" s="502"/>
      <c r="EP88" s="502"/>
      <c r="EQ88" s="502"/>
      <c r="ER88" s="502"/>
      <c r="ES88" s="502"/>
      <c r="ET88" s="502"/>
      <c r="EU88" s="502"/>
      <c r="EV88" s="502"/>
      <c r="EW88" s="502"/>
      <c r="EX88" s="502"/>
      <c r="EY88" s="502"/>
      <c r="EZ88" s="502"/>
      <c r="FA88" s="502"/>
      <c r="FB88" s="502"/>
      <c r="FC88" s="502"/>
      <c r="FD88" s="502"/>
      <c r="FE88" s="502"/>
      <c r="FF88" s="502"/>
      <c r="FG88" s="502"/>
      <c r="FH88" s="502"/>
      <c r="FI88" s="502"/>
      <c r="FJ88" s="502"/>
      <c r="FK88" s="502"/>
      <c r="FL88" s="502"/>
      <c r="FM88" s="502"/>
      <c r="FN88" s="502"/>
      <c r="FO88" s="502"/>
      <c r="FP88" s="502"/>
      <c r="FQ88" s="502"/>
      <c r="FR88" s="502"/>
      <c r="FS88" s="502"/>
      <c r="FT88" s="502"/>
      <c r="FU88" s="502"/>
      <c r="FV88" s="502"/>
      <c r="FW88" s="502"/>
      <c r="FX88" s="502"/>
      <c r="FY88" s="502"/>
      <c r="FZ88" s="502"/>
      <c r="GA88" s="503"/>
    </row>
    <row r="89" spans="1:198" s="714" customFormat="1" ht="13.8" thickBot="1" x14ac:dyDescent="0.3">
      <c r="A89" s="138">
        <v>86</v>
      </c>
      <c r="B89" s="713" t="s">
        <v>519</v>
      </c>
      <c r="C89" s="198" t="s">
        <v>587</v>
      </c>
      <c r="D89" s="621" t="s">
        <v>4</v>
      </c>
      <c r="E89" s="161" t="s">
        <v>124</v>
      </c>
      <c r="F89" s="735" t="s">
        <v>66</v>
      </c>
      <c r="G89" s="736"/>
      <c r="H89" s="680">
        <v>1</v>
      </c>
      <c r="I89" s="680">
        <v>1</v>
      </c>
      <c r="J89" s="680">
        <v>1</v>
      </c>
      <c r="K89" s="673"/>
      <c r="L89" s="681"/>
      <c r="M89" s="680"/>
      <c r="N89" s="680"/>
      <c r="O89" s="673"/>
      <c r="P89" s="680">
        <v>1</v>
      </c>
      <c r="Q89" s="680">
        <v>1</v>
      </c>
      <c r="R89" s="680"/>
      <c r="S89" s="680"/>
      <c r="T89" s="680">
        <v>1</v>
      </c>
      <c r="U89" s="680">
        <v>1</v>
      </c>
      <c r="V89" s="680"/>
      <c r="W89" s="680"/>
      <c r="X89" s="680">
        <v>1</v>
      </c>
      <c r="Y89" s="681"/>
      <c r="Z89" s="680">
        <v>1</v>
      </c>
      <c r="AA89" s="680">
        <v>1</v>
      </c>
      <c r="AB89" s="680"/>
      <c r="AC89" s="680">
        <v>1</v>
      </c>
      <c r="AD89" s="680"/>
      <c r="AE89" s="680">
        <v>1</v>
      </c>
      <c r="AF89" s="680">
        <v>1</v>
      </c>
      <c r="AG89" s="680"/>
      <c r="AH89" s="680"/>
      <c r="AI89" s="680">
        <v>1</v>
      </c>
      <c r="AJ89" s="680">
        <v>1</v>
      </c>
      <c r="AK89" s="680"/>
      <c r="AL89" s="680"/>
      <c r="AM89" s="680">
        <v>1</v>
      </c>
      <c r="AN89" s="680">
        <v>1</v>
      </c>
      <c r="AO89" s="680">
        <v>1</v>
      </c>
      <c r="AP89" s="680">
        <v>1</v>
      </c>
      <c r="AQ89" s="680">
        <v>1</v>
      </c>
      <c r="AR89" s="680">
        <v>1</v>
      </c>
      <c r="AS89" s="680">
        <v>1</v>
      </c>
      <c r="AT89" s="680">
        <v>1</v>
      </c>
      <c r="AU89" s="680">
        <v>1</v>
      </c>
      <c r="AV89" s="681"/>
      <c r="AW89" s="681"/>
      <c r="AX89" s="680">
        <v>1</v>
      </c>
      <c r="AY89" s="680">
        <v>1</v>
      </c>
      <c r="AZ89" s="680"/>
      <c r="BA89" s="680"/>
      <c r="BB89" s="557"/>
      <c r="BC89" s="557"/>
      <c r="BD89" s="680"/>
      <c r="BE89" s="680"/>
      <c r="BF89" s="557"/>
      <c r="BG89" s="557"/>
      <c r="BH89" s="680"/>
      <c r="BI89" s="680"/>
      <c r="BJ89" s="557"/>
      <c r="BK89" s="557"/>
      <c r="BL89" s="680"/>
      <c r="BM89" s="680"/>
      <c r="BN89" s="557"/>
      <c r="BO89" s="557"/>
      <c r="BP89" s="680"/>
      <c r="BQ89" s="680"/>
      <c r="BR89" s="680"/>
      <c r="BS89" s="557"/>
      <c r="BT89" s="557"/>
      <c r="BU89" s="557"/>
      <c r="BV89" s="737"/>
      <c r="BW89" s="737"/>
      <c r="BX89" s="737"/>
      <c r="BY89" s="737"/>
      <c r="BZ89" s="737"/>
      <c r="CA89" s="737"/>
      <c r="CB89" s="737"/>
      <c r="CC89" s="737"/>
      <c r="CD89" s="737"/>
      <c r="CE89" s="737"/>
      <c r="CF89" s="737"/>
      <c r="CG89" s="737"/>
      <c r="CH89" s="737"/>
      <c r="CI89" s="737"/>
      <c r="CJ89" s="737"/>
      <c r="CK89" s="737"/>
      <c r="CL89" s="737"/>
      <c r="CM89" s="737"/>
      <c r="CN89" s="737"/>
      <c r="CO89" s="737"/>
      <c r="CP89" s="737"/>
      <c r="CQ89" s="737"/>
      <c r="CR89" s="737"/>
      <c r="CS89" s="737"/>
      <c r="CT89" s="737"/>
      <c r="CU89" s="737"/>
      <c r="CV89" s="737"/>
      <c r="CW89" s="737"/>
      <c r="CX89" s="737"/>
      <c r="CY89" s="737"/>
      <c r="CZ89" s="737"/>
      <c r="DA89" s="737"/>
      <c r="DB89" s="737"/>
      <c r="DC89" s="737"/>
      <c r="DD89" s="737"/>
      <c r="DE89" s="737"/>
      <c r="DF89" s="737"/>
      <c r="DG89" s="737"/>
      <c r="DH89" s="737"/>
      <c r="DI89" s="737"/>
      <c r="DJ89" s="737"/>
      <c r="DK89" s="737"/>
      <c r="DL89" s="737"/>
      <c r="DM89" s="737"/>
      <c r="DN89" s="737"/>
      <c r="DO89" s="737"/>
      <c r="DP89" s="737"/>
      <c r="DQ89" s="737"/>
      <c r="DR89" s="737"/>
      <c r="DS89" s="737"/>
      <c r="DT89" s="737"/>
      <c r="DU89" s="737"/>
      <c r="DV89" s="737"/>
      <c r="DW89" s="737"/>
      <c r="DX89" s="737"/>
      <c r="DY89" s="737"/>
      <c r="DZ89" s="737"/>
      <c r="EA89" s="737"/>
      <c r="EB89" s="737"/>
      <c r="EC89" s="737"/>
      <c r="ED89" s="737"/>
      <c r="EE89" s="737"/>
      <c r="EF89" s="737"/>
      <c r="EG89" s="737"/>
      <c r="EH89" s="737"/>
      <c r="EI89" s="737"/>
      <c r="EJ89" s="737"/>
      <c r="EK89" s="737"/>
      <c r="EL89" s="737"/>
      <c r="EM89" s="737"/>
      <c r="EN89" s="737"/>
      <c r="EO89" s="737"/>
      <c r="EP89" s="737"/>
      <c r="EQ89" s="737"/>
      <c r="ER89" s="737"/>
      <c r="ES89" s="737"/>
      <c r="ET89" s="737"/>
      <c r="EU89" s="737"/>
      <c r="EV89" s="737"/>
      <c r="EW89" s="737"/>
      <c r="EX89" s="737"/>
      <c r="EY89" s="737"/>
      <c r="EZ89" s="737"/>
      <c r="FA89" s="737"/>
      <c r="FB89" s="737"/>
      <c r="FC89" s="737"/>
      <c r="FD89" s="737"/>
      <c r="FE89" s="737"/>
      <c r="FF89" s="737"/>
      <c r="FG89" s="737"/>
      <c r="FH89" s="737"/>
      <c r="FI89" s="737"/>
      <c r="FJ89" s="737"/>
      <c r="FK89" s="737"/>
      <c r="FL89" s="737"/>
      <c r="FM89" s="737"/>
      <c r="FN89" s="737"/>
      <c r="FO89" s="737"/>
      <c r="FP89" s="737"/>
      <c r="FQ89" s="737"/>
      <c r="FR89" s="737"/>
      <c r="FS89" s="737"/>
      <c r="FT89" s="737"/>
      <c r="FU89" s="737"/>
      <c r="FV89" s="737"/>
      <c r="FW89" s="737"/>
      <c r="FX89" s="737"/>
      <c r="FY89" s="737"/>
      <c r="FZ89" s="737"/>
      <c r="GA89" s="738"/>
    </row>
    <row r="90" spans="1:198" s="488" customFormat="1" ht="13.8" thickBot="1" x14ac:dyDescent="0.3">
      <c r="A90" s="138">
        <v>87</v>
      </c>
      <c r="B90" s="743" t="s">
        <v>519</v>
      </c>
      <c r="C90" s="816" t="s">
        <v>586</v>
      </c>
      <c r="D90" s="744" t="s">
        <v>4</v>
      </c>
      <c r="F90" s="745" t="s">
        <v>66</v>
      </c>
      <c r="G90" s="746"/>
      <c r="H90" s="685"/>
      <c r="I90" s="685"/>
      <c r="J90" s="686"/>
      <c r="K90" s="687"/>
      <c r="L90" s="688"/>
      <c r="M90" s="685">
        <v>1</v>
      </c>
      <c r="N90" s="685">
        <v>1</v>
      </c>
      <c r="O90" s="687"/>
      <c r="P90" s="685"/>
      <c r="Q90" s="685"/>
      <c r="R90" s="685">
        <v>1</v>
      </c>
      <c r="S90" s="685">
        <v>1</v>
      </c>
      <c r="T90" s="685"/>
      <c r="U90" s="685"/>
      <c r="V90" s="685">
        <v>1</v>
      </c>
      <c r="W90" s="685">
        <v>1</v>
      </c>
      <c r="X90" s="685"/>
      <c r="Y90" s="688"/>
      <c r="Z90" s="686"/>
      <c r="AA90" s="686"/>
      <c r="AB90" s="685">
        <v>1</v>
      </c>
      <c r="AC90" s="685"/>
      <c r="AD90" s="685">
        <v>1</v>
      </c>
      <c r="AE90" s="686"/>
      <c r="AF90" s="685"/>
      <c r="AG90" s="685">
        <v>1</v>
      </c>
      <c r="AH90" s="685">
        <v>1</v>
      </c>
      <c r="AI90" s="686"/>
      <c r="AJ90" s="685"/>
      <c r="AK90" s="685">
        <v>1</v>
      </c>
      <c r="AL90" s="685">
        <v>1</v>
      </c>
      <c r="AM90" s="686"/>
      <c r="AN90" s="685"/>
      <c r="AO90" s="685"/>
      <c r="AP90" s="686"/>
      <c r="AQ90" s="686"/>
      <c r="AR90" s="685"/>
      <c r="AS90" s="685"/>
      <c r="AT90" s="686"/>
      <c r="AU90" s="686"/>
      <c r="AV90" s="688"/>
      <c r="AW90" s="688"/>
      <c r="AX90" s="686"/>
      <c r="AY90" s="686"/>
      <c r="AZ90" s="685">
        <v>1</v>
      </c>
      <c r="BA90" s="685"/>
      <c r="BB90" s="547"/>
      <c r="BC90" s="547"/>
      <c r="BD90" s="685"/>
      <c r="BE90" s="685"/>
      <c r="BF90" s="547"/>
      <c r="BG90" s="547"/>
      <c r="BH90" s="685"/>
      <c r="BI90" s="685"/>
      <c r="BJ90" s="547"/>
      <c r="BK90" s="547"/>
      <c r="BL90" s="685"/>
      <c r="BM90" s="685"/>
      <c r="BN90" s="547"/>
      <c r="BO90" s="547"/>
      <c r="BP90" s="685"/>
      <c r="BQ90" s="685"/>
      <c r="BR90" s="685"/>
      <c r="BS90" s="547"/>
      <c r="BT90" s="547"/>
      <c r="BU90" s="547"/>
      <c r="BV90" s="747"/>
      <c r="BW90" s="747"/>
      <c r="BX90" s="747"/>
      <c r="BY90" s="747"/>
      <c r="BZ90" s="747"/>
      <c r="CA90" s="747"/>
      <c r="CB90" s="747"/>
      <c r="CC90" s="747"/>
      <c r="CD90" s="747"/>
      <c r="CE90" s="747"/>
      <c r="CF90" s="747"/>
      <c r="CG90" s="747"/>
      <c r="CH90" s="747"/>
      <c r="CI90" s="747"/>
      <c r="CJ90" s="747"/>
      <c r="CK90" s="747"/>
      <c r="CL90" s="747"/>
      <c r="CM90" s="747"/>
      <c r="CN90" s="747"/>
      <c r="CO90" s="747"/>
      <c r="CP90" s="747"/>
      <c r="CQ90" s="747"/>
      <c r="CR90" s="747"/>
      <c r="CS90" s="747"/>
      <c r="CT90" s="747"/>
      <c r="CU90" s="747"/>
      <c r="CV90" s="747"/>
      <c r="CW90" s="747"/>
      <c r="CX90" s="747"/>
      <c r="CY90" s="747"/>
      <c r="CZ90" s="747"/>
      <c r="DA90" s="747"/>
      <c r="DB90" s="747"/>
      <c r="DC90" s="747"/>
      <c r="DD90" s="747"/>
      <c r="DE90" s="747"/>
      <c r="DF90" s="747"/>
      <c r="DG90" s="747"/>
      <c r="DH90" s="747"/>
      <c r="DI90" s="747"/>
      <c r="DJ90" s="747"/>
      <c r="DK90" s="747"/>
      <c r="DL90" s="747"/>
      <c r="DM90" s="747"/>
      <c r="DN90" s="747"/>
      <c r="DO90" s="747"/>
      <c r="DP90" s="747"/>
      <c r="DQ90" s="747"/>
      <c r="DR90" s="747"/>
      <c r="DS90" s="747"/>
      <c r="DT90" s="747"/>
      <c r="DU90" s="747"/>
      <c r="DV90" s="747"/>
      <c r="DW90" s="747"/>
      <c r="DX90" s="747"/>
      <c r="DY90" s="747"/>
      <c r="DZ90" s="747"/>
      <c r="EA90" s="747"/>
      <c r="EB90" s="747"/>
      <c r="EC90" s="747"/>
      <c r="ED90" s="747"/>
      <c r="EE90" s="747"/>
      <c r="EF90" s="747"/>
      <c r="EG90" s="747"/>
      <c r="EH90" s="747"/>
      <c r="EI90" s="747"/>
      <c r="EJ90" s="747"/>
      <c r="EK90" s="747"/>
      <c r="EL90" s="747"/>
      <c r="EM90" s="747"/>
      <c r="EN90" s="747"/>
      <c r="EO90" s="747"/>
      <c r="EP90" s="747"/>
      <c r="EQ90" s="747"/>
      <c r="ER90" s="747"/>
      <c r="ES90" s="747"/>
      <c r="ET90" s="747"/>
      <c r="EU90" s="747"/>
      <c r="EV90" s="747"/>
      <c r="EW90" s="747"/>
      <c r="EX90" s="747"/>
      <c r="EY90" s="747"/>
      <c r="EZ90" s="747"/>
      <c r="FA90" s="747"/>
      <c r="FB90" s="747"/>
      <c r="FC90" s="747"/>
      <c r="FD90" s="747"/>
      <c r="FE90" s="747"/>
      <c r="FF90" s="747"/>
      <c r="FG90" s="747"/>
      <c r="FH90" s="747"/>
      <c r="FI90" s="747"/>
      <c r="FJ90" s="747"/>
      <c r="FK90" s="747"/>
      <c r="FL90" s="747"/>
      <c r="FM90" s="747"/>
      <c r="FN90" s="747"/>
      <c r="FO90" s="747"/>
      <c r="FP90" s="747"/>
      <c r="FQ90" s="747"/>
      <c r="FR90" s="747"/>
      <c r="FS90" s="747"/>
      <c r="FT90" s="747"/>
      <c r="FU90" s="747"/>
      <c r="FV90" s="747"/>
      <c r="FW90" s="747"/>
      <c r="FX90" s="747"/>
      <c r="FY90" s="747"/>
      <c r="FZ90" s="747"/>
      <c r="GA90" s="487"/>
    </row>
    <row r="91" spans="1:198" s="727" customFormat="1" x14ac:dyDescent="0.25">
      <c r="A91" s="138">
        <v>88</v>
      </c>
      <c r="B91" s="723" t="s">
        <v>520</v>
      </c>
      <c r="C91" s="724" t="s">
        <v>36</v>
      </c>
      <c r="D91" s="771" t="s">
        <v>600</v>
      </c>
      <c r="F91" s="725" t="s">
        <v>66</v>
      </c>
      <c r="G91" s="718">
        <v>1</v>
      </c>
      <c r="H91" s="665">
        <v>1</v>
      </c>
      <c r="I91" s="665">
        <v>1</v>
      </c>
      <c r="J91" s="665">
        <v>1</v>
      </c>
      <c r="K91" s="666"/>
      <c r="L91" s="666"/>
      <c r="M91" s="665">
        <v>1</v>
      </c>
      <c r="N91" s="665">
        <v>1</v>
      </c>
      <c r="O91" s="666"/>
      <c r="P91" s="665">
        <v>1</v>
      </c>
      <c r="Q91" s="665">
        <v>1</v>
      </c>
      <c r="R91" s="665">
        <v>1</v>
      </c>
      <c r="S91" s="665">
        <v>1</v>
      </c>
      <c r="T91" s="665">
        <v>1</v>
      </c>
      <c r="U91" s="665">
        <v>1</v>
      </c>
      <c r="V91" s="665">
        <v>1</v>
      </c>
      <c r="W91" s="665">
        <v>1</v>
      </c>
      <c r="X91" s="665">
        <v>1</v>
      </c>
      <c r="Y91" s="666"/>
      <c r="Z91" s="665">
        <v>1</v>
      </c>
      <c r="AA91" s="665">
        <v>1</v>
      </c>
      <c r="AB91" s="665">
        <v>1</v>
      </c>
      <c r="AC91" s="665">
        <v>1</v>
      </c>
      <c r="AD91" s="665">
        <v>1</v>
      </c>
      <c r="AE91" s="665">
        <v>1</v>
      </c>
      <c r="AF91" s="665">
        <v>1</v>
      </c>
      <c r="AG91" s="665">
        <v>1</v>
      </c>
      <c r="AH91" s="665">
        <v>1</v>
      </c>
      <c r="AI91" s="665">
        <v>1</v>
      </c>
      <c r="AJ91" s="665">
        <v>1</v>
      </c>
      <c r="AK91" s="665">
        <v>1</v>
      </c>
      <c r="AL91" s="665">
        <v>1</v>
      </c>
      <c r="AM91" s="665">
        <v>1</v>
      </c>
      <c r="AN91" s="665">
        <v>1</v>
      </c>
      <c r="AO91" s="665">
        <v>1</v>
      </c>
      <c r="AP91" s="665">
        <v>1</v>
      </c>
      <c r="AQ91" s="665">
        <v>1</v>
      </c>
      <c r="AR91" s="665">
        <v>1</v>
      </c>
      <c r="AS91" s="665">
        <v>1</v>
      </c>
      <c r="AT91" s="665">
        <v>1</v>
      </c>
      <c r="AU91" s="665">
        <v>1</v>
      </c>
      <c r="AV91" s="666"/>
      <c r="AW91" s="666"/>
      <c r="AX91" s="665">
        <v>1</v>
      </c>
      <c r="AY91" s="665">
        <v>1</v>
      </c>
      <c r="AZ91" s="665">
        <v>1</v>
      </c>
      <c r="BA91" s="665"/>
      <c r="BB91" s="665"/>
      <c r="BC91" s="665"/>
      <c r="BD91" s="665"/>
      <c r="BE91" s="665"/>
      <c r="BF91" s="665"/>
      <c r="BG91" s="665"/>
      <c r="BH91" s="665"/>
      <c r="BI91" s="665"/>
      <c r="BJ91" s="665"/>
      <c r="BK91" s="665"/>
      <c r="BL91" s="665"/>
      <c r="BM91" s="665"/>
      <c r="BN91" s="665"/>
      <c r="BO91" s="665"/>
      <c r="BP91" s="665"/>
      <c r="BQ91" s="665"/>
      <c r="BR91" s="665"/>
      <c r="BS91" s="545"/>
      <c r="BT91" s="545"/>
      <c r="BU91" s="54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  <c r="CT91" s="135"/>
      <c r="CU91" s="135"/>
      <c r="CV91" s="135"/>
      <c r="CW91" s="135"/>
      <c r="CX91" s="135"/>
      <c r="CY91" s="135"/>
      <c r="CZ91" s="135"/>
      <c r="DA91" s="135"/>
      <c r="DB91" s="135"/>
      <c r="DC91" s="135"/>
      <c r="DD91" s="135"/>
      <c r="DE91" s="135"/>
      <c r="DF91" s="135"/>
      <c r="DG91" s="135"/>
      <c r="DH91" s="135"/>
      <c r="DI91" s="135"/>
      <c r="DJ91" s="135"/>
      <c r="DK91" s="135"/>
      <c r="DL91" s="135"/>
      <c r="DM91" s="135"/>
      <c r="DN91" s="135"/>
      <c r="DO91" s="135"/>
      <c r="DP91" s="135"/>
      <c r="DQ91" s="135"/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  <c r="ED91" s="135"/>
      <c r="EE91" s="135"/>
      <c r="EF91" s="135"/>
      <c r="EG91" s="135"/>
      <c r="EH91" s="135"/>
      <c r="EI91" s="135"/>
      <c r="EJ91" s="135"/>
      <c r="EK91" s="135"/>
      <c r="EL91" s="135"/>
      <c r="EM91" s="135"/>
      <c r="EN91" s="135"/>
      <c r="EO91" s="135"/>
      <c r="EP91" s="135"/>
      <c r="EQ91" s="135"/>
      <c r="ER91" s="135"/>
      <c r="ES91" s="135"/>
      <c r="ET91" s="135"/>
      <c r="EU91" s="135"/>
      <c r="EV91" s="135"/>
      <c r="EW91" s="135"/>
      <c r="EX91" s="135"/>
      <c r="EY91" s="135"/>
      <c r="EZ91" s="135"/>
      <c r="FA91" s="135"/>
      <c r="FB91" s="135"/>
      <c r="FC91" s="135"/>
      <c r="FD91" s="135"/>
      <c r="FE91" s="135"/>
      <c r="FF91" s="135"/>
      <c r="FG91" s="135"/>
      <c r="FH91" s="135"/>
      <c r="FI91" s="135"/>
      <c r="FJ91" s="135"/>
      <c r="FK91" s="135"/>
      <c r="FL91" s="135"/>
      <c r="FM91" s="135"/>
      <c r="FN91" s="135"/>
      <c r="FO91" s="135"/>
      <c r="FP91" s="135"/>
      <c r="FQ91" s="135"/>
      <c r="FR91" s="135"/>
      <c r="FS91" s="135"/>
      <c r="FT91" s="135"/>
      <c r="FU91" s="135"/>
      <c r="FV91" s="135"/>
      <c r="FW91" s="135"/>
      <c r="FX91" s="135"/>
      <c r="FY91" s="135"/>
      <c r="FZ91" s="135"/>
      <c r="GA91" s="726"/>
    </row>
    <row r="92" spans="1:198" s="199" customFormat="1" ht="13.8" thickBot="1" x14ac:dyDescent="0.3">
      <c r="A92" s="138">
        <v>89</v>
      </c>
      <c r="B92" s="422"/>
      <c r="C92" s="257"/>
      <c r="D92" s="259"/>
      <c r="F92" s="256"/>
      <c r="G92" s="524" t="s">
        <v>74</v>
      </c>
      <c r="H92" s="524" t="s">
        <v>119</v>
      </c>
      <c r="I92" s="524" t="s">
        <v>75</v>
      </c>
      <c r="J92" s="524" t="s">
        <v>76</v>
      </c>
      <c r="K92" s="653"/>
      <c r="L92" s="653"/>
      <c r="M92" s="524" t="s">
        <v>79</v>
      </c>
      <c r="N92" s="524" t="s">
        <v>80</v>
      </c>
      <c r="O92" s="653"/>
      <c r="P92" s="524" t="s">
        <v>82</v>
      </c>
      <c r="Q92" s="524" t="s">
        <v>83</v>
      </c>
      <c r="R92" s="524" t="s">
        <v>84</v>
      </c>
      <c r="S92" s="524" t="s">
        <v>85</v>
      </c>
      <c r="T92" s="524" t="s">
        <v>86</v>
      </c>
      <c r="U92" s="524" t="s">
        <v>87</v>
      </c>
      <c r="V92" s="524" t="s">
        <v>88</v>
      </c>
      <c r="W92" s="524" t="s">
        <v>89</v>
      </c>
      <c r="X92" s="524" t="s">
        <v>90</v>
      </c>
      <c r="Y92" s="653"/>
      <c r="Z92" s="524" t="s">
        <v>92</v>
      </c>
      <c r="AA92" s="524" t="s">
        <v>93</v>
      </c>
      <c r="AB92" s="524" t="s">
        <v>94</v>
      </c>
      <c r="AC92" s="524" t="s">
        <v>95</v>
      </c>
      <c r="AD92" s="524" t="s">
        <v>96</v>
      </c>
      <c r="AE92" s="524" t="s">
        <v>97</v>
      </c>
      <c r="AF92" s="524" t="s">
        <v>98</v>
      </c>
      <c r="AG92" s="524" t="s">
        <v>99</v>
      </c>
      <c r="AH92" s="524" t="s">
        <v>100</v>
      </c>
      <c r="AI92" s="524" t="s">
        <v>101</v>
      </c>
      <c r="AJ92" s="524" t="s">
        <v>102</v>
      </c>
      <c r="AK92" s="524" t="s">
        <v>103</v>
      </c>
      <c r="AL92" s="524" t="s">
        <v>104</v>
      </c>
      <c r="AM92" s="524" t="s">
        <v>105</v>
      </c>
      <c r="AN92" s="524" t="s">
        <v>106</v>
      </c>
      <c r="AO92" s="524" t="s">
        <v>107</v>
      </c>
      <c r="AP92" s="524" t="s">
        <v>108</v>
      </c>
      <c r="AQ92" s="524" t="s">
        <v>109</v>
      </c>
      <c r="AR92" s="524" t="s">
        <v>110</v>
      </c>
      <c r="AS92" s="524" t="s">
        <v>111</v>
      </c>
      <c r="AT92" s="524" t="s">
        <v>112</v>
      </c>
      <c r="AU92" s="524" t="s">
        <v>113</v>
      </c>
      <c r="AV92" s="653"/>
      <c r="AW92" s="653"/>
      <c r="AX92" s="524" t="s">
        <v>116</v>
      </c>
      <c r="AY92" s="524" t="s">
        <v>117</v>
      </c>
      <c r="AZ92" s="524" t="s">
        <v>118</v>
      </c>
      <c r="BA92" s="524"/>
      <c r="BB92" s="524"/>
      <c r="BC92" s="524"/>
      <c r="BD92" s="524"/>
      <c r="BE92" s="524"/>
      <c r="BF92" s="524"/>
      <c r="BG92" s="524"/>
      <c r="BH92" s="524"/>
      <c r="BI92" s="524"/>
      <c r="BJ92" s="524"/>
      <c r="BK92" s="524"/>
      <c r="BL92" s="524"/>
      <c r="BM92" s="524"/>
      <c r="BN92" s="524"/>
      <c r="BO92" s="524"/>
      <c r="BP92" s="524"/>
      <c r="BQ92" s="524"/>
      <c r="BR92" s="524"/>
      <c r="BS92" s="524"/>
      <c r="BT92" s="524"/>
      <c r="BU92" s="524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367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</row>
    <row r="93" spans="1:198" s="579" customFormat="1" ht="80.25" customHeight="1" thickBot="1" x14ac:dyDescent="0.3">
      <c r="A93" s="138">
        <v>90</v>
      </c>
      <c r="B93" s="425"/>
      <c r="C93" s="244"/>
      <c r="D93" s="244"/>
      <c r="E93" s="244"/>
      <c r="F93" s="245"/>
      <c r="G93" s="246"/>
      <c r="H93" s="1166" t="s">
        <v>966</v>
      </c>
      <c r="I93" s="1166" t="s">
        <v>966</v>
      </c>
      <c r="J93" s="1166" t="s">
        <v>966</v>
      </c>
      <c r="K93" s="1168"/>
      <c r="L93" s="1168"/>
      <c r="M93" s="1166" t="s">
        <v>967</v>
      </c>
      <c r="N93" s="1166" t="s">
        <v>967</v>
      </c>
      <c r="O93" s="1168"/>
      <c r="P93" s="1166" t="s">
        <v>966</v>
      </c>
      <c r="Q93" s="1166" t="s">
        <v>968</v>
      </c>
      <c r="R93" s="1166" t="s">
        <v>967</v>
      </c>
      <c r="S93" s="1166" t="s">
        <v>969</v>
      </c>
      <c r="T93" s="1166" t="s">
        <v>966</v>
      </c>
      <c r="U93" s="1166" t="s">
        <v>968</v>
      </c>
      <c r="V93" s="1166" t="s">
        <v>967</v>
      </c>
      <c r="W93" s="1166" t="s">
        <v>969</v>
      </c>
      <c r="X93" s="1166" t="s">
        <v>968</v>
      </c>
      <c r="Y93" s="1168"/>
      <c r="Z93" s="1166" t="s">
        <v>966</v>
      </c>
      <c r="AA93" s="1166" t="s">
        <v>968</v>
      </c>
      <c r="AB93" s="1166" t="s">
        <v>969</v>
      </c>
      <c r="AC93" s="1166" t="s">
        <v>966</v>
      </c>
      <c r="AD93" s="1166" t="s">
        <v>969</v>
      </c>
      <c r="AE93" s="1166" t="s">
        <v>966</v>
      </c>
      <c r="AF93" s="1166" t="s">
        <v>968</v>
      </c>
      <c r="AG93" s="1166" t="s">
        <v>967</v>
      </c>
      <c r="AH93" s="1166" t="s">
        <v>969</v>
      </c>
      <c r="AI93" s="1166" t="s">
        <v>966</v>
      </c>
      <c r="AJ93" s="1166" t="s">
        <v>968</v>
      </c>
      <c r="AK93" s="1166" t="s">
        <v>967</v>
      </c>
      <c r="AL93" s="1166" t="s">
        <v>969</v>
      </c>
      <c r="AM93" s="1166" t="s">
        <v>968</v>
      </c>
      <c r="AN93" s="1166" t="s">
        <v>968</v>
      </c>
      <c r="AO93" s="1166" t="s">
        <v>968</v>
      </c>
      <c r="AP93" s="1166" t="s">
        <v>966</v>
      </c>
      <c r="AQ93" s="1166" t="s">
        <v>968</v>
      </c>
      <c r="AR93" s="1166" t="s">
        <v>966</v>
      </c>
      <c r="AS93" s="1166" t="s">
        <v>968</v>
      </c>
      <c r="AT93" s="1166" t="s">
        <v>968</v>
      </c>
      <c r="AU93" s="1166" t="s">
        <v>966</v>
      </c>
      <c r="AV93" s="1168"/>
      <c r="AW93" s="1168"/>
      <c r="AX93" s="1166" t="s">
        <v>968</v>
      </c>
      <c r="AY93" s="1166" t="s">
        <v>968</v>
      </c>
      <c r="AZ93" s="1166" t="s">
        <v>969</v>
      </c>
      <c r="BA93" s="562"/>
      <c r="BB93" s="562"/>
      <c r="BC93" s="562"/>
      <c r="BD93" s="562"/>
      <c r="BE93" s="562"/>
      <c r="BF93" s="562"/>
      <c r="BG93" s="562"/>
      <c r="BH93" s="562"/>
      <c r="BI93" s="562"/>
      <c r="BJ93" s="562"/>
      <c r="BK93" s="562"/>
      <c r="BL93" s="562"/>
      <c r="BM93" s="562"/>
      <c r="BN93" s="562"/>
      <c r="BO93" s="562"/>
      <c r="BP93" s="562"/>
      <c r="BQ93" s="562"/>
      <c r="BR93" s="562"/>
      <c r="BS93" s="578"/>
      <c r="BT93" s="578"/>
      <c r="BU93" s="578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  <c r="CT93" s="157"/>
      <c r="CU93" s="157"/>
      <c r="CV93" s="157"/>
      <c r="CW93" s="157"/>
      <c r="CX93" s="157"/>
      <c r="CY93" s="157"/>
      <c r="CZ93" s="157"/>
      <c r="DA93" s="157"/>
      <c r="DB93" s="157"/>
      <c r="DC93" s="157"/>
      <c r="DD93" s="157"/>
      <c r="DE93" s="157"/>
      <c r="DF93" s="157"/>
      <c r="DG93" s="157"/>
      <c r="DH93" s="157"/>
      <c r="DI93" s="157"/>
      <c r="DJ93" s="157"/>
      <c r="DK93" s="157"/>
      <c r="DL93" s="157"/>
      <c r="DM93" s="157"/>
      <c r="DN93" s="157"/>
      <c r="DO93" s="157"/>
      <c r="DP93" s="157"/>
      <c r="DQ93" s="157"/>
      <c r="DR93" s="157"/>
      <c r="DS93" s="157"/>
      <c r="DT93" s="157"/>
      <c r="DU93" s="157"/>
      <c r="DV93" s="157"/>
      <c r="DW93" s="157"/>
      <c r="DX93" s="157"/>
      <c r="DY93" s="157"/>
      <c r="DZ93" s="157"/>
      <c r="EA93" s="157"/>
      <c r="EB93" s="157"/>
      <c r="EC93" s="157"/>
      <c r="ED93" s="157"/>
      <c r="EE93" s="157"/>
      <c r="EF93" s="157"/>
      <c r="EG93" s="157"/>
      <c r="EH93" s="157"/>
      <c r="EI93" s="157"/>
      <c r="EJ93" s="157"/>
      <c r="EK93" s="157"/>
      <c r="EL93" s="157"/>
      <c r="EM93" s="157"/>
      <c r="EN93" s="157"/>
      <c r="EO93" s="157"/>
      <c r="EP93" s="157"/>
      <c r="EQ93" s="157"/>
      <c r="ER93" s="157"/>
      <c r="ES93" s="157"/>
      <c r="ET93" s="157"/>
      <c r="EU93" s="157"/>
      <c r="EV93" s="157"/>
      <c r="EW93" s="157"/>
      <c r="EX93" s="157"/>
      <c r="EY93" s="157"/>
      <c r="EZ93" s="157"/>
      <c r="FA93" s="157"/>
      <c r="FB93" s="157"/>
      <c r="FC93" s="157"/>
      <c r="FD93" s="157"/>
      <c r="FE93" s="157"/>
      <c r="FF93" s="157"/>
      <c r="FG93" s="157"/>
      <c r="FH93" s="157"/>
      <c r="FI93" s="157"/>
      <c r="FJ93" s="157"/>
      <c r="FK93" s="157"/>
      <c r="FL93" s="157"/>
      <c r="FM93" s="157"/>
      <c r="FN93" s="157"/>
      <c r="FO93" s="157"/>
      <c r="FP93" s="157"/>
      <c r="FQ93" s="157"/>
      <c r="FR93" s="157"/>
      <c r="FS93" s="157"/>
      <c r="FT93" s="157"/>
      <c r="FU93" s="157"/>
      <c r="FV93" s="157"/>
      <c r="FW93" s="157"/>
      <c r="FX93" s="157"/>
      <c r="FY93" s="157"/>
      <c r="FZ93" s="157"/>
      <c r="GA93" s="381"/>
      <c r="GB93" s="273"/>
      <c r="GC93" s="273"/>
      <c r="GD93" s="273"/>
      <c r="GE93" s="273"/>
      <c r="GF93" s="273"/>
      <c r="GG93" s="273"/>
      <c r="GH93" s="273"/>
      <c r="GI93" s="273"/>
      <c r="GJ93" s="273"/>
      <c r="GK93" s="273"/>
      <c r="GL93" s="273"/>
      <c r="GM93" s="273"/>
      <c r="GN93" s="273"/>
      <c r="GO93" s="273"/>
      <c r="GP93" s="273"/>
    </row>
    <row r="94" spans="1:198" s="625" customFormat="1" ht="13.8" thickBot="1" x14ac:dyDescent="0.3">
      <c r="A94" s="689">
        <v>91</v>
      </c>
      <c r="B94" s="580" t="s">
        <v>222</v>
      </c>
      <c r="C94" s="581" t="s">
        <v>596</v>
      </c>
      <c r="D94" s="569" t="s">
        <v>8</v>
      </c>
      <c r="E94" s="628"/>
      <c r="F94" s="700" t="s">
        <v>66</v>
      </c>
      <c r="G94" s="583" t="s">
        <v>488</v>
      </c>
      <c r="H94" s="555">
        <v>1</v>
      </c>
      <c r="I94" s="555">
        <v>1</v>
      </c>
      <c r="J94" s="555">
        <v>1</v>
      </c>
      <c r="K94" s="663"/>
      <c r="L94" s="656"/>
      <c r="M94" s="555">
        <v>1</v>
      </c>
      <c r="N94" s="556" t="s">
        <v>488</v>
      </c>
      <c r="O94" s="663"/>
      <c r="P94" s="555">
        <v>1</v>
      </c>
      <c r="Q94" s="555">
        <v>1</v>
      </c>
      <c r="R94" s="555">
        <v>1</v>
      </c>
      <c r="S94" s="555">
        <v>1</v>
      </c>
      <c r="T94" s="555">
        <v>1</v>
      </c>
      <c r="U94" s="555">
        <v>1</v>
      </c>
      <c r="V94" s="555">
        <v>1</v>
      </c>
      <c r="W94" s="555">
        <v>1</v>
      </c>
      <c r="X94" s="555">
        <v>1</v>
      </c>
      <c r="Y94" s="656"/>
      <c r="Z94" s="555">
        <v>1</v>
      </c>
      <c r="AA94" s="555">
        <v>1</v>
      </c>
      <c r="AB94" s="555">
        <v>1</v>
      </c>
      <c r="AC94" s="555">
        <v>1</v>
      </c>
      <c r="AD94" s="555">
        <v>1</v>
      </c>
      <c r="AE94" s="555">
        <v>1</v>
      </c>
      <c r="AF94" s="555">
        <v>1</v>
      </c>
      <c r="AG94" s="555">
        <v>1</v>
      </c>
      <c r="AH94" s="555">
        <v>1</v>
      </c>
      <c r="AI94" s="555">
        <v>1</v>
      </c>
      <c r="AJ94" s="555">
        <v>1</v>
      </c>
      <c r="AK94" s="556" t="s">
        <v>488</v>
      </c>
      <c r="AL94" s="555">
        <v>1</v>
      </c>
      <c r="AM94" s="555">
        <v>1</v>
      </c>
      <c r="AN94" s="555">
        <v>1</v>
      </c>
      <c r="AO94" s="555">
        <v>1</v>
      </c>
      <c r="AP94" s="555">
        <v>1</v>
      </c>
      <c r="AQ94" s="555">
        <v>1</v>
      </c>
      <c r="AR94" s="555">
        <v>1</v>
      </c>
      <c r="AS94" s="555">
        <v>1</v>
      </c>
      <c r="AT94" s="555">
        <v>1</v>
      </c>
      <c r="AU94" s="555">
        <v>1</v>
      </c>
      <c r="AV94" s="656"/>
      <c r="AW94" s="656"/>
      <c r="AX94" s="555">
        <v>1</v>
      </c>
      <c r="AY94" s="555">
        <v>1</v>
      </c>
      <c r="AZ94" s="555">
        <v>1</v>
      </c>
      <c r="BA94" s="555"/>
      <c r="BB94" s="571"/>
      <c r="BC94" s="571"/>
      <c r="BD94" s="555"/>
      <c r="BE94" s="555"/>
      <c r="BF94" s="571"/>
      <c r="BG94" s="571"/>
      <c r="BH94" s="555"/>
      <c r="BI94" s="555"/>
      <c r="BJ94" s="571"/>
      <c r="BK94" s="571"/>
      <c r="BL94" s="555"/>
      <c r="BM94" s="555"/>
      <c r="BN94" s="571"/>
      <c r="BO94" s="571"/>
      <c r="BP94" s="555"/>
      <c r="BQ94" s="555"/>
      <c r="BR94" s="555"/>
      <c r="BS94" s="571"/>
      <c r="BT94" s="571"/>
      <c r="BU94" s="571"/>
      <c r="BV94" s="695"/>
      <c r="BW94" s="695"/>
      <c r="BX94" s="695"/>
      <c r="BY94" s="695"/>
      <c r="BZ94" s="695"/>
      <c r="CA94" s="695"/>
      <c r="CB94" s="695"/>
      <c r="CC94" s="695"/>
      <c r="CD94" s="695"/>
      <c r="CE94" s="695"/>
      <c r="CF94" s="695"/>
      <c r="CG94" s="695"/>
      <c r="CH94" s="695"/>
      <c r="CI94" s="695"/>
      <c r="CJ94" s="695"/>
      <c r="CK94" s="695"/>
      <c r="CL94" s="695"/>
      <c r="CM94" s="695"/>
      <c r="CN94" s="695"/>
      <c r="CO94" s="695"/>
      <c r="CP94" s="695"/>
      <c r="CQ94" s="695"/>
      <c r="CR94" s="695"/>
      <c r="CS94" s="695"/>
      <c r="CT94" s="695"/>
      <c r="CU94" s="695"/>
      <c r="CV94" s="695"/>
      <c r="CW94" s="695"/>
      <c r="CX94" s="695"/>
      <c r="CY94" s="695"/>
      <c r="CZ94" s="695"/>
      <c r="DA94" s="695"/>
      <c r="DB94" s="695"/>
      <c r="DC94" s="695"/>
      <c r="DD94" s="695"/>
      <c r="DE94" s="695"/>
      <c r="DF94" s="695"/>
      <c r="DG94" s="695"/>
      <c r="DH94" s="695"/>
      <c r="DI94" s="695"/>
      <c r="DJ94" s="695"/>
      <c r="DK94" s="695"/>
      <c r="DL94" s="695"/>
      <c r="DM94" s="695"/>
      <c r="DN94" s="695"/>
      <c r="DO94" s="695"/>
      <c r="DP94" s="695"/>
      <c r="DQ94" s="695"/>
      <c r="DR94" s="695"/>
      <c r="DS94" s="695"/>
      <c r="DT94" s="695"/>
      <c r="DU94" s="695"/>
      <c r="DV94" s="695"/>
      <c r="DW94" s="695"/>
      <c r="DX94" s="695"/>
      <c r="DY94" s="695"/>
      <c r="DZ94" s="695"/>
      <c r="EA94" s="695"/>
      <c r="EB94" s="695"/>
      <c r="EC94" s="695"/>
      <c r="ED94" s="695"/>
      <c r="EE94" s="695"/>
      <c r="EF94" s="695"/>
      <c r="EG94" s="695"/>
      <c r="EH94" s="695"/>
      <c r="EI94" s="695"/>
      <c r="EJ94" s="695"/>
      <c r="EK94" s="695"/>
      <c r="EL94" s="695"/>
      <c r="EM94" s="695"/>
      <c r="EN94" s="695"/>
      <c r="EO94" s="695"/>
      <c r="EP94" s="695"/>
      <c r="EQ94" s="695"/>
      <c r="ER94" s="695"/>
      <c r="ES94" s="695"/>
      <c r="ET94" s="695"/>
      <c r="EU94" s="695"/>
      <c r="EV94" s="695"/>
      <c r="EW94" s="695"/>
      <c r="EX94" s="695"/>
      <c r="EY94" s="695"/>
      <c r="EZ94" s="695"/>
      <c r="FA94" s="695"/>
      <c r="FB94" s="695"/>
      <c r="FC94" s="695"/>
      <c r="FD94" s="695"/>
      <c r="FE94" s="695"/>
      <c r="FF94" s="695"/>
      <c r="FG94" s="695"/>
      <c r="FH94" s="695"/>
      <c r="FI94" s="695"/>
      <c r="FJ94" s="695"/>
      <c r="FK94" s="695"/>
      <c r="FL94" s="695"/>
      <c r="FM94" s="695"/>
      <c r="FN94" s="695"/>
      <c r="FO94" s="695"/>
      <c r="FP94" s="695"/>
      <c r="FQ94" s="695"/>
      <c r="FR94" s="695"/>
      <c r="FS94" s="695"/>
      <c r="FT94" s="695"/>
      <c r="FU94" s="695"/>
      <c r="FV94" s="695"/>
      <c r="FW94" s="695"/>
      <c r="FX94" s="695"/>
      <c r="FY94" s="695"/>
      <c r="FZ94" s="695"/>
      <c r="GA94" s="624"/>
    </row>
    <row r="95" spans="1:198" s="727" customFormat="1" x14ac:dyDescent="0.25">
      <c r="A95" s="138">
        <v>92</v>
      </c>
      <c r="B95" s="525" t="s">
        <v>233</v>
      </c>
      <c r="C95" s="771" t="s">
        <v>568</v>
      </c>
      <c r="D95" s="771" t="s">
        <v>2</v>
      </c>
      <c r="E95" s="716"/>
      <c r="F95" s="725" t="s">
        <v>66</v>
      </c>
      <c r="G95" s="718">
        <v>1.5</v>
      </c>
      <c r="H95" s="665">
        <v>1.5</v>
      </c>
      <c r="I95" s="665">
        <v>1.5</v>
      </c>
      <c r="J95" s="665">
        <v>1.5</v>
      </c>
      <c r="K95" s="666"/>
      <c r="L95" s="666"/>
      <c r="M95" s="665">
        <v>1.5</v>
      </c>
      <c r="N95" s="665">
        <v>1.5</v>
      </c>
      <c r="O95" s="666"/>
      <c r="P95" s="665">
        <v>1.5</v>
      </c>
      <c r="Q95" s="665">
        <v>1.5</v>
      </c>
      <c r="R95" s="665">
        <v>1.5</v>
      </c>
      <c r="S95" s="665">
        <v>1.5</v>
      </c>
      <c r="T95" s="665">
        <v>1.5</v>
      </c>
      <c r="U95" s="665">
        <v>1.5</v>
      </c>
      <c r="V95" s="665">
        <v>1.5</v>
      </c>
      <c r="W95" s="665">
        <v>1.5</v>
      </c>
      <c r="X95" s="665">
        <v>1.5</v>
      </c>
      <c r="Y95" s="666"/>
      <c r="Z95" s="665">
        <v>1.5</v>
      </c>
      <c r="AA95" s="665">
        <v>1.5</v>
      </c>
      <c r="AB95" s="665">
        <v>1.5</v>
      </c>
      <c r="AC95" s="665">
        <v>1.5</v>
      </c>
      <c r="AD95" s="665">
        <v>1.5</v>
      </c>
      <c r="AE95" s="665">
        <v>1.5</v>
      </c>
      <c r="AF95" s="665">
        <v>1.5</v>
      </c>
      <c r="AG95" s="665">
        <v>1.5</v>
      </c>
      <c r="AH95" s="665">
        <v>1.5</v>
      </c>
      <c r="AI95" s="665">
        <v>1.5</v>
      </c>
      <c r="AJ95" s="665">
        <v>1.5</v>
      </c>
      <c r="AK95" s="665">
        <v>1.5</v>
      </c>
      <c r="AL95" s="665">
        <v>1.5</v>
      </c>
      <c r="AM95" s="665">
        <v>1.5</v>
      </c>
      <c r="AN95" s="665">
        <v>1.5</v>
      </c>
      <c r="AO95" s="665">
        <v>1.5</v>
      </c>
      <c r="AP95" s="665">
        <v>1.5</v>
      </c>
      <c r="AQ95" s="665">
        <v>1.5</v>
      </c>
      <c r="AR95" s="665">
        <v>1.5</v>
      </c>
      <c r="AS95" s="665">
        <v>1.5</v>
      </c>
      <c r="AT95" s="665">
        <v>1.5</v>
      </c>
      <c r="AU95" s="665">
        <v>1.5</v>
      </c>
      <c r="AV95" s="666"/>
      <c r="AW95" s="666"/>
      <c r="AX95" s="665">
        <v>1.5</v>
      </c>
      <c r="AY95" s="665">
        <v>1.5</v>
      </c>
      <c r="AZ95" s="665">
        <v>1.5</v>
      </c>
      <c r="BA95" s="665"/>
      <c r="BB95" s="665"/>
      <c r="BC95" s="665"/>
      <c r="BD95" s="665"/>
      <c r="BE95" s="665"/>
      <c r="BF95" s="665"/>
      <c r="BG95" s="665"/>
      <c r="BH95" s="665"/>
      <c r="BI95" s="665"/>
      <c r="BJ95" s="665"/>
      <c r="BK95" s="665"/>
      <c r="BL95" s="665"/>
      <c r="BM95" s="665"/>
      <c r="BN95" s="665"/>
      <c r="BO95" s="665"/>
      <c r="BP95" s="665"/>
      <c r="BQ95" s="665"/>
      <c r="BR95" s="665"/>
      <c r="BS95" s="750"/>
      <c r="BT95" s="750"/>
      <c r="BU95" s="750"/>
      <c r="BV95" s="135"/>
      <c r="BW95" s="135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  <c r="CT95" s="135"/>
      <c r="CU95" s="135"/>
      <c r="CV95" s="135"/>
      <c r="CW95" s="135"/>
      <c r="CX95" s="135"/>
      <c r="CY95" s="135"/>
      <c r="CZ95" s="135"/>
      <c r="DA95" s="135"/>
      <c r="DB95" s="135"/>
      <c r="DC95" s="135"/>
      <c r="DD95" s="135"/>
      <c r="DE95" s="135"/>
      <c r="DF95" s="135"/>
      <c r="DG95" s="135"/>
      <c r="DH95" s="135"/>
      <c r="DI95" s="135"/>
      <c r="DJ95" s="135"/>
      <c r="DK95" s="135"/>
      <c r="DL95" s="135"/>
      <c r="DM95" s="135"/>
      <c r="DN95" s="135"/>
      <c r="DO95" s="135"/>
      <c r="DP95" s="135"/>
      <c r="DQ95" s="135"/>
      <c r="DR95" s="135"/>
      <c r="DS95" s="135"/>
      <c r="DT95" s="135"/>
      <c r="DU95" s="135"/>
      <c r="DV95" s="135"/>
      <c r="DW95" s="135"/>
      <c r="DX95" s="135"/>
      <c r="DY95" s="135"/>
      <c r="DZ95" s="135"/>
      <c r="EA95" s="135"/>
      <c r="EB95" s="135"/>
      <c r="EC95" s="135"/>
      <c r="ED95" s="135"/>
      <c r="EE95" s="135"/>
      <c r="EF95" s="135"/>
      <c r="EG95" s="135"/>
      <c r="EH95" s="135"/>
      <c r="EI95" s="135"/>
      <c r="EJ95" s="135"/>
      <c r="EK95" s="135"/>
      <c r="EL95" s="135"/>
      <c r="EM95" s="135"/>
      <c r="EN95" s="135"/>
      <c r="EO95" s="135"/>
      <c r="EP95" s="135"/>
      <c r="EQ95" s="135"/>
      <c r="ER95" s="135"/>
      <c r="ES95" s="135"/>
      <c r="ET95" s="135"/>
      <c r="EU95" s="135"/>
      <c r="EV95" s="135"/>
      <c r="EW95" s="135"/>
      <c r="EX95" s="135"/>
      <c r="EY95" s="135"/>
      <c r="EZ95" s="135"/>
      <c r="FA95" s="135"/>
      <c r="FB95" s="135"/>
      <c r="FC95" s="135"/>
      <c r="FD95" s="135"/>
      <c r="FE95" s="135"/>
      <c r="FF95" s="135"/>
      <c r="FG95" s="135"/>
      <c r="FH95" s="135"/>
      <c r="FI95" s="135"/>
      <c r="FJ95" s="135"/>
      <c r="FK95" s="135"/>
      <c r="FL95" s="135"/>
      <c r="FM95" s="135"/>
      <c r="FN95" s="135"/>
      <c r="FO95" s="135"/>
      <c r="FP95" s="135"/>
      <c r="FQ95" s="135"/>
      <c r="FR95" s="135"/>
      <c r="FS95" s="135"/>
      <c r="FT95" s="135"/>
      <c r="FU95" s="135"/>
      <c r="FV95" s="135"/>
      <c r="FW95" s="135"/>
      <c r="FX95" s="135"/>
      <c r="FY95" s="135"/>
      <c r="FZ95" s="135"/>
      <c r="GA95" s="726"/>
    </row>
    <row r="96" spans="1:198" s="756" customFormat="1" x14ac:dyDescent="0.25">
      <c r="A96" s="138">
        <v>93</v>
      </c>
      <c r="B96" s="437" t="s">
        <v>234</v>
      </c>
      <c r="C96" s="13" t="s">
        <v>597</v>
      </c>
      <c r="D96" s="820" t="s">
        <v>30</v>
      </c>
      <c r="E96" s="751"/>
      <c r="F96" s="752" t="s">
        <v>66</v>
      </c>
      <c r="G96" s="753">
        <v>1</v>
      </c>
      <c r="H96" s="84">
        <v>1</v>
      </c>
      <c r="I96" s="84">
        <v>1</v>
      </c>
      <c r="J96" s="84">
        <v>1</v>
      </c>
      <c r="K96" s="660"/>
      <c r="L96" s="660"/>
      <c r="M96" s="84">
        <v>1</v>
      </c>
      <c r="N96" s="84">
        <v>1</v>
      </c>
      <c r="O96" s="660"/>
      <c r="P96" s="84">
        <v>1</v>
      </c>
      <c r="Q96" s="84">
        <v>1</v>
      </c>
      <c r="R96" s="84">
        <v>1</v>
      </c>
      <c r="S96" s="84">
        <v>1</v>
      </c>
      <c r="T96" s="84">
        <v>1</v>
      </c>
      <c r="U96" s="84">
        <v>1</v>
      </c>
      <c r="V96" s="84">
        <v>1</v>
      </c>
      <c r="W96" s="84">
        <v>1</v>
      </c>
      <c r="X96" s="84">
        <v>1</v>
      </c>
      <c r="Y96" s="660"/>
      <c r="Z96" s="84">
        <v>1</v>
      </c>
      <c r="AA96" s="84">
        <v>1</v>
      </c>
      <c r="AB96" s="84">
        <v>1</v>
      </c>
      <c r="AC96" s="84">
        <v>1</v>
      </c>
      <c r="AD96" s="84">
        <v>1</v>
      </c>
      <c r="AE96" s="84">
        <v>1</v>
      </c>
      <c r="AF96" s="84">
        <v>1</v>
      </c>
      <c r="AG96" s="84">
        <v>1</v>
      </c>
      <c r="AH96" s="84">
        <v>1</v>
      </c>
      <c r="AI96" s="84">
        <v>1</v>
      </c>
      <c r="AJ96" s="84">
        <v>1</v>
      </c>
      <c r="AK96" s="84">
        <v>1</v>
      </c>
      <c r="AL96" s="84">
        <v>1</v>
      </c>
      <c r="AM96" s="84">
        <v>1</v>
      </c>
      <c r="AN96" s="84">
        <v>1</v>
      </c>
      <c r="AO96" s="84">
        <v>1</v>
      </c>
      <c r="AP96" s="84">
        <v>1</v>
      </c>
      <c r="AQ96" s="84">
        <v>1</v>
      </c>
      <c r="AR96" s="84">
        <v>1</v>
      </c>
      <c r="AS96" s="84">
        <v>1</v>
      </c>
      <c r="AT96" s="84">
        <v>1</v>
      </c>
      <c r="AU96" s="84">
        <v>1</v>
      </c>
      <c r="AV96" s="660"/>
      <c r="AW96" s="660"/>
      <c r="AX96" s="84">
        <v>1</v>
      </c>
      <c r="AY96" s="84">
        <v>1</v>
      </c>
      <c r="AZ96" s="84">
        <v>1</v>
      </c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754"/>
      <c r="BT96" s="754"/>
      <c r="BU96" s="754"/>
      <c r="BV96" s="135"/>
      <c r="BW96" s="135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  <c r="CT96" s="135"/>
      <c r="CU96" s="135"/>
      <c r="CV96" s="135"/>
      <c r="CW96" s="135"/>
      <c r="CX96" s="135"/>
      <c r="CY96" s="135"/>
      <c r="CZ96" s="135"/>
      <c r="DA96" s="135"/>
      <c r="DB96" s="135"/>
      <c r="DC96" s="135"/>
      <c r="DD96" s="135"/>
      <c r="DE96" s="135"/>
      <c r="DF96" s="135"/>
      <c r="DG96" s="135"/>
      <c r="DH96" s="135"/>
      <c r="DI96" s="135"/>
      <c r="DJ96" s="135"/>
      <c r="DK96" s="135"/>
      <c r="DL96" s="135"/>
      <c r="DM96" s="135"/>
      <c r="DN96" s="135"/>
      <c r="DO96" s="135"/>
      <c r="DP96" s="135"/>
      <c r="DQ96" s="135"/>
      <c r="DR96" s="135"/>
      <c r="DS96" s="135"/>
      <c r="DT96" s="135"/>
      <c r="DU96" s="135"/>
      <c r="DV96" s="135"/>
      <c r="DW96" s="135"/>
      <c r="DX96" s="135"/>
      <c r="DY96" s="135"/>
      <c r="DZ96" s="135"/>
      <c r="EA96" s="135"/>
      <c r="EB96" s="135"/>
      <c r="EC96" s="135"/>
      <c r="ED96" s="135"/>
      <c r="EE96" s="135"/>
      <c r="EF96" s="135"/>
      <c r="EG96" s="135"/>
      <c r="EH96" s="135"/>
      <c r="EI96" s="135"/>
      <c r="EJ96" s="135"/>
      <c r="EK96" s="135"/>
      <c r="EL96" s="135"/>
      <c r="EM96" s="135"/>
      <c r="EN96" s="135"/>
      <c r="EO96" s="135"/>
      <c r="EP96" s="135"/>
      <c r="EQ96" s="135"/>
      <c r="ER96" s="135"/>
      <c r="ES96" s="135"/>
      <c r="ET96" s="135"/>
      <c r="EU96" s="135"/>
      <c r="EV96" s="135"/>
      <c r="EW96" s="135"/>
      <c r="EX96" s="135"/>
      <c r="EY96" s="135"/>
      <c r="EZ96" s="135"/>
      <c r="FA96" s="135"/>
      <c r="FB96" s="135"/>
      <c r="FC96" s="135"/>
      <c r="FD96" s="135"/>
      <c r="FE96" s="135"/>
      <c r="FF96" s="135"/>
      <c r="FG96" s="135"/>
      <c r="FH96" s="135"/>
      <c r="FI96" s="135"/>
      <c r="FJ96" s="135"/>
      <c r="FK96" s="135"/>
      <c r="FL96" s="135"/>
      <c r="FM96" s="135"/>
      <c r="FN96" s="135"/>
      <c r="FO96" s="135"/>
      <c r="FP96" s="135"/>
      <c r="FQ96" s="135"/>
      <c r="FR96" s="135"/>
      <c r="FS96" s="135"/>
      <c r="FT96" s="135"/>
      <c r="FU96" s="135"/>
      <c r="FV96" s="135"/>
      <c r="FW96" s="135"/>
      <c r="FX96" s="135"/>
      <c r="FY96" s="135"/>
      <c r="FZ96" s="135"/>
      <c r="GA96" s="755"/>
    </row>
    <row r="97" spans="1:198" s="709" customFormat="1" x14ac:dyDescent="0.25">
      <c r="A97" s="138">
        <v>94</v>
      </c>
      <c r="B97" s="611" t="s">
        <v>235</v>
      </c>
      <c r="C97" s="171" t="s">
        <v>598</v>
      </c>
      <c r="D97" s="171" t="s">
        <v>38</v>
      </c>
      <c r="E97" s="757"/>
      <c r="F97" s="728" t="s">
        <v>66</v>
      </c>
      <c r="G97" s="729">
        <v>2</v>
      </c>
      <c r="H97" s="84">
        <v>2</v>
      </c>
      <c r="I97" s="84">
        <v>2</v>
      </c>
      <c r="J97" s="84">
        <v>2</v>
      </c>
      <c r="K97" s="660"/>
      <c r="L97" s="660"/>
      <c r="M97" s="84">
        <v>2</v>
      </c>
      <c r="N97" s="84">
        <v>2</v>
      </c>
      <c r="O97" s="660"/>
      <c r="P97" s="84">
        <v>2</v>
      </c>
      <c r="Q97" s="84">
        <v>2</v>
      </c>
      <c r="R97" s="84">
        <v>2</v>
      </c>
      <c r="S97" s="84">
        <v>2</v>
      </c>
      <c r="T97" s="84">
        <v>2</v>
      </c>
      <c r="U97" s="84">
        <v>2</v>
      </c>
      <c r="V97" s="84">
        <v>2</v>
      </c>
      <c r="W97" s="84">
        <v>2</v>
      </c>
      <c r="X97" s="84">
        <v>2</v>
      </c>
      <c r="Y97" s="660"/>
      <c r="Z97" s="84">
        <v>2</v>
      </c>
      <c r="AA97" s="84">
        <v>2</v>
      </c>
      <c r="AB97" s="84">
        <v>2</v>
      </c>
      <c r="AC97" s="84">
        <v>2</v>
      </c>
      <c r="AD97" s="84">
        <v>2</v>
      </c>
      <c r="AE97" s="84">
        <v>2</v>
      </c>
      <c r="AF97" s="84">
        <v>2</v>
      </c>
      <c r="AG97" s="84">
        <v>2</v>
      </c>
      <c r="AH97" s="84">
        <v>2</v>
      </c>
      <c r="AI97" s="84">
        <v>2</v>
      </c>
      <c r="AJ97" s="84">
        <v>2</v>
      </c>
      <c r="AK97" s="84">
        <v>2</v>
      </c>
      <c r="AL97" s="84">
        <v>2</v>
      </c>
      <c r="AM97" s="84">
        <v>2</v>
      </c>
      <c r="AN97" s="84">
        <v>2</v>
      </c>
      <c r="AO97" s="84">
        <v>2</v>
      </c>
      <c r="AP97" s="84">
        <v>2</v>
      </c>
      <c r="AQ97" s="84">
        <v>2</v>
      </c>
      <c r="AR97" s="84">
        <v>2</v>
      </c>
      <c r="AS97" s="84">
        <v>2</v>
      </c>
      <c r="AT97" s="84">
        <v>2</v>
      </c>
      <c r="AU97" s="84">
        <v>2</v>
      </c>
      <c r="AV97" s="660"/>
      <c r="AW97" s="660"/>
      <c r="AX97" s="84">
        <v>2</v>
      </c>
      <c r="AY97" s="84">
        <v>2</v>
      </c>
      <c r="AZ97" s="84">
        <v>2</v>
      </c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758"/>
      <c r="BT97" s="758"/>
      <c r="BU97" s="758"/>
      <c r="BV97" s="135"/>
      <c r="BW97" s="135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  <c r="CT97" s="135"/>
      <c r="CU97" s="135"/>
      <c r="CV97" s="135"/>
      <c r="CW97" s="135"/>
      <c r="CX97" s="135"/>
      <c r="CY97" s="135"/>
      <c r="CZ97" s="135"/>
      <c r="DA97" s="135"/>
      <c r="DB97" s="135"/>
      <c r="DC97" s="135"/>
      <c r="DD97" s="135"/>
      <c r="DE97" s="135"/>
      <c r="DF97" s="135"/>
      <c r="DG97" s="135"/>
      <c r="DH97" s="135"/>
      <c r="DI97" s="135"/>
      <c r="DJ97" s="135"/>
      <c r="DK97" s="135"/>
      <c r="DL97" s="135"/>
      <c r="DM97" s="135"/>
      <c r="DN97" s="135"/>
      <c r="DO97" s="135"/>
      <c r="DP97" s="135"/>
      <c r="DQ97" s="135"/>
      <c r="DR97" s="135"/>
      <c r="DS97" s="135"/>
      <c r="DT97" s="135"/>
      <c r="DU97" s="135"/>
      <c r="DV97" s="135"/>
      <c r="DW97" s="135"/>
      <c r="DX97" s="135"/>
      <c r="DY97" s="135"/>
      <c r="DZ97" s="135"/>
      <c r="EA97" s="135"/>
      <c r="EB97" s="135"/>
      <c r="EC97" s="135"/>
      <c r="ED97" s="135"/>
      <c r="EE97" s="135"/>
      <c r="EF97" s="135"/>
      <c r="EG97" s="135"/>
      <c r="EH97" s="135"/>
      <c r="EI97" s="135"/>
      <c r="EJ97" s="135"/>
      <c r="EK97" s="135"/>
      <c r="EL97" s="135"/>
      <c r="EM97" s="135"/>
      <c r="EN97" s="135"/>
      <c r="EO97" s="135"/>
      <c r="EP97" s="135"/>
      <c r="EQ97" s="135"/>
      <c r="ER97" s="135"/>
      <c r="ES97" s="135"/>
      <c r="ET97" s="135"/>
      <c r="EU97" s="135"/>
      <c r="EV97" s="135"/>
      <c r="EW97" s="135"/>
      <c r="EX97" s="135"/>
      <c r="EY97" s="135"/>
      <c r="EZ97" s="135"/>
      <c r="FA97" s="135"/>
      <c r="FB97" s="135"/>
      <c r="FC97" s="135"/>
      <c r="FD97" s="135"/>
      <c r="FE97" s="135"/>
      <c r="FF97" s="135"/>
      <c r="FG97" s="135"/>
      <c r="FH97" s="135"/>
      <c r="FI97" s="135"/>
      <c r="FJ97" s="135"/>
      <c r="FK97" s="135"/>
      <c r="FL97" s="135"/>
      <c r="FM97" s="135"/>
      <c r="FN97" s="135"/>
      <c r="FO97" s="135"/>
      <c r="FP97" s="135"/>
      <c r="FQ97" s="135"/>
      <c r="FR97" s="135"/>
      <c r="FS97" s="135"/>
      <c r="FT97" s="135"/>
      <c r="FU97" s="135"/>
      <c r="FV97" s="135"/>
      <c r="FW97" s="135"/>
      <c r="FX97" s="135"/>
      <c r="FY97" s="135"/>
      <c r="FZ97" s="135"/>
      <c r="GA97" s="730"/>
    </row>
    <row r="98" spans="1:198" s="496" customFormat="1" ht="13.8" thickBot="1" x14ac:dyDescent="0.3">
      <c r="A98" s="138">
        <v>95</v>
      </c>
      <c r="B98" s="611" t="s">
        <v>521</v>
      </c>
      <c r="C98" s="740" t="s">
        <v>493</v>
      </c>
      <c r="D98" s="171" t="s">
        <v>18</v>
      </c>
      <c r="E98" s="757"/>
      <c r="F98" s="728" t="s">
        <v>66</v>
      </c>
      <c r="G98" s="729">
        <v>2</v>
      </c>
      <c r="H98" s="470">
        <v>2</v>
      </c>
      <c r="I98" s="470">
        <v>2</v>
      </c>
      <c r="J98" s="470">
        <v>2</v>
      </c>
      <c r="K98" s="650"/>
      <c r="L98" s="650"/>
      <c r="M98" s="470">
        <v>2</v>
      </c>
      <c r="N98" s="470">
        <v>2</v>
      </c>
      <c r="O98" s="650"/>
      <c r="P98" s="470">
        <v>2</v>
      </c>
      <c r="Q98" s="470">
        <v>2</v>
      </c>
      <c r="R98" s="470">
        <v>2</v>
      </c>
      <c r="S98" s="470">
        <v>2</v>
      </c>
      <c r="T98" s="470">
        <v>2</v>
      </c>
      <c r="U98" s="470">
        <v>2</v>
      </c>
      <c r="V98" s="470">
        <v>2</v>
      </c>
      <c r="W98" s="470">
        <v>2</v>
      </c>
      <c r="X98" s="470">
        <v>2</v>
      </c>
      <c r="Y98" s="650"/>
      <c r="Z98" s="470">
        <v>2</v>
      </c>
      <c r="AA98" s="470">
        <v>2</v>
      </c>
      <c r="AB98" s="470">
        <v>2</v>
      </c>
      <c r="AC98" s="470">
        <v>2</v>
      </c>
      <c r="AD98" s="470">
        <v>2</v>
      </c>
      <c r="AE98" s="470">
        <v>2</v>
      </c>
      <c r="AF98" s="470">
        <v>2</v>
      </c>
      <c r="AG98" s="470">
        <v>2</v>
      </c>
      <c r="AH98" s="470">
        <v>2</v>
      </c>
      <c r="AI98" s="470">
        <v>2</v>
      </c>
      <c r="AJ98" s="470">
        <v>2</v>
      </c>
      <c r="AK98" s="470">
        <v>2</v>
      </c>
      <c r="AL98" s="470">
        <v>2</v>
      </c>
      <c r="AM98" s="470">
        <v>2</v>
      </c>
      <c r="AN98" s="470">
        <v>2</v>
      </c>
      <c r="AO98" s="470">
        <v>2</v>
      </c>
      <c r="AP98" s="470">
        <v>2</v>
      </c>
      <c r="AQ98" s="470">
        <v>2</v>
      </c>
      <c r="AR98" s="470">
        <v>2</v>
      </c>
      <c r="AS98" s="470">
        <v>2</v>
      </c>
      <c r="AT98" s="470">
        <v>2</v>
      </c>
      <c r="AU98" s="470">
        <v>2</v>
      </c>
      <c r="AV98" s="650"/>
      <c r="AW98" s="650"/>
      <c r="AX98" s="470">
        <v>2</v>
      </c>
      <c r="AY98" s="470">
        <v>2</v>
      </c>
      <c r="AZ98" s="470">
        <v>2</v>
      </c>
      <c r="BA98" s="470"/>
      <c r="BB98" s="470"/>
      <c r="BC98" s="470"/>
      <c r="BD98" s="470"/>
      <c r="BE98" s="470"/>
      <c r="BF98" s="470"/>
      <c r="BG98" s="470"/>
      <c r="BH98" s="470"/>
      <c r="BI98" s="470"/>
      <c r="BJ98" s="470"/>
      <c r="BK98" s="470"/>
      <c r="BL98" s="470"/>
      <c r="BM98" s="470"/>
      <c r="BN98" s="470"/>
      <c r="BO98" s="470"/>
      <c r="BP98" s="470"/>
      <c r="BQ98" s="470"/>
      <c r="BR98" s="470"/>
      <c r="BS98" s="759"/>
      <c r="BT98" s="759"/>
      <c r="BU98" s="759"/>
      <c r="BV98" s="135"/>
      <c r="BW98" s="135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  <c r="CT98" s="135"/>
      <c r="CU98" s="135"/>
      <c r="CV98" s="135"/>
      <c r="CW98" s="135"/>
      <c r="CX98" s="135"/>
      <c r="CY98" s="135"/>
      <c r="CZ98" s="135"/>
      <c r="DA98" s="135"/>
      <c r="DB98" s="135"/>
      <c r="DC98" s="135"/>
      <c r="DD98" s="135"/>
      <c r="DE98" s="135"/>
      <c r="DF98" s="135"/>
      <c r="DG98" s="135"/>
      <c r="DH98" s="135"/>
      <c r="DI98" s="135"/>
      <c r="DJ98" s="135"/>
      <c r="DK98" s="135"/>
      <c r="DL98" s="135"/>
      <c r="DM98" s="135"/>
      <c r="DN98" s="135"/>
      <c r="DO98" s="135"/>
      <c r="DP98" s="135"/>
      <c r="DQ98" s="135"/>
      <c r="DR98" s="135"/>
      <c r="DS98" s="135"/>
      <c r="DT98" s="135"/>
      <c r="DU98" s="135"/>
      <c r="DV98" s="135"/>
      <c r="DW98" s="135"/>
      <c r="DX98" s="135"/>
      <c r="DY98" s="135"/>
      <c r="DZ98" s="135"/>
      <c r="EA98" s="135"/>
      <c r="EB98" s="135"/>
      <c r="EC98" s="135"/>
      <c r="ED98" s="135"/>
      <c r="EE98" s="135"/>
      <c r="EF98" s="135"/>
      <c r="EG98" s="135"/>
      <c r="EH98" s="135"/>
      <c r="EI98" s="135"/>
      <c r="EJ98" s="135"/>
      <c r="EK98" s="135"/>
      <c r="EL98" s="135"/>
      <c r="EM98" s="135"/>
      <c r="EN98" s="135"/>
      <c r="EO98" s="135"/>
      <c r="EP98" s="135"/>
      <c r="EQ98" s="135"/>
      <c r="ER98" s="135"/>
      <c r="ES98" s="135"/>
      <c r="ET98" s="135"/>
      <c r="EU98" s="135"/>
      <c r="EV98" s="135"/>
      <c r="EW98" s="135"/>
      <c r="EX98" s="135"/>
      <c r="EY98" s="135"/>
      <c r="EZ98" s="135"/>
      <c r="FA98" s="135"/>
      <c r="FB98" s="135"/>
      <c r="FC98" s="135"/>
      <c r="FD98" s="135"/>
      <c r="FE98" s="135"/>
      <c r="FF98" s="135"/>
      <c r="FG98" s="135"/>
      <c r="FH98" s="135"/>
      <c r="FI98" s="135"/>
      <c r="FJ98" s="135"/>
      <c r="FK98" s="135"/>
      <c r="FL98" s="135"/>
      <c r="FM98" s="135"/>
      <c r="FN98" s="135"/>
      <c r="FO98" s="135"/>
      <c r="FP98" s="135"/>
      <c r="FQ98" s="135"/>
      <c r="FR98" s="135"/>
      <c r="FS98" s="135"/>
      <c r="FT98" s="135"/>
      <c r="FU98" s="135"/>
      <c r="FV98" s="135"/>
      <c r="FW98" s="135"/>
      <c r="FX98" s="135"/>
      <c r="FY98" s="135"/>
      <c r="FZ98" s="135"/>
      <c r="GA98" s="495"/>
    </row>
    <row r="99" spans="1:198" s="625" customFormat="1" ht="13.8" thickBot="1" x14ac:dyDescent="0.3">
      <c r="A99" s="689">
        <v>96</v>
      </c>
      <c r="B99" s="267" t="s">
        <v>223</v>
      </c>
      <c r="C99" s="271" t="s">
        <v>578</v>
      </c>
      <c r="D99" s="563" t="s">
        <v>31</v>
      </c>
      <c r="E99" s="626"/>
      <c r="F99" s="697" t="s">
        <v>66</v>
      </c>
      <c r="G99" s="474">
        <v>1</v>
      </c>
      <c r="H99" s="475">
        <v>1</v>
      </c>
      <c r="I99" s="475">
        <v>1</v>
      </c>
      <c r="J99" s="475">
        <v>1</v>
      </c>
      <c r="K99" s="649"/>
      <c r="L99" s="649"/>
      <c r="M99" s="475">
        <v>1</v>
      </c>
      <c r="N99" s="475">
        <v>1</v>
      </c>
      <c r="O99" s="649"/>
      <c r="P99" s="475">
        <v>1</v>
      </c>
      <c r="Q99" s="475">
        <v>1</v>
      </c>
      <c r="R99" s="475">
        <v>1</v>
      </c>
      <c r="S99" s="475">
        <v>1</v>
      </c>
      <c r="T99" s="475">
        <v>1</v>
      </c>
      <c r="U99" s="475">
        <v>1</v>
      </c>
      <c r="V99" s="475">
        <v>1</v>
      </c>
      <c r="W99" s="475">
        <v>1</v>
      </c>
      <c r="X99" s="475">
        <v>1</v>
      </c>
      <c r="Y99" s="649"/>
      <c r="Z99" s="475">
        <v>1</v>
      </c>
      <c r="AA99" s="475">
        <v>1</v>
      </c>
      <c r="AB99" s="475">
        <v>1</v>
      </c>
      <c r="AC99" s="475">
        <v>1</v>
      </c>
      <c r="AD99" s="475">
        <v>1</v>
      </c>
      <c r="AE99" s="475">
        <v>1</v>
      </c>
      <c r="AF99" s="475">
        <v>1</v>
      </c>
      <c r="AG99" s="475">
        <v>1</v>
      </c>
      <c r="AH99" s="475">
        <v>1</v>
      </c>
      <c r="AI99" s="475">
        <v>1</v>
      </c>
      <c r="AJ99" s="475">
        <v>1</v>
      </c>
      <c r="AK99" s="475">
        <v>1</v>
      </c>
      <c r="AL99" s="475">
        <v>1</v>
      </c>
      <c r="AM99" s="475">
        <v>1</v>
      </c>
      <c r="AN99" s="475">
        <v>1</v>
      </c>
      <c r="AO99" s="475">
        <v>1</v>
      </c>
      <c r="AP99" s="475">
        <v>1</v>
      </c>
      <c r="AQ99" s="475">
        <v>1</v>
      </c>
      <c r="AR99" s="475">
        <v>1</v>
      </c>
      <c r="AS99" s="475">
        <v>1</v>
      </c>
      <c r="AT99" s="475">
        <v>1</v>
      </c>
      <c r="AU99" s="475">
        <v>1</v>
      </c>
      <c r="AV99" s="649"/>
      <c r="AW99" s="649"/>
      <c r="AX99" s="475">
        <v>1</v>
      </c>
      <c r="AY99" s="475">
        <v>1</v>
      </c>
      <c r="AZ99" s="475">
        <v>1</v>
      </c>
      <c r="BA99" s="475"/>
      <c r="BB99" s="475"/>
      <c r="BC99" s="475"/>
      <c r="BD99" s="475"/>
      <c r="BE99" s="475"/>
      <c r="BF99" s="475"/>
      <c r="BG99" s="475"/>
      <c r="BH99" s="475"/>
      <c r="BI99" s="475"/>
      <c r="BJ99" s="475"/>
      <c r="BK99" s="475"/>
      <c r="BL99" s="475"/>
      <c r="BM99" s="475"/>
      <c r="BN99" s="475"/>
      <c r="BO99" s="475"/>
      <c r="BP99" s="475"/>
      <c r="BQ99" s="475"/>
      <c r="BR99" s="475"/>
      <c r="BS99" s="701"/>
      <c r="BT99" s="701"/>
      <c r="BU99" s="701"/>
      <c r="BV99" s="698"/>
      <c r="BW99" s="698"/>
      <c r="BX99" s="698"/>
      <c r="BY99" s="698"/>
      <c r="BZ99" s="698"/>
      <c r="CA99" s="698"/>
      <c r="CB99" s="698"/>
      <c r="CC99" s="698"/>
      <c r="CD99" s="698"/>
      <c r="CE99" s="698"/>
      <c r="CF99" s="698"/>
      <c r="CG99" s="698"/>
      <c r="CH99" s="698"/>
      <c r="CI99" s="698"/>
      <c r="CJ99" s="698"/>
      <c r="CK99" s="698"/>
      <c r="CL99" s="698"/>
      <c r="CM99" s="698"/>
      <c r="CN99" s="698"/>
      <c r="CO99" s="698"/>
      <c r="CP99" s="698"/>
      <c r="CQ99" s="698"/>
      <c r="CR99" s="698"/>
      <c r="CS99" s="698"/>
      <c r="CT99" s="698"/>
      <c r="CU99" s="698"/>
      <c r="CV99" s="698"/>
      <c r="CW99" s="698"/>
      <c r="CX99" s="698"/>
      <c r="CY99" s="698"/>
      <c r="CZ99" s="698"/>
      <c r="DA99" s="698"/>
      <c r="DB99" s="698"/>
      <c r="DC99" s="698"/>
      <c r="DD99" s="698"/>
      <c r="DE99" s="698"/>
      <c r="DF99" s="698"/>
      <c r="DG99" s="698"/>
      <c r="DH99" s="698"/>
      <c r="DI99" s="698"/>
      <c r="DJ99" s="698"/>
      <c r="DK99" s="698"/>
      <c r="DL99" s="698"/>
      <c r="DM99" s="698"/>
      <c r="DN99" s="698"/>
      <c r="DO99" s="698"/>
      <c r="DP99" s="698"/>
      <c r="DQ99" s="698"/>
      <c r="DR99" s="698"/>
      <c r="DS99" s="698"/>
      <c r="DT99" s="698"/>
      <c r="DU99" s="698"/>
      <c r="DV99" s="698"/>
      <c r="DW99" s="698"/>
      <c r="DX99" s="698"/>
      <c r="DY99" s="698"/>
      <c r="DZ99" s="698"/>
      <c r="EA99" s="698"/>
      <c r="EB99" s="698"/>
      <c r="EC99" s="698"/>
      <c r="ED99" s="698"/>
      <c r="EE99" s="698"/>
      <c r="EF99" s="698"/>
      <c r="EG99" s="698"/>
      <c r="EH99" s="698"/>
      <c r="EI99" s="698"/>
      <c r="EJ99" s="698"/>
      <c r="EK99" s="698"/>
      <c r="EL99" s="698"/>
      <c r="EM99" s="698"/>
      <c r="EN99" s="698"/>
      <c r="EO99" s="698"/>
      <c r="EP99" s="698"/>
      <c r="EQ99" s="698"/>
      <c r="ER99" s="698"/>
      <c r="ES99" s="698"/>
      <c r="ET99" s="698"/>
      <c r="EU99" s="698"/>
      <c r="EV99" s="698"/>
      <c r="EW99" s="698"/>
      <c r="EX99" s="698"/>
      <c r="EY99" s="698"/>
      <c r="EZ99" s="698"/>
      <c r="FA99" s="698"/>
      <c r="FB99" s="698"/>
      <c r="FC99" s="698"/>
      <c r="FD99" s="698"/>
      <c r="FE99" s="698"/>
      <c r="FF99" s="698"/>
      <c r="FG99" s="698"/>
      <c r="FH99" s="698"/>
      <c r="FI99" s="698"/>
      <c r="FJ99" s="698"/>
      <c r="FK99" s="698"/>
      <c r="FL99" s="698"/>
      <c r="FM99" s="698"/>
      <c r="FN99" s="698"/>
      <c r="FO99" s="698"/>
      <c r="FP99" s="698"/>
      <c r="FQ99" s="698"/>
      <c r="FR99" s="698"/>
      <c r="FS99" s="698"/>
      <c r="FT99" s="698"/>
      <c r="FU99" s="698"/>
      <c r="FV99" s="698"/>
      <c r="FW99" s="698"/>
      <c r="FX99" s="698"/>
      <c r="FY99" s="698"/>
      <c r="FZ99" s="698"/>
      <c r="GA99" s="624"/>
    </row>
    <row r="100" spans="1:198" s="727" customFormat="1" x14ac:dyDescent="0.25">
      <c r="A100" s="138">
        <v>97</v>
      </c>
      <c r="B100" s="525" t="s">
        <v>224</v>
      </c>
      <c r="C100" s="564" t="s">
        <v>579</v>
      </c>
      <c r="D100" s="741" t="s">
        <v>32</v>
      </c>
      <c r="E100" s="716"/>
      <c r="F100" s="725" t="s">
        <v>66</v>
      </c>
      <c r="G100" s="718">
        <v>1</v>
      </c>
      <c r="H100" s="665">
        <v>1</v>
      </c>
      <c r="I100" s="665">
        <v>1</v>
      </c>
      <c r="J100" s="665">
        <v>1</v>
      </c>
      <c r="K100" s="666"/>
      <c r="L100" s="666"/>
      <c r="M100" s="665">
        <v>1</v>
      </c>
      <c r="N100" s="665">
        <v>1</v>
      </c>
      <c r="O100" s="666"/>
      <c r="P100" s="665">
        <v>1</v>
      </c>
      <c r="Q100" s="665">
        <v>1</v>
      </c>
      <c r="R100" s="665">
        <v>1</v>
      </c>
      <c r="S100" s="665">
        <v>1</v>
      </c>
      <c r="T100" s="665">
        <v>1</v>
      </c>
      <c r="U100" s="665">
        <v>1</v>
      </c>
      <c r="V100" s="665">
        <v>1</v>
      </c>
      <c r="W100" s="665">
        <v>1</v>
      </c>
      <c r="X100" s="665">
        <v>1</v>
      </c>
      <c r="Y100" s="666"/>
      <c r="Z100" s="665">
        <v>1</v>
      </c>
      <c r="AA100" s="665">
        <v>1</v>
      </c>
      <c r="AB100" s="665">
        <v>1</v>
      </c>
      <c r="AC100" s="665">
        <v>1</v>
      </c>
      <c r="AD100" s="665">
        <v>1</v>
      </c>
      <c r="AE100" s="665">
        <v>1</v>
      </c>
      <c r="AF100" s="665">
        <v>1</v>
      </c>
      <c r="AG100" s="665">
        <v>1</v>
      </c>
      <c r="AH100" s="665">
        <v>1</v>
      </c>
      <c r="AI100" s="665">
        <v>1</v>
      </c>
      <c r="AJ100" s="665">
        <v>1</v>
      </c>
      <c r="AK100" s="665">
        <v>1</v>
      </c>
      <c r="AL100" s="665">
        <v>1</v>
      </c>
      <c r="AM100" s="665">
        <v>1</v>
      </c>
      <c r="AN100" s="665">
        <v>1</v>
      </c>
      <c r="AO100" s="665">
        <v>1</v>
      </c>
      <c r="AP100" s="665">
        <v>1</v>
      </c>
      <c r="AQ100" s="665">
        <v>1</v>
      </c>
      <c r="AR100" s="665">
        <v>1</v>
      </c>
      <c r="AS100" s="665">
        <v>1</v>
      </c>
      <c r="AT100" s="665">
        <v>1</v>
      </c>
      <c r="AU100" s="665">
        <v>1</v>
      </c>
      <c r="AV100" s="666"/>
      <c r="AW100" s="666"/>
      <c r="AX100" s="665">
        <v>1</v>
      </c>
      <c r="AY100" s="665">
        <v>1</v>
      </c>
      <c r="AZ100" s="665">
        <v>1</v>
      </c>
      <c r="BA100" s="665"/>
      <c r="BB100" s="665"/>
      <c r="BC100" s="665"/>
      <c r="BD100" s="665"/>
      <c r="BE100" s="665"/>
      <c r="BF100" s="665"/>
      <c r="BG100" s="665"/>
      <c r="BH100" s="665"/>
      <c r="BI100" s="665"/>
      <c r="BJ100" s="665"/>
      <c r="BK100" s="665"/>
      <c r="BL100" s="665"/>
      <c r="BM100" s="665"/>
      <c r="BN100" s="665"/>
      <c r="BO100" s="665"/>
      <c r="BP100" s="665"/>
      <c r="BQ100" s="665"/>
      <c r="BR100" s="665"/>
      <c r="BS100" s="750"/>
      <c r="BT100" s="750"/>
      <c r="BU100" s="750"/>
      <c r="BV100" s="135"/>
      <c r="BW100" s="135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  <c r="CT100" s="135"/>
      <c r="CU100" s="135"/>
      <c r="CV100" s="135"/>
      <c r="CW100" s="135"/>
      <c r="CX100" s="135"/>
      <c r="CY100" s="135"/>
      <c r="CZ100" s="135"/>
      <c r="DA100" s="135"/>
      <c r="DB100" s="135"/>
      <c r="DC100" s="135"/>
      <c r="DD100" s="135"/>
      <c r="DE100" s="135"/>
      <c r="DF100" s="135"/>
      <c r="DG100" s="135"/>
      <c r="DH100" s="135"/>
      <c r="DI100" s="135"/>
      <c r="DJ100" s="135"/>
      <c r="DK100" s="135"/>
      <c r="DL100" s="135"/>
      <c r="DM100" s="135"/>
      <c r="DN100" s="135"/>
      <c r="DO100" s="135"/>
      <c r="DP100" s="135"/>
      <c r="DQ100" s="135"/>
      <c r="DR100" s="135"/>
      <c r="DS100" s="135"/>
      <c r="DT100" s="135"/>
      <c r="DU100" s="135"/>
      <c r="DV100" s="135"/>
      <c r="DW100" s="135"/>
      <c r="DX100" s="135"/>
      <c r="DY100" s="135"/>
      <c r="DZ100" s="135"/>
      <c r="EA100" s="135"/>
      <c r="EB100" s="135"/>
      <c r="EC100" s="135"/>
      <c r="ED100" s="135"/>
      <c r="EE100" s="135"/>
      <c r="EF100" s="135"/>
      <c r="EG100" s="135"/>
      <c r="EH100" s="135"/>
      <c r="EI100" s="135"/>
      <c r="EJ100" s="135"/>
      <c r="EK100" s="135"/>
      <c r="EL100" s="135"/>
      <c r="EM100" s="135"/>
      <c r="EN100" s="135"/>
      <c r="EO100" s="135"/>
      <c r="EP100" s="135"/>
      <c r="EQ100" s="135"/>
      <c r="ER100" s="135"/>
      <c r="ES100" s="135"/>
      <c r="ET100" s="135"/>
      <c r="EU100" s="135"/>
      <c r="EV100" s="135"/>
      <c r="EW100" s="135"/>
      <c r="EX100" s="135"/>
      <c r="EY100" s="135"/>
      <c r="EZ100" s="135"/>
      <c r="FA100" s="135"/>
      <c r="FB100" s="135"/>
      <c r="FC100" s="135"/>
      <c r="FD100" s="135"/>
      <c r="FE100" s="135"/>
      <c r="FF100" s="135"/>
      <c r="FG100" s="135"/>
      <c r="FH100" s="135"/>
      <c r="FI100" s="135"/>
      <c r="FJ100" s="135"/>
      <c r="FK100" s="135"/>
      <c r="FL100" s="135"/>
      <c r="FM100" s="135"/>
      <c r="FN100" s="135"/>
      <c r="FO100" s="135"/>
      <c r="FP100" s="135"/>
      <c r="FQ100" s="135"/>
      <c r="FR100" s="135"/>
      <c r="FS100" s="135"/>
      <c r="FT100" s="135"/>
      <c r="FU100" s="135"/>
      <c r="FV100" s="135"/>
      <c r="FW100" s="135"/>
      <c r="FX100" s="135"/>
      <c r="FY100" s="135"/>
      <c r="FZ100" s="135"/>
      <c r="GA100" s="726"/>
    </row>
    <row r="101" spans="1:198" s="709" customFormat="1" ht="13.8" thickBot="1" x14ac:dyDescent="0.3">
      <c r="A101" s="138">
        <v>98</v>
      </c>
      <c r="B101" s="437" t="s">
        <v>225</v>
      </c>
      <c r="C101" s="566" t="s">
        <v>595</v>
      </c>
      <c r="D101" s="566" t="s">
        <v>32</v>
      </c>
      <c r="E101" s="742" t="s">
        <v>33</v>
      </c>
      <c r="F101" s="752" t="s">
        <v>66</v>
      </c>
      <c r="G101" s="753">
        <v>1</v>
      </c>
      <c r="H101" s="84">
        <v>1</v>
      </c>
      <c r="I101" s="84">
        <v>1</v>
      </c>
      <c r="J101" s="84">
        <v>1</v>
      </c>
      <c r="K101" s="660"/>
      <c r="L101" s="660"/>
      <c r="M101" s="84">
        <v>1</v>
      </c>
      <c r="N101" s="84">
        <v>1</v>
      </c>
      <c r="O101" s="660"/>
      <c r="P101" s="84">
        <v>1</v>
      </c>
      <c r="Q101" s="84">
        <v>1</v>
      </c>
      <c r="R101" s="84">
        <v>1</v>
      </c>
      <c r="S101" s="84">
        <v>1</v>
      </c>
      <c r="T101" s="84">
        <v>1</v>
      </c>
      <c r="U101" s="84">
        <v>1</v>
      </c>
      <c r="V101" s="84">
        <v>1</v>
      </c>
      <c r="W101" s="84">
        <v>1</v>
      </c>
      <c r="X101" s="84">
        <v>1</v>
      </c>
      <c r="Y101" s="660"/>
      <c r="Z101" s="84">
        <v>1</v>
      </c>
      <c r="AA101" s="84">
        <v>1</v>
      </c>
      <c r="AB101" s="84">
        <v>1</v>
      </c>
      <c r="AC101" s="84">
        <v>1</v>
      </c>
      <c r="AD101" s="84">
        <v>1</v>
      </c>
      <c r="AE101" s="84">
        <v>1</v>
      </c>
      <c r="AF101" s="84">
        <v>1</v>
      </c>
      <c r="AG101" s="84">
        <v>1</v>
      </c>
      <c r="AH101" s="84">
        <v>1</v>
      </c>
      <c r="AI101" s="84">
        <v>1</v>
      </c>
      <c r="AJ101" s="84">
        <v>1</v>
      </c>
      <c r="AK101" s="84">
        <v>1</v>
      </c>
      <c r="AL101" s="84">
        <v>1</v>
      </c>
      <c r="AM101" s="84">
        <v>1</v>
      </c>
      <c r="AN101" s="84">
        <v>1</v>
      </c>
      <c r="AO101" s="84">
        <v>1</v>
      </c>
      <c r="AP101" s="84">
        <v>1</v>
      </c>
      <c r="AQ101" s="84">
        <v>1</v>
      </c>
      <c r="AR101" s="84">
        <v>1</v>
      </c>
      <c r="AS101" s="84">
        <v>1</v>
      </c>
      <c r="AT101" s="84">
        <v>1</v>
      </c>
      <c r="AU101" s="84">
        <v>1</v>
      </c>
      <c r="AV101" s="660"/>
      <c r="AW101" s="660"/>
      <c r="AX101" s="84">
        <v>1</v>
      </c>
      <c r="AY101" s="84">
        <v>1</v>
      </c>
      <c r="AZ101" s="84">
        <v>1</v>
      </c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754"/>
      <c r="BT101" s="754"/>
      <c r="BU101" s="754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  <c r="CT101" s="135"/>
      <c r="CU101" s="135"/>
      <c r="CV101" s="135"/>
      <c r="CW101" s="135"/>
      <c r="CX101" s="135"/>
      <c r="CY101" s="135"/>
      <c r="CZ101" s="135"/>
      <c r="DA101" s="135"/>
      <c r="DB101" s="135"/>
      <c r="DC101" s="135"/>
      <c r="DD101" s="135"/>
      <c r="DE101" s="135"/>
      <c r="DF101" s="135"/>
      <c r="DG101" s="135"/>
      <c r="DH101" s="135"/>
      <c r="DI101" s="135"/>
      <c r="DJ101" s="135"/>
      <c r="DK101" s="135"/>
      <c r="DL101" s="135"/>
      <c r="DM101" s="135"/>
      <c r="DN101" s="135"/>
      <c r="DO101" s="135"/>
      <c r="DP101" s="135"/>
      <c r="DQ101" s="135"/>
      <c r="DR101" s="135"/>
      <c r="DS101" s="135"/>
      <c r="DT101" s="135"/>
      <c r="DU101" s="135"/>
      <c r="DV101" s="135"/>
      <c r="DW101" s="135"/>
      <c r="DX101" s="135"/>
      <c r="DY101" s="135"/>
      <c r="DZ101" s="135"/>
      <c r="EA101" s="135"/>
      <c r="EB101" s="135"/>
      <c r="EC101" s="135"/>
      <c r="ED101" s="135"/>
      <c r="EE101" s="135"/>
      <c r="EF101" s="135"/>
      <c r="EG101" s="135"/>
      <c r="EH101" s="135"/>
      <c r="EI101" s="135"/>
      <c r="EJ101" s="135"/>
      <c r="EK101" s="135"/>
      <c r="EL101" s="135"/>
      <c r="EM101" s="135"/>
      <c r="EN101" s="135"/>
      <c r="EO101" s="135"/>
      <c r="EP101" s="135"/>
      <c r="EQ101" s="135"/>
      <c r="ER101" s="135"/>
      <c r="ES101" s="135"/>
      <c r="ET101" s="135"/>
      <c r="EU101" s="135"/>
      <c r="EV101" s="135"/>
      <c r="EW101" s="135"/>
      <c r="EX101" s="135"/>
      <c r="EY101" s="135"/>
      <c r="EZ101" s="135"/>
      <c r="FA101" s="135"/>
      <c r="FB101" s="135"/>
      <c r="FC101" s="135"/>
      <c r="FD101" s="135"/>
      <c r="FE101" s="135"/>
      <c r="FF101" s="135"/>
      <c r="FG101" s="135"/>
      <c r="FH101" s="135"/>
      <c r="FI101" s="135"/>
      <c r="FJ101" s="135"/>
      <c r="FK101" s="135"/>
      <c r="FL101" s="135"/>
      <c r="FM101" s="135"/>
      <c r="FN101" s="135"/>
      <c r="FO101" s="135"/>
      <c r="FP101" s="135"/>
      <c r="FQ101" s="135"/>
      <c r="FR101" s="135"/>
      <c r="FS101" s="135"/>
      <c r="FT101" s="135"/>
      <c r="FU101" s="135"/>
      <c r="FV101" s="135"/>
      <c r="FW101" s="135"/>
      <c r="FX101" s="135"/>
      <c r="FY101" s="135"/>
      <c r="FZ101" s="135"/>
      <c r="GA101" s="730"/>
    </row>
    <row r="102" spans="1:198" s="761" customFormat="1" ht="81.75" customHeight="1" thickBot="1" x14ac:dyDescent="0.3">
      <c r="A102" s="138">
        <v>99</v>
      </c>
      <c r="B102" s="425"/>
      <c r="C102" s="731"/>
      <c r="D102" s="731"/>
      <c r="E102" s="731"/>
      <c r="F102" s="760"/>
      <c r="G102" s="246"/>
      <c r="H102" s="1166" t="s">
        <v>964</v>
      </c>
      <c r="I102" s="1166" t="s">
        <v>964</v>
      </c>
      <c r="J102" s="1166" t="s">
        <v>964</v>
      </c>
      <c r="K102" s="670"/>
      <c r="L102" s="670"/>
      <c r="M102" s="1166" t="s">
        <v>965</v>
      </c>
      <c r="N102" s="1166" t="s">
        <v>965</v>
      </c>
      <c r="O102" s="670"/>
      <c r="P102" s="1166" t="s">
        <v>964</v>
      </c>
      <c r="Q102" s="1166" t="s">
        <v>964</v>
      </c>
      <c r="R102" s="1166" t="s">
        <v>965</v>
      </c>
      <c r="S102" s="1166" t="s">
        <v>965</v>
      </c>
      <c r="T102" s="1166" t="s">
        <v>964</v>
      </c>
      <c r="U102" s="1166" t="s">
        <v>964</v>
      </c>
      <c r="V102" s="1166" t="s">
        <v>965</v>
      </c>
      <c r="W102" s="1166" t="s">
        <v>965</v>
      </c>
      <c r="X102" s="1166" t="s">
        <v>964</v>
      </c>
      <c r="Y102" s="670"/>
      <c r="Z102" s="1166" t="s">
        <v>964</v>
      </c>
      <c r="AA102" s="1166" t="s">
        <v>964</v>
      </c>
      <c r="AB102" s="1166" t="s">
        <v>965</v>
      </c>
      <c r="AC102" s="1166" t="s">
        <v>964</v>
      </c>
      <c r="AD102" s="1166" t="s">
        <v>965</v>
      </c>
      <c r="AE102" s="1166" t="s">
        <v>964</v>
      </c>
      <c r="AF102" s="1166" t="s">
        <v>964</v>
      </c>
      <c r="AG102" s="1166" t="s">
        <v>965</v>
      </c>
      <c r="AH102" s="1166" t="s">
        <v>965</v>
      </c>
      <c r="AI102" s="1166" t="s">
        <v>964</v>
      </c>
      <c r="AJ102" s="1166" t="s">
        <v>964</v>
      </c>
      <c r="AK102" s="1166" t="s">
        <v>965</v>
      </c>
      <c r="AL102" s="1166" t="s">
        <v>965</v>
      </c>
      <c r="AM102" s="1166" t="s">
        <v>964</v>
      </c>
      <c r="AN102" s="1166" t="s">
        <v>964</v>
      </c>
      <c r="AO102" s="1166" t="s">
        <v>964</v>
      </c>
      <c r="AP102" s="1166" t="s">
        <v>964</v>
      </c>
      <c r="AQ102" s="1166" t="s">
        <v>964</v>
      </c>
      <c r="AR102" s="1166" t="s">
        <v>964</v>
      </c>
      <c r="AS102" s="1166" t="s">
        <v>964</v>
      </c>
      <c r="AT102" s="1166" t="s">
        <v>964</v>
      </c>
      <c r="AU102" s="1166" t="s">
        <v>964</v>
      </c>
      <c r="AV102" s="670"/>
      <c r="AW102" s="670"/>
      <c r="AX102" s="1166" t="s">
        <v>964</v>
      </c>
      <c r="AY102" s="1166" t="s">
        <v>964</v>
      </c>
      <c r="AZ102" s="1166" t="s">
        <v>965</v>
      </c>
      <c r="BA102" s="669"/>
      <c r="BB102" s="669"/>
      <c r="BC102" s="669"/>
      <c r="BD102" s="669"/>
      <c r="BE102" s="669"/>
      <c r="BF102" s="669"/>
      <c r="BG102" s="669"/>
      <c r="BH102" s="669"/>
      <c r="BI102" s="669"/>
      <c r="BJ102" s="669"/>
      <c r="BK102" s="669"/>
      <c r="BL102" s="669"/>
      <c r="BM102" s="669"/>
      <c r="BN102" s="669"/>
      <c r="BO102" s="669"/>
      <c r="BP102" s="669"/>
      <c r="BQ102" s="669"/>
      <c r="BR102" s="669"/>
      <c r="BS102" s="578"/>
      <c r="BT102" s="578"/>
      <c r="BU102" s="578"/>
      <c r="BV102" s="502"/>
      <c r="BW102" s="502"/>
      <c r="BX102" s="502"/>
      <c r="BY102" s="502"/>
      <c r="BZ102" s="502"/>
      <c r="CA102" s="502"/>
      <c r="CB102" s="502"/>
      <c r="CC102" s="502"/>
      <c r="CD102" s="502"/>
      <c r="CE102" s="502"/>
      <c r="CF102" s="502"/>
      <c r="CG102" s="502"/>
      <c r="CH102" s="502"/>
      <c r="CI102" s="502"/>
      <c r="CJ102" s="502"/>
      <c r="CK102" s="502"/>
      <c r="CL102" s="502"/>
      <c r="CM102" s="502"/>
      <c r="CN102" s="502"/>
      <c r="CO102" s="502"/>
      <c r="CP102" s="502"/>
      <c r="CQ102" s="502"/>
      <c r="CR102" s="502"/>
      <c r="CS102" s="502"/>
      <c r="CT102" s="502"/>
      <c r="CU102" s="502"/>
      <c r="CV102" s="502"/>
      <c r="CW102" s="502"/>
      <c r="CX102" s="502"/>
      <c r="CY102" s="502"/>
      <c r="CZ102" s="502"/>
      <c r="DA102" s="502"/>
      <c r="DB102" s="502"/>
      <c r="DC102" s="502"/>
      <c r="DD102" s="502"/>
      <c r="DE102" s="502"/>
      <c r="DF102" s="502"/>
      <c r="DG102" s="502"/>
      <c r="DH102" s="502"/>
      <c r="DI102" s="502"/>
      <c r="DJ102" s="502"/>
      <c r="DK102" s="502"/>
      <c r="DL102" s="502"/>
      <c r="DM102" s="502"/>
      <c r="DN102" s="502"/>
      <c r="DO102" s="502"/>
      <c r="DP102" s="502"/>
      <c r="DQ102" s="502"/>
      <c r="DR102" s="502"/>
      <c r="DS102" s="502"/>
      <c r="DT102" s="502"/>
      <c r="DU102" s="502"/>
      <c r="DV102" s="502"/>
      <c r="DW102" s="502"/>
      <c r="DX102" s="502"/>
      <c r="DY102" s="502"/>
      <c r="DZ102" s="502"/>
      <c r="EA102" s="502"/>
      <c r="EB102" s="502"/>
      <c r="EC102" s="502"/>
      <c r="ED102" s="502"/>
      <c r="EE102" s="502"/>
      <c r="EF102" s="502"/>
      <c r="EG102" s="502"/>
      <c r="EH102" s="502"/>
      <c r="EI102" s="502"/>
      <c r="EJ102" s="502"/>
      <c r="EK102" s="502"/>
      <c r="EL102" s="502"/>
      <c r="EM102" s="502"/>
      <c r="EN102" s="502"/>
      <c r="EO102" s="502"/>
      <c r="EP102" s="502"/>
      <c r="EQ102" s="502"/>
      <c r="ER102" s="502"/>
      <c r="ES102" s="502"/>
      <c r="ET102" s="502"/>
      <c r="EU102" s="502"/>
      <c r="EV102" s="502"/>
      <c r="EW102" s="502"/>
      <c r="EX102" s="502"/>
      <c r="EY102" s="502"/>
      <c r="EZ102" s="502"/>
      <c r="FA102" s="502"/>
      <c r="FB102" s="502"/>
      <c r="FC102" s="502"/>
      <c r="FD102" s="502"/>
      <c r="FE102" s="502"/>
      <c r="FF102" s="502"/>
      <c r="FG102" s="502"/>
      <c r="FH102" s="502"/>
      <c r="FI102" s="502"/>
      <c r="FJ102" s="502"/>
      <c r="FK102" s="502"/>
      <c r="FL102" s="502"/>
      <c r="FM102" s="502"/>
      <c r="FN102" s="502"/>
      <c r="FO102" s="502"/>
      <c r="FP102" s="502"/>
      <c r="FQ102" s="502"/>
      <c r="FR102" s="502"/>
      <c r="FS102" s="502"/>
      <c r="FT102" s="502"/>
      <c r="FU102" s="502"/>
      <c r="FV102" s="502"/>
      <c r="FW102" s="502"/>
      <c r="FX102" s="502"/>
      <c r="FY102" s="502"/>
      <c r="FZ102" s="502"/>
      <c r="GA102" s="707"/>
      <c r="GB102" s="708"/>
      <c r="GC102" s="708"/>
      <c r="GD102" s="708"/>
      <c r="GE102" s="708"/>
      <c r="GF102" s="708"/>
      <c r="GG102" s="708"/>
      <c r="GH102" s="708"/>
      <c r="GI102" s="708"/>
      <c r="GJ102" s="708"/>
      <c r="GK102" s="708"/>
      <c r="GL102" s="708"/>
      <c r="GM102" s="708"/>
      <c r="GN102" s="708"/>
      <c r="GO102" s="708"/>
      <c r="GP102" s="708"/>
    </row>
    <row r="103" spans="1:198" s="625" customFormat="1" ht="13.8" thickBot="1" x14ac:dyDescent="0.3">
      <c r="A103" s="689">
        <v>100</v>
      </c>
      <c r="B103" s="286" t="s">
        <v>226</v>
      </c>
      <c r="C103" s="569" t="s">
        <v>580</v>
      </c>
      <c r="D103" s="570" t="s">
        <v>23</v>
      </c>
      <c r="E103" s="635"/>
      <c r="F103" s="700" t="s">
        <v>66</v>
      </c>
      <c r="G103" s="576">
        <v>1</v>
      </c>
      <c r="H103" s="582">
        <v>1</v>
      </c>
      <c r="I103" s="582">
        <v>1</v>
      </c>
      <c r="J103" s="582">
        <v>1</v>
      </c>
      <c r="K103" s="657"/>
      <c r="L103" s="657"/>
      <c r="M103" s="582">
        <v>1</v>
      </c>
      <c r="N103" s="582">
        <v>1</v>
      </c>
      <c r="O103" s="657"/>
      <c r="P103" s="582">
        <v>1</v>
      </c>
      <c r="Q103" s="582">
        <v>1</v>
      </c>
      <c r="R103" s="582">
        <v>1</v>
      </c>
      <c r="S103" s="582">
        <v>1</v>
      </c>
      <c r="T103" s="582">
        <v>1</v>
      </c>
      <c r="U103" s="582">
        <v>1</v>
      </c>
      <c r="V103" s="582">
        <v>1</v>
      </c>
      <c r="W103" s="582">
        <v>1</v>
      </c>
      <c r="X103" s="582">
        <v>1</v>
      </c>
      <c r="Y103" s="657"/>
      <c r="Z103" s="582">
        <v>1</v>
      </c>
      <c r="AA103" s="582">
        <v>1</v>
      </c>
      <c r="AB103" s="582">
        <v>1</v>
      </c>
      <c r="AC103" s="582">
        <v>1</v>
      </c>
      <c r="AD103" s="582">
        <v>1</v>
      </c>
      <c r="AE103" s="582">
        <v>1</v>
      </c>
      <c r="AF103" s="582">
        <v>1</v>
      </c>
      <c r="AG103" s="582">
        <v>1</v>
      </c>
      <c r="AH103" s="582">
        <v>1</v>
      </c>
      <c r="AI103" s="582">
        <v>1</v>
      </c>
      <c r="AJ103" s="582">
        <v>1</v>
      </c>
      <c r="AK103" s="582">
        <v>1</v>
      </c>
      <c r="AL103" s="582">
        <v>1</v>
      </c>
      <c r="AM103" s="582">
        <v>1</v>
      </c>
      <c r="AN103" s="582">
        <v>1</v>
      </c>
      <c r="AO103" s="582">
        <v>1</v>
      </c>
      <c r="AP103" s="582">
        <v>1</v>
      </c>
      <c r="AQ103" s="582">
        <v>1</v>
      </c>
      <c r="AR103" s="582">
        <v>1</v>
      </c>
      <c r="AS103" s="582">
        <v>1</v>
      </c>
      <c r="AT103" s="582">
        <v>1</v>
      </c>
      <c r="AU103" s="582">
        <v>1</v>
      </c>
      <c r="AV103" s="657"/>
      <c r="AW103" s="657"/>
      <c r="AX103" s="582">
        <v>1</v>
      </c>
      <c r="AY103" s="582">
        <v>1</v>
      </c>
      <c r="AZ103" s="582">
        <v>1</v>
      </c>
      <c r="BA103" s="32"/>
      <c r="BB103" s="48"/>
      <c r="BC103" s="32"/>
      <c r="BD103" s="32"/>
      <c r="BE103" s="32"/>
      <c r="BF103" s="48"/>
      <c r="BG103" s="32"/>
      <c r="BH103" s="32"/>
      <c r="BI103" s="32"/>
      <c r="BJ103" s="48"/>
      <c r="BK103" s="32"/>
      <c r="BL103" s="32"/>
      <c r="BM103" s="32"/>
      <c r="BN103" s="48"/>
      <c r="BO103" s="32"/>
      <c r="BP103" s="32"/>
      <c r="BQ103" s="32"/>
      <c r="BR103" s="32"/>
      <c r="BS103" s="702"/>
      <c r="BT103" s="702"/>
      <c r="BU103" s="702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  <c r="CT103" s="211"/>
      <c r="CU103" s="211"/>
      <c r="CV103" s="211"/>
      <c r="CW103" s="211"/>
      <c r="CX103" s="211"/>
      <c r="CY103" s="211"/>
      <c r="CZ103" s="211"/>
      <c r="DA103" s="211"/>
      <c r="DB103" s="211"/>
      <c r="DC103" s="211"/>
      <c r="DD103" s="211"/>
      <c r="DE103" s="211"/>
      <c r="DF103" s="211"/>
      <c r="DG103" s="211"/>
      <c r="DH103" s="211"/>
      <c r="DI103" s="211"/>
      <c r="DJ103" s="211"/>
      <c r="DK103" s="211"/>
      <c r="DL103" s="211"/>
      <c r="DM103" s="211"/>
      <c r="DN103" s="211"/>
      <c r="DO103" s="211"/>
      <c r="DP103" s="211"/>
      <c r="DQ103" s="211"/>
      <c r="DR103" s="211"/>
      <c r="DS103" s="211"/>
      <c r="DT103" s="211"/>
      <c r="DU103" s="211"/>
      <c r="DV103" s="211"/>
      <c r="DW103" s="211"/>
      <c r="DX103" s="211"/>
      <c r="DY103" s="211"/>
      <c r="DZ103" s="211"/>
      <c r="EA103" s="211"/>
      <c r="EB103" s="211"/>
      <c r="EC103" s="211"/>
      <c r="ED103" s="211"/>
      <c r="EE103" s="211"/>
      <c r="EF103" s="211"/>
      <c r="EG103" s="211"/>
      <c r="EH103" s="211"/>
      <c r="EI103" s="211"/>
      <c r="EJ103" s="211"/>
      <c r="EK103" s="211"/>
      <c r="EL103" s="211"/>
      <c r="EM103" s="211"/>
      <c r="EN103" s="211"/>
      <c r="EO103" s="211"/>
      <c r="EP103" s="211"/>
      <c r="EQ103" s="211"/>
      <c r="ER103" s="211"/>
      <c r="ES103" s="211"/>
      <c r="ET103" s="211"/>
      <c r="EU103" s="211"/>
      <c r="EV103" s="211"/>
      <c r="EW103" s="211"/>
      <c r="EX103" s="211"/>
      <c r="EY103" s="211"/>
      <c r="EZ103" s="211"/>
      <c r="FA103" s="211"/>
      <c r="FB103" s="211"/>
      <c r="FC103" s="211"/>
      <c r="FD103" s="211"/>
      <c r="FE103" s="211"/>
      <c r="FF103" s="211"/>
      <c r="FG103" s="211"/>
      <c r="FH103" s="211"/>
      <c r="FI103" s="211"/>
      <c r="FJ103" s="211"/>
      <c r="FK103" s="211"/>
      <c r="FL103" s="211"/>
      <c r="FM103" s="211"/>
      <c r="FN103" s="211"/>
      <c r="FO103" s="211"/>
      <c r="FP103" s="211"/>
      <c r="FQ103" s="211"/>
      <c r="FR103" s="211"/>
      <c r="FS103" s="211"/>
      <c r="FT103" s="211"/>
      <c r="FU103" s="211"/>
      <c r="FV103" s="211"/>
      <c r="FW103" s="211"/>
      <c r="FX103" s="211"/>
      <c r="FY103" s="211"/>
      <c r="FZ103" s="211"/>
      <c r="GA103" s="624"/>
    </row>
    <row r="104" spans="1:198" s="496" customFormat="1" ht="13.8" thickBot="1" x14ac:dyDescent="0.3">
      <c r="A104" s="138">
        <v>101</v>
      </c>
      <c r="B104" s="573" t="s">
        <v>227</v>
      </c>
      <c r="C104" s="815" t="s">
        <v>581</v>
      </c>
      <c r="D104" s="815" t="s">
        <v>34</v>
      </c>
      <c r="E104" s="497"/>
      <c r="F104" s="721" t="s">
        <v>66</v>
      </c>
      <c r="G104" s="722">
        <v>1</v>
      </c>
      <c r="H104" s="470">
        <v>1</v>
      </c>
      <c r="I104" s="470">
        <v>1</v>
      </c>
      <c r="J104" s="470">
        <v>1</v>
      </c>
      <c r="K104" s="650"/>
      <c r="L104" s="650"/>
      <c r="M104" s="470">
        <v>1</v>
      </c>
      <c r="N104" s="470">
        <v>1</v>
      </c>
      <c r="O104" s="650"/>
      <c r="P104" s="470">
        <v>1</v>
      </c>
      <c r="Q104" s="470">
        <v>1</v>
      </c>
      <c r="R104" s="470">
        <v>1</v>
      </c>
      <c r="S104" s="470">
        <v>1</v>
      </c>
      <c r="T104" s="470">
        <v>1</v>
      </c>
      <c r="U104" s="470">
        <v>1</v>
      </c>
      <c r="V104" s="470">
        <v>1</v>
      </c>
      <c r="W104" s="470">
        <v>1</v>
      </c>
      <c r="X104" s="470">
        <v>1</v>
      </c>
      <c r="Y104" s="650"/>
      <c r="Z104" s="470">
        <v>1</v>
      </c>
      <c r="AA104" s="470">
        <v>1</v>
      </c>
      <c r="AB104" s="470">
        <v>1</v>
      </c>
      <c r="AC104" s="470">
        <v>1</v>
      </c>
      <c r="AD104" s="470">
        <v>1</v>
      </c>
      <c r="AE104" s="470">
        <v>1</v>
      </c>
      <c r="AF104" s="470">
        <v>1</v>
      </c>
      <c r="AG104" s="470">
        <v>1</v>
      </c>
      <c r="AH104" s="470">
        <v>1</v>
      </c>
      <c r="AI104" s="470">
        <v>1</v>
      </c>
      <c r="AJ104" s="470">
        <v>1</v>
      </c>
      <c r="AK104" s="470">
        <v>1</v>
      </c>
      <c r="AL104" s="470">
        <v>1</v>
      </c>
      <c r="AM104" s="470">
        <v>1</v>
      </c>
      <c r="AN104" s="470">
        <v>1</v>
      </c>
      <c r="AO104" s="470">
        <v>1</v>
      </c>
      <c r="AP104" s="470">
        <v>1</v>
      </c>
      <c r="AQ104" s="470">
        <v>1</v>
      </c>
      <c r="AR104" s="470">
        <v>1</v>
      </c>
      <c r="AS104" s="470">
        <v>1</v>
      </c>
      <c r="AT104" s="470">
        <v>1</v>
      </c>
      <c r="AU104" s="470">
        <v>1</v>
      </c>
      <c r="AV104" s="650"/>
      <c r="AW104" s="650"/>
      <c r="AX104" s="470">
        <v>1</v>
      </c>
      <c r="AY104" s="470">
        <v>1</v>
      </c>
      <c r="AZ104" s="470">
        <v>1</v>
      </c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754"/>
      <c r="BT104" s="754"/>
      <c r="BU104" s="754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135"/>
      <c r="DE104" s="135"/>
      <c r="DF104" s="135"/>
      <c r="DG104" s="135"/>
      <c r="DH104" s="135"/>
      <c r="DI104" s="135"/>
      <c r="DJ104" s="135"/>
      <c r="DK104" s="135"/>
      <c r="DL104" s="135"/>
      <c r="DM104" s="135"/>
      <c r="DN104" s="135"/>
      <c r="DO104" s="135"/>
      <c r="DP104" s="135"/>
      <c r="DQ104" s="135"/>
      <c r="DR104" s="135"/>
      <c r="DS104" s="135"/>
      <c r="DT104" s="135"/>
      <c r="DU104" s="135"/>
      <c r="DV104" s="135"/>
      <c r="DW104" s="135"/>
      <c r="DX104" s="135"/>
      <c r="DY104" s="135"/>
      <c r="DZ104" s="135"/>
      <c r="EA104" s="135"/>
      <c r="EB104" s="135"/>
      <c r="EC104" s="135"/>
      <c r="ED104" s="135"/>
      <c r="EE104" s="135"/>
      <c r="EF104" s="135"/>
      <c r="EG104" s="135"/>
      <c r="EH104" s="135"/>
      <c r="EI104" s="135"/>
      <c r="EJ104" s="135"/>
      <c r="EK104" s="135"/>
      <c r="EL104" s="135"/>
      <c r="EM104" s="135"/>
      <c r="EN104" s="135"/>
      <c r="EO104" s="135"/>
      <c r="EP104" s="135"/>
      <c r="EQ104" s="135"/>
      <c r="ER104" s="135"/>
      <c r="ES104" s="135"/>
      <c r="ET104" s="135"/>
      <c r="EU104" s="135"/>
      <c r="EV104" s="135"/>
      <c r="EW104" s="135"/>
      <c r="EX104" s="135"/>
      <c r="EY104" s="135"/>
      <c r="EZ104" s="135"/>
      <c r="FA104" s="135"/>
      <c r="FB104" s="135"/>
      <c r="FC104" s="135"/>
      <c r="FD104" s="135"/>
      <c r="FE104" s="135"/>
      <c r="FF104" s="135"/>
      <c r="FG104" s="135"/>
      <c r="FH104" s="135"/>
      <c r="FI104" s="135"/>
      <c r="FJ104" s="135"/>
      <c r="FK104" s="135"/>
      <c r="FL104" s="135"/>
      <c r="FM104" s="135"/>
      <c r="FN104" s="135"/>
      <c r="FO104" s="135"/>
      <c r="FP104" s="135"/>
      <c r="FQ104" s="135"/>
      <c r="FR104" s="135"/>
      <c r="FS104" s="135"/>
      <c r="FT104" s="135"/>
      <c r="FU104" s="135"/>
      <c r="FV104" s="135"/>
      <c r="FW104" s="135"/>
      <c r="FX104" s="135"/>
      <c r="FY104" s="135"/>
      <c r="FZ104" s="135"/>
      <c r="GA104" s="495"/>
    </row>
    <row r="105" spans="1:198" s="504" customFormat="1" x14ac:dyDescent="0.25">
      <c r="A105" s="138">
        <v>102</v>
      </c>
      <c r="B105" s="705" t="s">
        <v>228</v>
      </c>
      <c r="C105" s="538" t="s">
        <v>949</v>
      </c>
      <c r="D105" s="538" t="s">
        <v>35</v>
      </c>
      <c r="E105" s="152" t="s">
        <v>948</v>
      </c>
      <c r="F105" s="732" t="s">
        <v>66</v>
      </c>
      <c r="G105" s="733">
        <v>1</v>
      </c>
      <c r="H105" s="481">
        <v>1</v>
      </c>
      <c r="I105" s="481">
        <v>1</v>
      </c>
      <c r="J105" s="481">
        <v>1</v>
      </c>
      <c r="K105" s="651"/>
      <c r="L105" s="651"/>
      <c r="M105" s="481">
        <v>1</v>
      </c>
      <c r="N105" s="481">
        <v>1</v>
      </c>
      <c r="O105" s="651"/>
      <c r="P105" s="481">
        <v>1</v>
      </c>
      <c r="Q105" s="481">
        <v>1</v>
      </c>
      <c r="R105" s="481">
        <v>1</v>
      </c>
      <c r="S105" s="481">
        <v>1</v>
      </c>
      <c r="T105" s="481">
        <v>1</v>
      </c>
      <c r="U105" s="481">
        <v>1</v>
      </c>
      <c r="V105" s="481">
        <v>1</v>
      </c>
      <c r="W105" s="481">
        <v>1</v>
      </c>
      <c r="X105" s="481">
        <v>1</v>
      </c>
      <c r="Y105" s="651"/>
      <c r="Z105" s="481">
        <v>1</v>
      </c>
      <c r="AA105" s="481">
        <v>1</v>
      </c>
      <c r="AB105" s="481">
        <v>1</v>
      </c>
      <c r="AC105" s="481">
        <v>1</v>
      </c>
      <c r="AD105" s="481">
        <v>1</v>
      </c>
      <c r="AE105" s="481">
        <v>1</v>
      </c>
      <c r="AF105" s="481">
        <v>1</v>
      </c>
      <c r="AG105" s="481">
        <v>1</v>
      </c>
      <c r="AH105" s="481">
        <v>1</v>
      </c>
      <c r="AI105" s="481">
        <v>1</v>
      </c>
      <c r="AJ105" s="481">
        <v>1</v>
      </c>
      <c r="AK105" s="481">
        <v>1</v>
      </c>
      <c r="AL105" s="481">
        <v>1</v>
      </c>
      <c r="AM105" s="481">
        <v>1</v>
      </c>
      <c r="AN105" s="481">
        <v>1</v>
      </c>
      <c r="AO105" s="481">
        <v>1</v>
      </c>
      <c r="AP105" s="481">
        <v>1</v>
      </c>
      <c r="AQ105" s="481">
        <v>1</v>
      </c>
      <c r="AR105" s="481">
        <v>1</v>
      </c>
      <c r="AS105" s="481">
        <v>1</v>
      </c>
      <c r="AT105" s="481">
        <v>1</v>
      </c>
      <c r="AU105" s="481">
        <v>1</v>
      </c>
      <c r="AV105" s="651"/>
      <c r="AW105" s="651"/>
      <c r="AX105" s="481">
        <v>1</v>
      </c>
      <c r="AY105" s="481">
        <v>1</v>
      </c>
      <c r="AZ105" s="481">
        <v>1</v>
      </c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754"/>
      <c r="BT105" s="754"/>
      <c r="BU105" s="754"/>
      <c r="BV105" s="135"/>
      <c r="BW105" s="135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  <c r="CT105" s="135"/>
      <c r="CU105" s="135"/>
      <c r="CV105" s="135"/>
      <c r="CW105" s="135"/>
      <c r="CX105" s="135"/>
      <c r="CY105" s="135"/>
      <c r="CZ105" s="135"/>
      <c r="DA105" s="135"/>
      <c r="DB105" s="135"/>
      <c r="DC105" s="135"/>
      <c r="DD105" s="135"/>
      <c r="DE105" s="135"/>
      <c r="DF105" s="135"/>
      <c r="DG105" s="135"/>
      <c r="DH105" s="135"/>
      <c r="DI105" s="135"/>
      <c r="DJ105" s="135"/>
      <c r="DK105" s="135"/>
      <c r="DL105" s="135"/>
      <c r="DM105" s="135"/>
      <c r="DN105" s="135"/>
      <c r="DO105" s="135"/>
      <c r="DP105" s="135"/>
      <c r="DQ105" s="135"/>
      <c r="DR105" s="135"/>
      <c r="DS105" s="135"/>
      <c r="DT105" s="135"/>
      <c r="DU105" s="135"/>
      <c r="DV105" s="135"/>
      <c r="DW105" s="135"/>
      <c r="DX105" s="135"/>
      <c r="DY105" s="135"/>
      <c r="DZ105" s="135"/>
      <c r="EA105" s="135"/>
      <c r="EB105" s="135"/>
      <c r="EC105" s="135"/>
      <c r="ED105" s="135"/>
      <c r="EE105" s="135"/>
      <c r="EF105" s="135"/>
      <c r="EG105" s="135"/>
      <c r="EH105" s="135"/>
      <c r="EI105" s="135"/>
      <c r="EJ105" s="135"/>
      <c r="EK105" s="135"/>
      <c r="EL105" s="135"/>
      <c r="EM105" s="135"/>
      <c r="EN105" s="135"/>
      <c r="EO105" s="135"/>
      <c r="EP105" s="135"/>
      <c r="EQ105" s="135"/>
      <c r="ER105" s="135"/>
      <c r="ES105" s="135"/>
      <c r="ET105" s="135"/>
      <c r="EU105" s="135"/>
      <c r="EV105" s="135"/>
      <c r="EW105" s="135"/>
      <c r="EX105" s="135"/>
      <c r="EY105" s="135"/>
      <c r="EZ105" s="135"/>
      <c r="FA105" s="135"/>
      <c r="FB105" s="135"/>
      <c r="FC105" s="135"/>
      <c r="FD105" s="135"/>
      <c r="FE105" s="135"/>
      <c r="FF105" s="135"/>
      <c r="FG105" s="135"/>
      <c r="FH105" s="135"/>
      <c r="FI105" s="135"/>
      <c r="FJ105" s="135"/>
      <c r="FK105" s="135"/>
      <c r="FL105" s="135"/>
      <c r="FM105" s="135"/>
      <c r="FN105" s="135"/>
      <c r="FO105" s="135"/>
      <c r="FP105" s="135"/>
      <c r="FQ105" s="135"/>
      <c r="FR105" s="135"/>
      <c r="FS105" s="135"/>
      <c r="FT105" s="135"/>
      <c r="FU105" s="135"/>
      <c r="FV105" s="135"/>
      <c r="FW105" s="135"/>
      <c r="FX105" s="135"/>
      <c r="FY105" s="135"/>
      <c r="FZ105" s="135"/>
      <c r="GA105" s="503"/>
    </row>
    <row r="106" spans="1:198" s="714" customFormat="1" ht="13.8" thickBot="1" x14ac:dyDescent="0.3">
      <c r="A106" s="138">
        <v>103</v>
      </c>
      <c r="B106" s="713" t="s">
        <v>228</v>
      </c>
      <c r="C106" s="541" t="s">
        <v>582</v>
      </c>
      <c r="D106" s="734" t="s">
        <v>35</v>
      </c>
      <c r="E106" s="161" t="s">
        <v>37</v>
      </c>
      <c r="F106" s="735" t="s">
        <v>66</v>
      </c>
      <c r="G106" s="736">
        <v>1</v>
      </c>
      <c r="H106" s="485">
        <v>1</v>
      </c>
      <c r="I106" s="485">
        <v>1</v>
      </c>
      <c r="J106" s="485">
        <v>1</v>
      </c>
      <c r="K106" s="652"/>
      <c r="L106" s="652"/>
      <c r="M106" s="485">
        <v>1</v>
      </c>
      <c r="N106" s="485">
        <v>1</v>
      </c>
      <c r="O106" s="652"/>
      <c r="P106" s="485">
        <v>1</v>
      </c>
      <c r="Q106" s="485">
        <v>1</v>
      </c>
      <c r="R106" s="485">
        <v>1</v>
      </c>
      <c r="S106" s="485">
        <v>1</v>
      </c>
      <c r="T106" s="485">
        <v>1</v>
      </c>
      <c r="U106" s="485">
        <v>1</v>
      </c>
      <c r="V106" s="485">
        <v>1</v>
      </c>
      <c r="W106" s="485">
        <v>1</v>
      </c>
      <c r="X106" s="485">
        <v>1</v>
      </c>
      <c r="Y106" s="652"/>
      <c r="Z106" s="485">
        <v>1</v>
      </c>
      <c r="AA106" s="485">
        <v>1</v>
      </c>
      <c r="AB106" s="485">
        <v>1</v>
      </c>
      <c r="AC106" s="485">
        <v>1</v>
      </c>
      <c r="AD106" s="485">
        <v>1</v>
      </c>
      <c r="AE106" s="485">
        <v>1</v>
      </c>
      <c r="AF106" s="485">
        <v>1</v>
      </c>
      <c r="AG106" s="485">
        <v>1</v>
      </c>
      <c r="AH106" s="485">
        <v>1</v>
      </c>
      <c r="AI106" s="485">
        <v>1</v>
      </c>
      <c r="AJ106" s="485">
        <v>1</v>
      </c>
      <c r="AK106" s="485">
        <v>1</v>
      </c>
      <c r="AL106" s="485">
        <v>1</v>
      </c>
      <c r="AM106" s="485">
        <v>1</v>
      </c>
      <c r="AN106" s="485">
        <v>1</v>
      </c>
      <c r="AO106" s="485">
        <v>1</v>
      </c>
      <c r="AP106" s="485">
        <v>1</v>
      </c>
      <c r="AQ106" s="485">
        <v>1</v>
      </c>
      <c r="AR106" s="485">
        <v>1</v>
      </c>
      <c r="AS106" s="485">
        <v>1</v>
      </c>
      <c r="AT106" s="485">
        <v>1</v>
      </c>
      <c r="AU106" s="485">
        <v>1</v>
      </c>
      <c r="AV106" s="652"/>
      <c r="AW106" s="652"/>
      <c r="AX106" s="485">
        <v>1</v>
      </c>
      <c r="AY106" s="485">
        <v>1</v>
      </c>
      <c r="AZ106" s="485">
        <v>1</v>
      </c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754"/>
      <c r="BT106" s="754"/>
      <c r="BU106" s="754"/>
      <c r="BV106" s="135"/>
      <c r="BW106" s="135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  <c r="CT106" s="135"/>
      <c r="CU106" s="135"/>
      <c r="CV106" s="135"/>
      <c r="CW106" s="135"/>
      <c r="CX106" s="135"/>
      <c r="CY106" s="135"/>
      <c r="CZ106" s="135"/>
      <c r="DA106" s="135"/>
      <c r="DB106" s="135"/>
      <c r="DC106" s="135"/>
      <c r="DD106" s="135"/>
      <c r="DE106" s="135"/>
      <c r="DF106" s="135"/>
      <c r="DG106" s="135"/>
      <c r="DH106" s="135"/>
      <c r="DI106" s="135"/>
      <c r="DJ106" s="135"/>
      <c r="DK106" s="135"/>
      <c r="DL106" s="135"/>
      <c r="DM106" s="135"/>
      <c r="DN106" s="135"/>
      <c r="DO106" s="135"/>
      <c r="DP106" s="135"/>
      <c r="DQ106" s="135"/>
      <c r="DR106" s="135"/>
      <c r="DS106" s="135"/>
      <c r="DT106" s="135"/>
      <c r="DU106" s="135"/>
      <c r="DV106" s="135"/>
      <c r="DW106" s="135"/>
      <c r="DX106" s="135"/>
      <c r="DY106" s="135"/>
      <c r="DZ106" s="135"/>
      <c r="EA106" s="135"/>
      <c r="EB106" s="135"/>
      <c r="EC106" s="135"/>
      <c r="ED106" s="135"/>
      <c r="EE106" s="135"/>
      <c r="EF106" s="135"/>
      <c r="EG106" s="135"/>
      <c r="EH106" s="135"/>
      <c r="EI106" s="135"/>
      <c r="EJ106" s="135"/>
      <c r="EK106" s="135"/>
      <c r="EL106" s="135"/>
      <c r="EM106" s="135"/>
      <c r="EN106" s="135"/>
      <c r="EO106" s="135"/>
      <c r="EP106" s="135"/>
      <c r="EQ106" s="135"/>
      <c r="ER106" s="135"/>
      <c r="ES106" s="135"/>
      <c r="ET106" s="135"/>
      <c r="EU106" s="135"/>
      <c r="EV106" s="135"/>
      <c r="EW106" s="135"/>
      <c r="EX106" s="135"/>
      <c r="EY106" s="135"/>
      <c r="EZ106" s="135"/>
      <c r="FA106" s="135"/>
      <c r="FB106" s="135"/>
      <c r="FC106" s="135"/>
      <c r="FD106" s="135"/>
      <c r="FE106" s="135"/>
      <c r="FF106" s="135"/>
      <c r="FG106" s="135"/>
      <c r="FH106" s="135"/>
      <c r="FI106" s="135"/>
      <c r="FJ106" s="135"/>
      <c r="FK106" s="135"/>
      <c r="FL106" s="135"/>
      <c r="FM106" s="135"/>
      <c r="FN106" s="135"/>
      <c r="FO106" s="135"/>
      <c r="FP106" s="135"/>
      <c r="FQ106" s="135"/>
      <c r="FR106" s="135"/>
      <c r="FS106" s="135"/>
      <c r="FT106" s="135"/>
      <c r="FU106" s="135"/>
      <c r="FV106" s="135"/>
      <c r="FW106" s="135"/>
      <c r="FX106" s="135"/>
      <c r="FY106" s="135"/>
      <c r="FZ106" s="135"/>
      <c r="GA106" s="738"/>
    </row>
    <row r="107" spans="1:198" s="496" customFormat="1" ht="13.8" thickBot="1" x14ac:dyDescent="0.3">
      <c r="A107" s="138">
        <v>104</v>
      </c>
      <c r="B107" s="574" t="s">
        <v>229</v>
      </c>
      <c r="C107" s="815" t="s">
        <v>583</v>
      </c>
      <c r="D107" s="815" t="s">
        <v>2</v>
      </c>
      <c r="E107" s="497"/>
      <c r="F107" s="721" t="s">
        <v>66</v>
      </c>
      <c r="G107" s="722">
        <v>1.5</v>
      </c>
      <c r="H107" s="470">
        <v>1.5</v>
      </c>
      <c r="I107" s="470">
        <v>1.5</v>
      </c>
      <c r="J107" s="470">
        <v>1.5</v>
      </c>
      <c r="K107" s="650"/>
      <c r="L107" s="650"/>
      <c r="M107" s="470">
        <v>1.5</v>
      </c>
      <c r="N107" s="470">
        <v>1.5</v>
      </c>
      <c r="O107" s="650"/>
      <c r="P107" s="470">
        <v>1.5</v>
      </c>
      <c r="Q107" s="470">
        <v>1.5</v>
      </c>
      <c r="R107" s="470">
        <v>1.5</v>
      </c>
      <c r="S107" s="470">
        <v>1.5</v>
      </c>
      <c r="T107" s="470">
        <v>1.5</v>
      </c>
      <c r="U107" s="470">
        <v>1.5</v>
      </c>
      <c r="V107" s="470">
        <v>1.5</v>
      </c>
      <c r="W107" s="470">
        <v>1.5</v>
      </c>
      <c r="X107" s="470">
        <v>1.5</v>
      </c>
      <c r="Y107" s="650"/>
      <c r="Z107" s="470">
        <v>1.5</v>
      </c>
      <c r="AA107" s="470">
        <v>1.5</v>
      </c>
      <c r="AB107" s="470">
        <v>1.5</v>
      </c>
      <c r="AC107" s="470">
        <v>1.5</v>
      </c>
      <c r="AD107" s="470">
        <v>1.5</v>
      </c>
      <c r="AE107" s="470">
        <v>1.5</v>
      </c>
      <c r="AF107" s="470">
        <v>1.5</v>
      </c>
      <c r="AG107" s="470">
        <v>1.5</v>
      </c>
      <c r="AH107" s="470">
        <v>1.5</v>
      </c>
      <c r="AI107" s="470">
        <v>1.5</v>
      </c>
      <c r="AJ107" s="470">
        <v>1.5</v>
      </c>
      <c r="AK107" s="470">
        <v>1.5</v>
      </c>
      <c r="AL107" s="470">
        <v>1.5</v>
      </c>
      <c r="AM107" s="470">
        <v>1.5</v>
      </c>
      <c r="AN107" s="470">
        <v>1.5</v>
      </c>
      <c r="AO107" s="470">
        <v>1.5</v>
      </c>
      <c r="AP107" s="470">
        <v>1.5</v>
      </c>
      <c r="AQ107" s="470">
        <v>1.5</v>
      </c>
      <c r="AR107" s="470">
        <v>1.5</v>
      </c>
      <c r="AS107" s="470">
        <v>1.5</v>
      </c>
      <c r="AT107" s="470">
        <v>1.5</v>
      </c>
      <c r="AU107" s="470">
        <v>1.5</v>
      </c>
      <c r="AV107" s="650"/>
      <c r="AW107" s="650"/>
      <c r="AX107" s="470">
        <v>1.5</v>
      </c>
      <c r="AY107" s="470">
        <v>1.5</v>
      </c>
      <c r="AZ107" s="470">
        <v>1.5</v>
      </c>
      <c r="BA107" s="667"/>
      <c r="BB107" s="667"/>
      <c r="BC107" s="667"/>
      <c r="BD107" s="667"/>
      <c r="BE107" s="667"/>
      <c r="BF107" s="667"/>
      <c r="BG107" s="667"/>
      <c r="BH107" s="667"/>
      <c r="BI107" s="667"/>
      <c r="BJ107" s="667"/>
      <c r="BK107" s="667"/>
      <c r="BL107" s="667"/>
      <c r="BM107" s="667"/>
      <c r="BN107" s="667"/>
      <c r="BO107" s="667"/>
      <c r="BP107" s="667"/>
      <c r="BQ107" s="667"/>
      <c r="BR107" s="667"/>
      <c r="BS107" s="762"/>
      <c r="BT107" s="762"/>
      <c r="BU107" s="762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  <c r="CT107" s="135"/>
      <c r="CU107" s="135"/>
      <c r="CV107" s="135"/>
      <c r="CW107" s="135"/>
      <c r="CX107" s="135"/>
      <c r="CY107" s="135"/>
      <c r="CZ107" s="135"/>
      <c r="DA107" s="135"/>
      <c r="DB107" s="135"/>
      <c r="DC107" s="135"/>
      <c r="DD107" s="135"/>
      <c r="DE107" s="135"/>
      <c r="DF107" s="135"/>
      <c r="DG107" s="135"/>
      <c r="DH107" s="135"/>
      <c r="DI107" s="135"/>
      <c r="DJ107" s="135"/>
      <c r="DK107" s="135"/>
      <c r="DL107" s="135"/>
      <c r="DM107" s="135"/>
      <c r="DN107" s="135"/>
      <c r="DO107" s="135"/>
      <c r="DP107" s="135"/>
      <c r="DQ107" s="135"/>
      <c r="DR107" s="135"/>
      <c r="DS107" s="135"/>
      <c r="DT107" s="135"/>
      <c r="DU107" s="135"/>
      <c r="DV107" s="135"/>
      <c r="DW107" s="135"/>
      <c r="DX107" s="135"/>
      <c r="DY107" s="135"/>
      <c r="DZ107" s="135"/>
      <c r="EA107" s="135"/>
      <c r="EB107" s="135"/>
      <c r="EC107" s="135"/>
      <c r="ED107" s="135"/>
      <c r="EE107" s="135"/>
      <c r="EF107" s="135"/>
      <c r="EG107" s="135"/>
      <c r="EH107" s="135"/>
      <c r="EI107" s="135"/>
      <c r="EJ107" s="135"/>
      <c r="EK107" s="135"/>
      <c r="EL107" s="135"/>
      <c r="EM107" s="135"/>
      <c r="EN107" s="135"/>
      <c r="EO107" s="135"/>
      <c r="EP107" s="135"/>
      <c r="EQ107" s="135"/>
      <c r="ER107" s="135"/>
      <c r="ES107" s="135"/>
      <c r="ET107" s="135"/>
      <c r="EU107" s="135"/>
      <c r="EV107" s="135"/>
      <c r="EW107" s="135"/>
      <c r="EX107" s="135"/>
      <c r="EY107" s="135"/>
      <c r="EZ107" s="135"/>
      <c r="FA107" s="135"/>
      <c r="FB107" s="135"/>
      <c r="FC107" s="135"/>
      <c r="FD107" s="135"/>
      <c r="FE107" s="135"/>
      <c r="FF107" s="135"/>
      <c r="FG107" s="135"/>
      <c r="FH107" s="135"/>
      <c r="FI107" s="135"/>
      <c r="FJ107" s="135"/>
      <c r="FK107" s="135"/>
      <c r="FL107" s="135"/>
      <c r="FM107" s="135"/>
      <c r="FN107" s="135"/>
      <c r="FO107" s="135"/>
      <c r="FP107" s="135"/>
      <c r="FQ107" s="135"/>
      <c r="FR107" s="135"/>
      <c r="FS107" s="135"/>
      <c r="FT107" s="135"/>
      <c r="FU107" s="135"/>
      <c r="FV107" s="135"/>
      <c r="FW107" s="135"/>
      <c r="FX107" s="135"/>
      <c r="FY107" s="135"/>
      <c r="FZ107" s="135"/>
      <c r="GA107" s="495"/>
    </row>
    <row r="108" spans="1:198" s="504" customFormat="1" x14ac:dyDescent="0.25">
      <c r="A108" s="138">
        <v>105</v>
      </c>
      <c r="B108" s="705" t="s">
        <v>230</v>
      </c>
      <c r="C108" s="196" t="s">
        <v>951</v>
      </c>
      <c r="D108" s="196" t="s">
        <v>8</v>
      </c>
      <c r="E108" s="152" t="s">
        <v>950</v>
      </c>
      <c r="F108" s="732" t="s">
        <v>66</v>
      </c>
      <c r="G108" s="733"/>
      <c r="H108" s="481">
        <v>1</v>
      </c>
      <c r="I108" s="481">
        <v>1</v>
      </c>
      <c r="J108" s="481">
        <v>1</v>
      </c>
      <c r="K108" s="651"/>
      <c r="L108" s="651"/>
      <c r="M108" s="481"/>
      <c r="N108" s="481"/>
      <c r="O108" s="651"/>
      <c r="P108" s="481">
        <v>1</v>
      </c>
      <c r="Q108" s="481">
        <v>1</v>
      </c>
      <c r="R108" s="481"/>
      <c r="S108" s="481"/>
      <c r="T108" s="481">
        <v>1</v>
      </c>
      <c r="U108" s="481">
        <v>1</v>
      </c>
      <c r="V108" s="706"/>
      <c r="W108" s="706"/>
      <c r="X108" s="481">
        <v>1</v>
      </c>
      <c r="Y108" s="651"/>
      <c r="Z108" s="706">
        <v>1</v>
      </c>
      <c r="AA108" s="706">
        <v>1</v>
      </c>
      <c r="AB108" s="481"/>
      <c r="AC108" s="481">
        <v>1</v>
      </c>
      <c r="AD108" s="706"/>
      <c r="AE108" s="706">
        <v>1</v>
      </c>
      <c r="AF108" s="481">
        <v>1</v>
      </c>
      <c r="AG108" s="481"/>
      <c r="AH108" s="706"/>
      <c r="AI108" s="706">
        <v>1</v>
      </c>
      <c r="AJ108" s="481">
        <v>1</v>
      </c>
      <c r="AK108" s="481"/>
      <c r="AL108" s="706"/>
      <c r="AM108" s="706">
        <v>1</v>
      </c>
      <c r="AN108" s="481">
        <v>1</v>
      </c>
      <c r="AO108" s="481">
        <v>1</v>
      </c>
      <c r="AP108" s="706">
        <v>1</v>
      </c>
      <c r="AQ108" s="706">
        <v>1</v>
      </c>
      <c r="AR108" s="481">
        <v>1</v>
      </c>
      <c r="AS108" s="481">
        <v>1</v>
      </c>
      <c r="AT108" s="706">
        <v>1</v>
      </c>
      <c r="AU108" s="706">
        <v>1</v>
      </c>
      <c r="AV108" s="651"/>
      <c r="AW108" s="651"/>
      <c r="AX108" s="706">
        <v>1</v>
      </c>
      <c r="AY108" s="481">
        <v>1</v>
      </c>
      <c r="AZ108" s="481"/>
      <c r="BA108" s="481"/>
      <c r="BB108" s="706"/>
      <c r="BC108" s="481"/>
      <c r="BD108" s="481"/>
      <c r="BE108" s="481"/>
      <c r="BF108" s="706"/>
      <c r="BG108" s="481"/>
      <c r="BH108" s="481"/>
      <c r="BI108" s="481"/>
      <c r="BJ108" s="706"/>
      <c r="BK108" s="481"/>
      <c r="BL108" s="481"/>
      <c r="BM108" s="481"/>
      <c r="BN108" s="706"/>
      <c r="BO108" s="481"/>
      <c r="BP108" s="481"/>
      <c r="BQ108" s="481"/>
      <c r="BR108" s="481"/>
      <c r="BS108" s="251"/>
      <c r="BT108" s="251"/>
      <c r="BU108" s="251"/>
      <c r="BV108" s="502"/>
      <c r="BW108" s="502"/>
      <c r="BX108" s="502"/>
      <c r="BY108" s="502"/>
      <c r="BZ108" s="502"/>
      <c r="CA108" s="502"/>
      <c r="CB108" s="502"/>
      <c r="CC108" s="502"/>
      <c r="CD108" s="502"/>
      <c r="CE108" s="502"/>
      <c r="CF108" s="502"/>
      <c r="CG108" s="502"/>
      <c r="CH108" s="502"/>
      <c r="CI108" s="502"/>
      <c r="CJ108" s="502"/>
      <c r="CK108" s="502"/>
      <c r="CL108" s="502"/>
      <c r="CM108" s="502"/>
      <c r="CN108" s="502"/>
      <c r="CO108" s="502"/>
      <c r="CP108" s="502"/>
      <c r="CQ108" s="502"/>
      <c r="CR108" s="502"/>
      <c r="CS108" s="502"/>
      <c r="CT108" s="502"/>
      <c r="CU108" s="502"/>
      <c r="CV108" s="502"/>
      <c r="CW108" s="502"/>
      <c r="CX108" s="502"/>
      <c r="CY108" s="502"/>
      <c r="CZ108" s="502"/>
      <c r="DA108" s="502"/>
      <c r="DB108" s="502"/>
      <c r="DC108" s="502"/>
      <c r="DD108" s="502"/>
      <c r="DE108" s="502"/>
      <c r="DF108" s="502"/>
      <c r="DG108" s="502"/>
      <c r="DH108" s="502"/>
      <c r="DI108" s="502"/>
      <c r="DJ108" s="502"/>
      <c r="DK108" s="502"/>
      <c r="DL108" s="502"/>
      <c r="DM108" s="502"/>
      <c r="DN108" s="502"/>
      <c r="DO108" s="502"/>
      <c r="DP108" s="502"/>
      <c r="DQ108" s="502"/>
      <c r="DR108" s="502"/>
      <c r="DS108" s="502"/>
      <c r="DT108" s="502"/>
      <c r="DU108" s="502"/>
      <c r="DV108" s="502"/>
      <c r="DW108" s="502"/>
      <c r="DX108" s="502"/>
      <c r="DY108" s="502"/>
      <c r="DZ108" s="502"/>
      <c r="EA108" s="502"/>
      <c r="EB108" s="502"/>
      <c r="EC108" s="502"/>
      <c r="ED108" s="502"/>
      <c r="EE108" s="502"/>
      <c r="EF108" s="502"/>
      <c r="EG108" s="502"/>
      <c r="EH108" s="502"/>
      <c r="EI108" s="502"/>
      <c r="EJ108" s="502"/>
      <c r="EK108" s="502"/>
      <c r="EL108" s="502"/>
      <c r="EM108" s="502"/>
      <c r="EN108" s="502"/>
      <c r="EO108" s="502"/>
      <c r="EP108" s="502"/>
      <c r="EQ108" s="502"/>
      <c r="ER108" s="502"/>
      <c r="ES108" s="502"/>
      <c r="ET108" s="502"/>
      <c r="EU108" s="502"/>
      <c r="EV108" s="502"/>
      <c r="EW108" s="502"/>
      <c r="EX108" s="502"/>
      <c r="EY108" s="502"/>
      <c r="EZ108" s="502"/>
      <c r="FA108" s="502"/>
      <c r="FB108" s="502"/>
      <c r="FC108" s="502"/>
      <c r="FD108" s="502"/>
      <c r="FE108" s="502"/>
      <c r="FF108" s="502"/>
      <c r="FG108" s="502"/>
      <c r="FH108" s="502"/>
      <c r="FI108" s="502"/>
      <c r="FJ108" s="502"/>
      <c r="FK108" s="502"/>
      <c r="FL108" s="502"/>
      <c r="FM108" s="502"/>
      <c r="FN108" s="502"/>
      <c r="FO108" s="502"/>
      <c r="FP108" s="502"/>
      <c r="FQ108" s="502"/>
      <c r="FR108" s="502"/>
      <c r="FS108" s="502"/>
      <c r="FT108" s="502"/>
      <c r="FU108" s="502"/>
      <c r="FV108" s="502"/>
      <c r="FW108" s="502"/>
      <c r="FX108" s="502"/>
      <c r="FY108" s="502"/>
      <c r="FZ108" s="502"/>
      <c r="GA108" s="503"/>
    </row>
    <row r="109" spans="1:198" s="714" customFormat="1" ht="13.8" thickBot="1" x14ac:dyDescent="0.3">
      <c r="A109" s="138">
        <v>106</v>
      </c>
      <c r="B109" s="713" t="s">
        <v>230</v>
      </c>
      <c r="C109" s="198" t="s">
        <v>584</v>
      </c>
      <c r="D109" s="621" t="s">
        <v>8</v>
      </c>
      <c r="E109" s="161" t="s">
        <v>123</v>
      </c>
      <c r="F109" s="735" t="s">
        <v>66</v>
      </c>
      <c r="G109" s="736"/>
      <c r="H109" s="485">
        <v>1</v>
      </c>
      <c r="I109" s="485">
        <v>1</v>
      </c>
      <c r="J109" s="485">
        <v>1</v>
      </c>
      <c r="K109" s="652"/>
      <c r="L109" s="652"/>
      <c r="M109" s="485"/>
      <c r="N109" s="485"/>
      <c r="O109" s="652"/>
      <c r="P109" s="485">
        <v>1</v>
      </c>
      <c r="Q109" s="485">
        <v>1</v>
      </c>
      <c r="R109" s="485"/>
      <c r="S109" s="485"/>
      <c r="T109" s="485">
        <v>1</v>
      </c>
      <c r="U109" s="485">
        <v>1</v>
      </c>
      <c r="V109" s="715"/>
      <c r="W109" s="715"/>
      <c r="X109" s="485">
        <v>1</v>
      </c>
      <c r="Y109" s="652"/>
      <c r="Z109" s="715">
        <v>1</v>
      </c>
      <c r="AA109" s="715">
        <v>1</v>
      </c>
      <c r="AB109" s="485"/>
      <c r="AC109" s="485">
        <v>1</v>
      </c>
      <c r="AD109" s="715"/>
      <c r="AE109" s="715">
        <v>1</v>
      </c>
      <c r="AF109" s="485">
        <v>1</v>
      </c>
      <c r="AG109" s="485"/>
      <c r="AH109" s="715"/>
      <c r="AI109" s="715">
        <v>1</v>
      </c>
      <c r="AJ109" s="485">
        <v>1</v>
      </c>
      <c r="AK109" s="485"/>
      <c r="AL109" s="715"/>
      <c r="AM109" s="715">
        <v>1</v>
      </c>
      <c r="AN109" s="485">
        <v>1</v>
      </c>
      <c r="AO109" s="485">
        <v>1</v>
      </c>
      <c r="AP109" s="715">
        <v>1</v>
      </c>
      <c r="AQ109" s="715">
        <v>1</v>
      </c>
      <c r="AR109" s="485">
        <v>1</v>
      </c>
      <c r="AS109" s="485">
        <v>1</v>
      </c>
      <c r="AT109" s="715">
        <v>1</v>
      </c>
      <c r="AU109" s="715">
        <v>1</v>
      </c>
      <c r="AV109" s="652"/>
      <c r="AW109" s="652"/>
      <c r="AX109" s="715">
        <v>1</v>
      </c>
      <c r="AY109" s="485">
        <v>1</v>
      </c>
      <c r="AZ109" s="485"/>
      <c r="BA109" s="485"/>
      <c r="BB109" s="715"/>
      <c r="BC109" s="485"/>
      <c r="BD109" s="485"/>
      <c r="BE109" s="485"/>
      <c r="BF109" s="715"/>
      <c r="BG109" s="485"/>
      <c r="BH109" s="485"/>
      <c r="BI109" s="485"/>
      <c r="BJ109" s="715"/>
      <c r="BK109" s="485"/>
      <c r="BL109" s="485"/>
      <c r="BM109" s="485"/>
      <c r="BN109" s="715"/>
      <c r="BO109" s="485"/>
      <c r="BP109" s="485"/>
      <c r="BQ109" s="485"/>
      <c r="BR109" s="485"/>
      <c r="BS109" s="557"/>
      <c r="BT109" s="557"/>
      <c r="BU109" s="557"/>
      <c r="BV109" s="737"/>
      <c r="BW109" s="737"/>
      <c r="BX109" s="737"/>
      <c r="BY109" s="737"/>
      <c r="BZ109" s="737"/>
      <c r="CA109" s="737"/>
      <c r="CB109" s="737"/>
      <c r="CC109" s="737"/>
      <c r="CD109" s="737"/>
      <c r="CE109" s="737"/>
      <c r="CF109" s="737"/>
      <c r="CG109" s="737"/>
      <c r="CH109" s="737"/>
      <c r="CI109" s="737"/>
      <c r="CJ109" s="737"/>
      <c r="CK109" s="737"/>
      <c r="CL109" s="737"/>
      <c r="CM109" s="737"/>
      <c r="CN109" s="737"/>
      <c r="CO109" s="737"/>
      <c r="CP109" s="737"/>
      <c r="CQ109" s="737"/>
      <c r="CR109" s="737"/>
      <c r="CS109" s="737"/>
      <c r="CT109" s="737"/>
      <c r="CU109" s="737"/>
      <c r="CV109" s="737"/>
      <c r="CW109" s="737"/>
      <c r="CX109" s="737"/>
      <c r="CY109" s="737"/>
      <c r="CZ109" s="737"/>
      <c r="DA109" s="737"/>
      <c r="DB109" s="737"/>
      <c r="DC109" s="737"/>
      <c r="DD109" s="737"/>
      <c r="DE109" s="737"/>
      <c r="DF109" s="737"/>
      <c r="DG109" s="737"/>
      <c r="DH109" s="737"/>
      <c r="DI109" s="737"/>
      <c r="DJ109" s="737"/>
      <c r="DK109" s="737"/>
      <c r="DL109" s="737"/>
      <c r="DM109" s="737"/>
      <c r="DN109" s="737"/>
      <c r="DO109" s="737"/>
      <c r="DP109" s="737"/>
      <c r="DQ109" s="737"/>
      <c r="DR109" s="737"/>
      <c r="DS109" s="737"/>
      <c r="DT109" s="737"/>
      <c r="DU109" s="737"/>
      <c r="DV109" s="737"/>
      <c r="DW109" s="737"/>
      <c r="DX109" s="737"/>
      <c r="DY109" s="737"/>
      <c r="DZ109" s="737"/>
      <c r="EA109" s="737"/>
      <c r="EB109" s="737"/>
      <c r="EC109" s="737"/>
      <c r="ED109" s="737"/>
      <c r="EE109" s="737"/>
      <c r="EF109" s="737"/>
      <c r="EG109" s="737"/>
      <c r="EH109" s="737"/>
      <c r="EI109" s="737"/>
      <c r="EJ109" s="737"/>
      <c r="EK109" s="737"/>
      <c r="EL109" s="737"/>
      <c r="EM109" s="737"/>
      <c r="EN109" s="737"/>
      <c r="EO109" s="737"/>
      <c r="EP109" s="737"/>
      <c r="EQ109" s="737"/>
      <c r="ER109" s="737"/>
      <c r="ES109" s="737"/>
      <c r="ET109" s="737"/>
      <c r="EU109" s="737"/>
      <c r="EV109" s="737"/>
      <c r="EW109" s="737"/>
      <c r="EX109" s="737"/>
      <c r="EY109" s="737"/>
      <c r="EZ109" s="737"/>
      <c r="FA109" s="737"/>
      <c r="FB109" s="737"/>
      <c r="FC109" s="737"/>
      <c r="FD109" s="737"/>
      <c r="FE109" s="737"/>
      <c r="FF109" s="737"/>
      <c r="FG109" s="737"/>
      <c r="FH109" s="737"/>
      <c r="FI109" s="737"/>
      <c r="FJ109" s="737"/>
      <c r="FK109" s="737"/>
      <c r="FL109" s="737"/>
      <c r="FM109" s="737"/>
      <c r="FN109" s="737"/>
      <c r="FO109" s="737"/>
      <c r="FP109" s="737"/>
      <c r="FQ109" s="737"/>
      <c r="FR109" s="737"/>
      <c r="FS109" s="737"/>
      <c r="FT109" s="737"/>
      <c r="FU109" s="737"/>
      <c r="FV109" s="737"/>
      <c r="FW109" s="737"/>
      <c r="FX109" s="737"/>
      <c r="FY109" s="737"/>
      <c r="FZ109" s="737"/>
      <c r="GA109" s="738"/>
    </row>
    <row r="110" spans="1:198" s="488" customFormat="1" ht="13.8" thickBot="1" x14ac:dyDescent="0.3">
      <c r="A110" s="138">
        <v>107</v>
      </c>
      <c r="B110" s="743" t="s">
        <v>230</v>
      </c>
      <c r="C110" s="16" t="s">
        <v>585</v>
      </c>
      <c r="D110" s="16" t="s">
        <v>8</v>
      </c>
      <c r="E110" s="496"/>
      <c r="F110" s="745" t="s">
        <v>66</v>
      </c>
      <c r="G110" s="746"/>
      <c r="H110" s="675"/>
      <c r="I110" s="675"/>
      <c r="J110" s="675"/>
      <c r="K110" s="676"/>
      <c r="L110" s="676"/>
      <c r="M110" s="675">
        <v>1</v>
      </c>
      <c r="N110" s="675">
        <v>1</v>
      </c>
      <c r="O110" s="676"/>
      <c r="P110" s="675"/>
      <c r="Q110" s="675"/>
      <c r="R110" s="675">
        <v>1</v>
      </c>
      <c r="S110" s="675">
        <v>1</v>
      </c>
      <c r="T110" s="675"/>
      <c r="U110" s="675"/>
      <c r="V110" s="763">
        <v>1</v>
      </c>
      <c r="W110" s="763">
        <v>1</v>
      </c>
      <c r="X110" s="675"/>
      <c r="Y110" s="676"/>
      <c r="Z110" s="763"/>
      <c r="AA110" s="763"/>
      <c r="AB110" s="675">
        <v>1</v>
      </c>
      <c r="AC110" s="675"/>
      <c r="AD110" s="763">
        <v>1</v>
      </c>
      <c r="AE110" s="763"/>
      <c r="AF110" s="675"/>
      <c r="AG110" s="675">
        <v>1</v>
      </c>
      <c r="AH110" s="763">
        <v>1</v>
      </c>
      <c r="AI110" s="763"/>
      <c r="AJ110" s="675"/>
      <c r="AK110" s="675">
        <v>1</v>
      </c>
      <c r="AL110" s="763">
        <v>1</v>
      </c>
      <c r="AM110" s="763"/>
      <c r="AN110" s="675"/>
      <c r="AO110" s="675"/>
      <c r="AP110" s="763"/>
      <c r="AQ110" s="763"/>
      <c r="AR110" s="675"/>
      <c r="AS110" s="675"/>
      <c r="AT110" s="763"/>
      <c r="AU110" s="763"/>
      <c r="AV110" s="676"/>
      <c r="AW110" s="676"/>
      <c r="AX110" s="763"/>
      <c r="AY110" s="675"/>
      <c r="AZ110" s="675">
        <v>1</v>
      </c>
      <c r="BA110" s="675"/>
      <c r="BB110" s="763"/>
      <c r="BC110" s="675"/>
      <c r="BD110" s="675"/>
      <c r="BE110" s="675"/>
      <c r="BF110" s="763"/>
      <c r="BG110" s="675"/>
      <c r="BH110" s="675"/>
      <c r="BI110" s="675"/>
      <c r="BJ110" s="763"/>
      <c r="BK110" s="675"/>
      <c r="BL110" s="675"/>
      <c r="BM110" s="675"/>
      <c r="BN110" s="763"/>
      <c r="BO110" s="675"/>
      <c r="BP110" s="675"/>
      <c r="BQ110" s="675"/>
      <c r="BR110" s="675"/>
      <c r="BS110" s="547"/>
      <c r="BT110" s="547"/>
      <c r="BU110" s="547"/>
      <c r="BV110" s="747"/>
      <c r="BW110" s="747"/>
      <c r="BX110" s="747"/>
      <c r="BY110" s="747"/>
      <c r="BZ110" s="747"/>
      <c r="CA110" s="747"/>
      <c r="CB110" s="747"/>
      <c r="CC110" s="747"/>
      <c r="CD110" s="747"/>
      <c r="CE110" s="747"/>
      <c r="CF110" s="747"/>
      <c r="CG110" s="747"/>
      <c r="CH110" s="747"/>
      <c r="CI110" s="747"/>
      <c r="CJ110" s="747"/>
      <c r="CK110" s="747"/>
      <c r="CL110" s="747"/>
      <c r="CM110" s="747"/>
      <c r="CN110" s="747"/>
      <c r="CO110" s="747"/>
      <c r="CP110" s="747"/>
      <c r="CQ110" s="747"/>
      <c r="CR110" s="747"/>
      <c r="CS110" s="747"/>
      <c r="CT110" s="747"/>
      <c r="CU110" s="747"/>
      <c r="CV110" s="747"/>
      <c r="CW110" s="747"/>
      <c r="CX110" s="747"/>
      <c r="CY110" s="747"/>
      <c r="CZ110" s="747"/>
      <c r="DA110" s="747"/>
      <c r="DB110" s="747"/>
      <c r="DC110" s="747"/>
      <c r="DD110" s="747"/>
      <c r="DE110" s="747"/>
      <c r="DF110" s="747"/>
      <c r="DG110" s="747"/>
      <c r="DH110" s="747"/>
      <c r="DI110" s="747"/>
      <c r="DJ110" s="747"/>
      <c r="DK110" s="747"/>
      <c r="DL110" s="747"/>
      <c r="DM110" s="747"/>
      <c r="DN110" s="747"/>
      <c r="DO110" s="747"/>
      <c r="DP110" s="747"/>
      <c r="DQ110" s="747"/>
      <c r="DR110" s="747"/>
      <c r="DS110" s="747"/>
      <c r="DT110" s="747"/>
      <c r="DU110" s="747"/>
      <c r="DV110" s="747"/>
      <c r="DW110" s="747"/>
      <c r="DX110" s="747"/>
      <c r="DY110" s="747"/>
      <c r="DZ110" s="747"/>
      <c r="EA110" s="747"/>
      <c r="EB110" s="747"/>
      <c r="EC110" s="747"/>
      <c r="ED110" s="747"/>
      <c r="EE110" s="747"/>
      <c r="EF110" s="747"/>
      <c r="EG110" s="747"/>
      <c r="EH110" s="747"/>
      <c r="EI110" s="747"/>
      <c r="EJ110" s="747"/>
      <c r="EK110" s="747"/>
      <c r="EL110" s="747"/>
      <c r="EM110" s="747"/>
      <c r="EN110" s="747"/>
      <c r="EO110" s="747"/>
      <c r="EP110" s="747"/>
      <c r="EQ110" s="747"/>
      <c r="ER110" s="747"/>
      <c r="ES110" s="747"/>
      <c r="ET110" s="747"/>
      <c r="EU110" s="747"/>
      <c r="EV110" s="747"/>
      <c r="EW110" s="747"/>
      <c r="EX110" s="747"/>
      <c r="EY110" s="747"/>
      <c r="EZ110" s="747"/>
      <c r="FA110" s="747"/>
      <c r="FB110" s="747"/>
      <c r="FC110" s="747"/>
      <c r="FD110" s="747"/>
      <c r="FE110" s="747"/>
      <c r="FF110" s="747"/>
      <c r="FG110" s="747"/>
      <c r="FH110" s="747"/>
      <c r="FI110" s="747"/>
      <c r="FJ110" s="747"/>
      <c r="FK110" s="747"/>
      <c r="FL110" s="747"/>
      <c r="FM110" s="747"/>
      <c r="FN110" s="747"/>
      <c r="FO110" s="747"/>
      <c r="FP110" s="747"/>
      <c r="FQ110" s="747"/>
      <c r="FR110" s="747"/>
      <c r="FS110" s="747"/>
      <c r="FT110" s="747"/>
      <c r="FU110" s="747"/>
      <c r="FV110" s="747"/>
      <c r="FW110" s="747"/>
      <c r="FX110" s="747"/>
      <c r="FY110" s="747"/>
      <c r="FZ110" s="747"/>
      <c r="GA110" s="487"/>
    </row>
    <row r="111" spans="1:198" s="488" customFormat="1" ht="13.8" thickBot="1" x14ac:dyDescent="0.3">
      <c r="A111" s="138">
        <v>108</v>
      </c>
      <c r="B111" s="705" t="s">
        <v>231</v>
      </c>
      <c r="C111" s="196" t="s">
        <v>953</v>
      </c>
      <c r="D111" s="196" t="s">
        <v>4</v>
      </c>
      <c r="E111" s="152" t="s">
        <v>952</v>
      </c>
      <c r="F111" s="732" t="s">
        <v>66</v>
      </c>
      <c r="G111" s="733"/>
      <c r="H111" s="481">
        <v>1</v>
      </c>
      <c r="I111" s="481">
        <v>1</v>
      </c>
      <c r="J111" s="481">
        <v>1</v>
      </c>
      <c r="K111" s="651"/>
      <c r="L111" s="651"/>
      <c r="M111" s="481"/>
      <c r="N111" s="481"/>
      <c r="O111" s="651"/>
      <c r="P111" s="481">
        <v>1</v>
      </c>
      <c r="Q111" s="481">
        <v>1</v>
      </c>
      <c r="R111" s="481"/>
      <c r="S111" s="481"/>
      <c r="T111" s="481">
        <v>1</v>
      </c>
      <c r="U111" s="481">
        <v>1</v>
      </c>
      <c r="V111" s="706"/>
      <c r="W111" s="706"/>
      <c r="X111" s="481">
        <v>1</v>
      </c>
      <c r="Y111" s="651"/>
      <c r="Z111" s="706">
        <v>1</v>
      </c>
      <c r="AA111" s="706">
        <v>1</v>
      </c>
      <c r="AB111" s="481"/>
      <c r="AC111" s="481">
        <v>1</v>
      </c>
      <c r="AD111" s="706"/>
      <c r="AE111" s="706">
        <v>1</v>
      </c>
      <c r="AF111" s="481">
        <v>1</v>
      </c>
      <c r="AG111" s="481"/>
      <c r="AH111" s="706"/>
      <c r="AI111" s="706">
        <v>1</v>
      </c>
      <c r="AJ111" s="481">
        <v>1</v>
      </c>
      <c r="AK111" s="481"/>
      <c r="AL111" s="706"/>
      <c r="AM111" s="706">
        <v>1</v>
      </c>
      <c r="AN111" s="481">
        <v>1</v>
      </c>
      <c r="AO111" s="481">
        <v>1</v>
      </c>
      <c r="AP111" s="706">
        <v>1</v>
      </c>
      <c r="AQ111" s="706">
        <v>1</v>
      </c>
      <c r="AR111" s="481">
        <v>1</v>
      </c>
      <c r="AS111" s="481">
        <v>1</v>
      </c>
      <c r="AT111" s="706">
        <v>1</v>
      </c>
      <c r="AU111" s="706">
        <v>1</v>
      </c>
      <c r="AV111" s="651"/>
      <c r="AW111" s="651"/>
      <c r="AX111" s="706">
        <v>1</v>
      </c>
      <c r="AY111" s="481">
        <v>1</v>
      </c>
      <c r="AZ111" s="481"/>
      <c r="BA111" s="481"/>
      <c r="BB111" s="706"/>
      <c r="BC111" s="481"/>
      <c r="BD111" s="481"/>
      <c r="BE111" s="481"/>
      <c r="BF111" s="706"/>
      <c r="BG111" s="481"/>
      <c r="BH111" s="481"/>
      <c r="BI111" s="481"/>
      <c r="BJ111" s="706"/>
      <c r="BK111" s="481"/>
      <c r="BL111" s="481"/>
      <c r="BM111" s="481"/>
      <c r="BN111" s="706"/>
      <c r="BO111" s="481"/>
      <c r="BP111" s="481"/>
      <c r="BQ111" s="481"/>
      <c r="BR111" s="481"/>
      <c r="BS111" s="251"/>
      <c r="BT111" s="251"/>
      <c r="BU111" s="251"/>
      <c r="BV111" s="502"/>
      <c r="BW111" s="502"/>
      <c r="BX111" s="502"/>
      <c r="BY111" s="502"/>
      <c r="BZ111" s="502"/>
      <c r="CA111" s="502"/>
      <c r="CB111" s="502"/>
      <c r="CC111" s="502"/>
      <c r="CD111" s="502"/>
      <c r="CE111" s="502"/>
      <c r="CF111" s="502"/>
      <c r="CG111" s="502"/>
      <c r="CH111" s="502"/>
      <c r="CI111" s="502"/>
      <c r="CJ111" s="502"/>
      <c r="CK111" s="502"/>
      <c r="CL111" s="502"/>
      <c r="CM111" s="502"/>
      <c r="CN111" s="502"/>
      <c r="CO111" s="502"/>
      <c r="CP111" s="502"/>
      <c r="CQ111" s="502"/>
      <c r="CR111" s="502"/>
      <c r="CS111" s="502"/>
      <c r="CT111" s="502"/>
      <c r="CU111" s="502"/>
      <c r="CV111" s="502"/>
      <c r="CW111" s="502"/>
      <c r="CX111" s="502"/>
      <c r="CY111" s="502"/>
      <c r="CZ111" s="502"/>
      <c r="DA111" s="502"/>
      <c r="DB111" s="502"/>
      <c r="DC111" s="502"/>
      <c r="DD111" s="502"/>
      <c r="DE111" s="502"/>
      <c r="DF111" s="502"/>
      <c r="DG111" s="502"/>
      <c r="DH111" s="502"/>
      <c r="DI111" s="502"/>
      <c r="DJ111" s="502"/>
      <c r="DK111" s="502"/>
      <c r="DL111" s="502"/>
      <c r="DM111" s="502"/>
      <c r="DN111" s="502"/>
      <c r="DO111" s="502"/>
      <c r="DP111" s="502"/>
      <c r="DQ111" s="502"/>
      <c r="DR111" s="502"/>
      <c r="DS111" s="502"/>
      <c r="DT111" s="502"/>
      <c r="DU111" s="502"/>
      <c r="DV111" s="502"/>
      <c r="DW111" s="502"/>
      <c r="DX111" s="502"/>
      <c r="DY111" s="502"/>
      <c r="DZ111" s="502"/>
      <c r="EA111" s="502"/>
      <c r="EB111" s="502"/>
      <c r="EC111" s="502"/>
      <c r="ED111" s="502"/>
      <c r="EE111" s="502"/>
      <c r="EF111" s="502"/>
      <c r="EG111" s="502"/>
      <c r="EH111" s="502"/>
      <c r="EI111" s="502"/>
      <c r="EJ111" s="502"/>
      <c r="EK111" s="502"/>
      <c r="EL111" s="502"/>
      <c r="EM111" s="502"/>
      <c r="EN111" s="502"/>
      <c r="EO111" s="502"/>
      <c r="EP111" s="502"/>
      <c r="EQ111" s="502"/>
      <c r="ER111" s="502"/>
      <c r="ES111" s="502"/>
      <c r="ET111" s="502"/>
      <c r="EU111" s="502"/>
      <c r="EV111" s="502"/>
      <c r="EW111" s="502"/>
      <c r="EX111" s="502"/>
      <c r="EY111" s="502"/>
      <c r="EZ111" s="502"/>
      <c r="FA111" s="502"/>
      <c r="FB111" s="502"/>
      <c r="FC111" s="502"/>
      <c r="FD111" s="502"/>
      <c r="FE111" s="502"/>
      <c r="FF111" s="502"/>
      <c r="FG111" s="502"/>
      <c r="FH111" s="502"/>
      <c r="FI111" s="502"/>
      <c r="FJ111" s="502"/>
      <c r="FK111" s="502"/>
      <c r="FL111" s="502"/>
      <c r="FM111" s="502"/>
      <c r="FN111" s="502"/>
      <c r="FO111" s="502"/>
      <c r="FP111" s="502"/>
      <c r="FQ111" s="502"/>
      <c r="FR111" s="502"/>
      <c r="FS111" s="502"/>
      <c r="FT111" s="502"/>
      <c r="FU111" s="502"/>
      <c r="FV111" s="502"/>
      <c r="FW111" s="502"/>
      <c r="FX111" s="502"/>
      <c r="FY111" s="502"/>
      <c r="FZ111" s="502"/>
      <c r="GA111" s="487"/>
    </row>
    <row r="112" spans="1:198" s="766" customFormat="1" ht="13.8" thickBot="1" x14ac:dyDescent="0.3">
      <c r="A112" s="138">
        <v>109</v>
      </c>
      <c r="B112" s="713" t="s">
        <v>231</v>
      </c>
      <c r="C112" s="198" t="s">
        <v>587</v>
      </c>
      <c r="D112" s="621" t="s">
        <v>4</v>
      </c>
      <c r="E112" s="161" t="s">
        <v>124</v>
      </c>
      <c r="F112" s="735" t="s">
        <v>66</v>
      </c>
      <c r="G112" s="736"/>
      <c r="H112" s="485">
        <v>1</v>
      </c>
      <c r="I112" s="485">
        <v>1</v>
      </c>
      <c r="J112" s="485">
        <v>1</v>
      </c>
      <c r="K112" s="652"/>
      <c r="L112" s="652"/>
      <c r="M112" s="485"/>
      <c r="N112" s="485"/>
      <c r="O112" s="652"/>
      <c r="P112" s="485">
        <v>1</v>
      </c>
      <c r="Q112" s="485">
        <v>1</v>
      </c>
      <c r="R112" s="485"/>
      <c r="S112" s="485"/>
      <c r="T112" s="485">
        <v>1</v>
      </c>
      <c r="U112" s="485">
        <v>1</v>
      </c>
      <c r="V112" s="485"/>
      <c r="W112" s="485"/>
      <c r="X112" s="485">
        <v>1</v>
      </c>
      <c r="Y112" s="652"/>
      <c r="Z112" s="485">
        <v>1</v>
      </c>
      <c r="AA112" s="485">
        <v>1</v>
      </c>
      <c r="AB112" s="485"/>
      <c r="AC112" s="485">
        <v>1</v>
      </c>
      <c r="AD112" s="485"/>
      <c r="AE112" s="485">
        <v>1</v>
      </c>
      <c r="AF112" s="485">
        <v>1</v>
      </c>
      <c r="AG112" s="485"/>
      <c r="AH112" s="485"/>
      <c r="AI112" s="485">
        <v>1</v>
      </c>
      <c r="AJ112" s="485">
        <v>1</v>
      </c>
      <c r="AK112" s="485"/>
      <c r="AL112" s="485"/>
      <c r="AM112" s="485">
        <v>1</v>
      </c>
      <c r="AN112" s="485">
        <v>1</v>
      </c>
      <c r="AO112" s="485">
        <v>1</v>
      </c>
      <c r="AP112" s="485">
        <v>1</v>
      </c>
      <c r="AQ112" s="485">
        <v>1</v>
      </c>
      <c r="AR112" s="485">
        <v>1</v>
      </c>
      <c r="AS112" s="485">
        <v>1</v>
      </c>
      <c r="AT112" s="485">
        <v>1</v>
      </c>
      <c r="AU112" s="485">
        <v>1</v>
      </c>
      <c r="AV112" s="652"/>
      <c r="AW112" s="652"/>
      <c r="AX112" s="485">
        <v>1</v>
      </c>
      <c r="AY112" s="485">
        <v>1</v>
      </c>
      <c r="AZ112" s="485"/>
      <c r="BA112" s="485"/>
      <c r="BB112" s="485"/>
      <c r="BC112" s="485"/>
      <c r="BD112" s="485"/>
      <c r="BE112" s="485"/>
      <c r="BF112" s="485"/>
      <c r="BG112" s="485"/>
      <c r="BH112" s="485"/>
      <c r="BI112" s="485"/>
      <c r="BJ112" s="485"/>
      <c r="BK112" s="485"/>
      <c r="BL112" s="485"/>
      <c r="BM112" s="485"/>
      <c r="BN112" s="485"/>
      <c r="BO112" s="485"/>
      <c r="BP112" s="485"/>
      <c r="BQ112" s="485"/>
      <c r="BR112" s="485"/>
      <c r="BS112" s="764"/>
      <c r="BT112" s="764"/>
      <c r="BU112" s="764"/>
      <c r="BV112" s="737"/>
      <c r="BW112" s="737"/>
      <c r="BX112" s="737"/>
      <c r="BY112" s="737"/>
      <c r="BZ112" s="737"/>
      <c r="CA112" s="737"/>
      <c r="CB112" s="737"/>
      <c r="CC112" s="737"/>
      <c r="CD112" s="737"/>
      <c r="CE112" s="737"/>
      <c r="CF112" s="737"/>
      <c r="CG112" s="737"/>
      <c r="CH112" s="737"/>
      <c r="CI112" s="737"/>
      <c r="CJ112" s="737"/>
      <c r="CK112" s="737"/>
      <c r="CL112" s="737"/>
      <c r="CM112" s="737"/>
      <c r="CN112" s="737"/>
      <c r="CO112" s="737"/>
      <c r="CP112" s="737"/>
      <c r="CQ112" s="737"/>
      <c r="CR112" s="737"/>
      <c r="CS112" s="737"/>
      <c r="CT112" s="737"/>
      <c r="CU112" s="737"/>
      <c r="CV112" s="737"/>
      <c r="CW112" s="737"/>
      <c r="CX112" s="737"/>
      <c r="CY112" s="737"/>
      <c r="CZ112" s="737"/>
      <c r="DA112" s="737"/>
      <c r="DB112" s="737"/>
      <c r="DC112" s="737"/>
      <c r="DD112" s="737"/>
      <c r="DE112" s="737"/>
      <c r="DF112" s="737"/>
      <c r="DG112" s="737"/>
      <c r="DH112" s="737"/>
      <c r="DI112" s="737"/>
      <c r="DJ112" s="737"/>
      <c r="DK112" s="737"/>
      <c r="DL112" s="737"/>
      <c r="DM112" s="737"/>
      <c r="DN112" s="737"/>
      <c r="DO112" s="737"/>
      <c r="DP112" s="737"/>
      <c r="DQ112" s="737"/>
      <c r="DR112" s="737"/>
      <c r="DS112" s="737"/>
      <c r="DT112" s="737"/>
      <c r="DU112" s="737"/>
      <c r="DV112" s="737"/>
      <c r="DW112" s="737"/>
      <c r="DX112" s="737"/>
      <c r="DY112" s="737"/>
      <c r="DZ112" s="737"/>
      <c r="EA112" s="737"/>
      <c r="EB112" s="737"/>
      <c r="EC112" s="737"/>
      <c r="ED112" s="737"/>
      <c r="EE112" s="737"/>
      <c r="EF112" s="737"/>
      <c r="EG112" s="737"/>
      <c r="EH112" s="737"/>
      <c r="EI112" s="737"/>
      <c r="EJ112" s="737"/>
      <c r="EK112" s="737"/>
      <c r="EL112" s="737"/>
      <c r="EM112" s="737"/>
      <c r="EN112" s="737"/>
      <c r="EO112" s="737"/>
      <c r="EP112" s="737"/>
      <c r="EQ112" s="737"/>
      <c r="ER112" s="737"/>
      <c r="ES112" s="737"/>
      <c r="ET112" s="737"/>
      <c r="EU112" s="737"/>
      <c r="EV112" s="737"/>
      <c r="EW112" s="737"/>
      <c r="EX112" s="737"/>
      <c r="EY112" s="737"/>
      <c r="EZ112" s="737"/>
      <c r="FA112" s="737"/>
      <c r="FB112" s="737"/>
      <c r="FC112" s="737"/>
      <c r="FD112" s="737"/>
      <c r="FE112" s="737"/>
      <c r="FF112" s="737"/>
      <c r="FG112" s="737"/>
      <c r="FH112" s="737"/>
      <c r="FI112" s="737"/>
      <c r="FJ112" s="737"/>
      <c r="FK112" s="737"/>
      <c r="FL112" s="737"/>
      <c r="FM112" s="737"/>
      <c r="FN112" s="737"/>
      <c r="FO112" s="737"/>
      <c r="FP112" s="737"/>
      <c r="FQ112" s="737"/>
      <c r="FR112" s="737"/>
      <c r="FS112" s="737"/>
      <c r="FT112" s="737"/>
      <c r="FU112" s="737"/>
      <c r="FV112" s="737"/>
      <c r="FW112" s="737"/>
      <c r="FX112" s="737"/>
      <c r="FY112" s="737"/>
      <c r="FZ112" s="737"/>
      <c r="GA112" s="765"/>
    </row>
    <row r="113" spans="1:198" s="767" customFormat="1" ht="13.8" thickBot="1" x14ac:dyDescent="0.3">
      <c r="A113" s="138">
        <v>110</v>
      </c>
      <c r="B113" s="743" t="s">
        <v>231</v>
      </c>
      <c r="C113" s="816" t="s">
        <v>586</v>
      </c>
      <c r="D113" s="744" t="s">
        <v>4</v>
      </c>
      <c r="E113" s="488"/>
      <c r="F113" s="745" t="s">
        <v>66</v>
      </c>
      <c r="G113" s="746"/>
      <c r="H113" s="675"/>
      <c r="I113" s="675"/>
      <c r="J113" s="675"/>
      <c r="K113" s="676"/>
      <c r="L113" s="676"/>
      <c r="M113" s="675">
        <v>1</v>
      </c>
      <c r="N113" s="675">
        <v>1</v>
      </c>
      <c r="O113" s="676"/>
      <c r="P113" s="675"/>
      <c r="Q113" s="675"/>
      <c r="R113" s="675">
        <v>1</v>
      </c>
      <c r="S113" s="675">
        <v>1</v>
      </c>
      <c r="T113" s="675"/>
      <c r="U113" s="675"/>
      <c r="V113" s="675">
        <v>1</v>
      </c>
      <c r="W113" s="675">
        <v>1</v>
      </c>
      <c r="X113" s="675"/>
      <c r="Y113" s="676"/>
      <c r="Z113" s="675"/>
      <c r="AA113" s="675"/>
      <c r="AB113" s="675">
        <v>1</v>
      </c>
      <c r="AC113" s="675"/>
      <c r="AD113" s="675">
        <v>1</v>
      </c>
      <c r="AE113" s="675"/>
      <c r="AF113" s="675"/>
      <c r="AG113" s="675">
        <v>1</v>
      </c>
      <c r="AH113" s="675">
        <v>1</v>
      </c>
      <c r="AI113" s="675"/>
      <c r="AJ113" s="675"/>
      <c r="AK113" s="675">
        <v>1</v>
      </c>
      <c r="AL113" s="675">
        <v>1</v>
      </c>
      <c r="AM113" s="675"/>
      <c r="AN113" s="675"/>
      <c r="AO113" s="675"/>
      <c r="AP113" s="675"/>
      <c r="AQ113" s="675"/>
      <c r="AR113" s="675"/>
      <c r="AS113" s="675"/>
      <c r="AT113" s="675"/>
      <c r="AU113" s="675"/>
      <c r="AV113" s="676"/>
      <c r="AW113" s="676"/>
      <c r="AX113" s="675"/>
      <c r="AY113" s="675"/>
      <c r="AZ113" s="675">
        <v>1</v>
      </c>
      <c r="BA113" s="675"/>
      <c r="BB113" s="675"/>
      <c r="BC113" s="675"/>
      <c r="BD113" s="675"/>
      <c r="BE113" s="675"/>
      <c r="BF113" s="675"/>
      <c r="BG113" s="675"/>
      <c r="BH113" s="675"/>
      <c r="BI113" s="675"/>
      <c r="BJ113" s="675"/>
      <c r="BK113" s="675"/>
      <c r="BL113" s="675"/>
      <c r="BM113" s="675"/>
      <c r="BN113" s="675"/>
      <c r="BO113" s="675"/>
      <c r="BP113" s="675"/>
      <c r="BQ113" s="675"/>
      <c r="BR113" s="675"/>
      <c r="BS113" s="675"/>
      <c r="BT113" s="675"/>
      <c r="BU113" s="675"/>
      <c r="BV113" s="747"/>
      <c r="BW113" s="747"/>
      <c r="BX113" s="747"/>
      <c r="BY113" s="747"/>
      <c r="BZ113" s="747"/>
      <c r="CA113" s="747"/>
      <c r="CB113" s="747"/>
      <c r="CC113" s="747"/>
      <c r="CD113" s="747"/>
      <c r="CE113" s="747"/>
      <c r="CF113" s="747"/>
      <c r="CG113" s="747"/>
      <c r="CH113" s="747"/>
      <c r="CI113" s="747"/>
      <c r="CJ113" s="747"/>
      <c r="CK113" s="747"/>
      <c r="CL113" s="747"/>
      <c r="CM113" s="747"/>
      <c r="CN113" s="747"/>
      <c r="CO113" s="747"/>
      <c r="CP113" s="747"/>
      <c r="CQ113" s="747"/>
      <c r="CR113" s="747"/>
      <c r="CS113" s="747"/>
      <c r="CT113" s="747"/>
      <c r="CU113" s="747"/>
      <c r="CV113" s="747"/>
      <c r="CW113" s="747"/>
      <c r="CX113" s="747"/>
      <c r="CY113" s="747"/>
      <c r="CZ113" s="747"/>
      <c r="DA113" s="747"/>
      <c r="DB113" s="747"/>
      <c r="DC113" s="747"/>
      <c r="DD113" s="747"/>
      <c r="DE113" s="747"/>
      <c r="DF113" s="747"/>
      <c r="DG113" s="747"/>
      <c r="DH113" s="747"/>
      <c r="DI113" s="747"/>
      <c r="DJ113" s="747"/>
      <c r="DK113" s="747"/>
      <c r="DL113" s="747"/>
      <c r="DM113" s="747"/>
      <c r="DN113" s="747"/>
      <c r="DO113" s="747"/>
      <c r="DP113" s="747"/>
      <c r="DQ113" s="747"/>
      <c r="DR113" s="747"/>
      <c r="DS113" s="747"/>
      <c r="DT113" s="747"/>
      <c r="DU113" s="747"/>
      <c r="DV113" s="747"/>
      <c r="DW113" s="747"/>
      <c r="DX113" s="747"/>
      <c r="DY113" s="747"/>
      <c r="DZ113" s="747"/>
      <c r="EA113" s="747"/>
      <c r="EB113" s="747"/>
      <c r="EC113" s="747"/>
      <c r="ED113" s="747"/>
      <c r="EE113" s="747"/>
      <c r="EF113" s="747"/>
      <c r="EG113" s="747"/>
      <c r="EH113" s="747"/>
      <c r="EI113" s="747"/>
      <c r="EJ113" s="747"/>
      <c r="EK113" s="747"/>
      <c r="EL113" s="747"/>
      <c r="EM113" s="747"/>
      <c r="EN113" s="747"/>
      <c r="EO113" s="747"/>
      <c r="EP113" s="747"/>
      <c r="EQ113" s="747"/>
      <c r="ER113" s="747"/>
      <c r="ES113" s="747"/>
      <c r="ET113" s="747"/>
      <c r="EU113" s="747"/>
      <c r="EV113" s="747"/>
      <c r="EW113" s="747"/>
      <c r="EX113" s="747"/>
      <c r="EY113" s="747"/>
      <c r="EZ113" s="747"/>
      <c r="FA113" s="747"/>
      <c r="FB113" s="747"/>
      <c r="FC113" s="747"/>
      <c r="FD113" s="747"/>
      <c r="FE113" s="747"/>
      <c r="FF113" s="747"/>
      <c r="FG113" s="747"/>
      <c r="FH113" s="747"/>
      <c r="FI113" s="747"/>
      <c r="FJ113" s="747"/>
      <c r="FK113" s="747"/>
      <c r="FL113" s="747"/>
      <c r="FM113" s="747"/>
      <c r="FN113" s="747"/>
      <c r="FO113" s="747"/>
      <c r="FP113" s="747"/>
      <c r="FQ113" s="747"/>
      <c r="FR113" s="747"/>
      <c r="FS113" s="747"/>
      <c r="FT113" s="747"/>
      <c r="FU113" s="747"/>
      <c r="FV113" s="747"/>
      <c r="FW113" s="747"/>
      <c r="FX113" s="747"/>
      <c r="FY113" s="747"/>
      <c r="FZ113" s="747"/>
      <c r="GA113" s="487"/>
      <c r="GB113" s="488"/>
      <c r="GC113" s="488"/>
      <c r="GD113" s="488"/>
      <c r="GE113" s="488"/>
      <c r="GF113" s="488"/>
      <c r="GG113" s="488"/>
      <c r="GH113" s="488"/>
      <c r="GI113" s="488"/>
      <c r="GJ113" s="488"/>
      <c r="GK113" s="488"/>
      <c r="GL113" s="488"/>
      <c r="GM113" s="488"/>
      <c r="GN113" s="488"/>
      <c r="GO113" s="488"/>
      <c r="GP113" s="488"/>
    </row>
    <row r="114" spans="1:198" s="768" customFormat="1" ht="13.8" thickBot="1" x14ac:dyDescent="0.3">
      <c r="A114" s="138">
        <v>111</v>
      </c>
      <c r="B114" s="723" t="s">
        <v>232</v>
      </c>
      <c r="C114" s="724" t="s">
        <v>36</v>
      </c>
      <c r="D114" s="771" t="s">
        <v>600</v>
      </c>
      <c r="E114" s="727"/>
      <c r="F114" s="725" t="s">
        <v>66</v>
      </c>
      <c r="G114" s="718">
        <v>1</v>
      </c>
      <c r="H114" s="665">
        <v>1</v>
      </c>
      <c r="I114" s="665">
        <v>1</v>
      </c>
      <c r="J114" s="665">
        <v>1</v>
      </c>
      <c r="K114" s="666"/>
      <c r="L114" s="666"/>
      <c r="M114" s="665">
        <v>1</v>
      </c>
      <c r="N114" s="665">
        <v>1</v>
      </c>
      <c r="O114" s="666"/>
      <c r="P114" s="665">
        <v>1</v>
      </c>
      <c r="Q114" s="665">
        <v>1</v>
      </c>
      <c r="R114" s="665">
        <v>1</v>
      </c>
      <c r="S114" s="665">
        <v>1</v>
      </c>
      <c r="T114" s="665">
        <v>1</v>
      </c>
      <c r="U114" s="665">
        <v>1</v>
      </c>
      <c r="V114" s="665">
        <v>1</v>
      </c>
      <c r="W114" s="665">
        <v>1</v>
      </c>
      <c r="X114" s="665">
        <v>1</v>
      </c>
      <c r="Y114" s="666"/>
      <c r="Z114" s="665">
        <v>1</v>
      </c>
      <c r="AA114" s="665">
        <v>1</v>
      </c>
      <c r="AB114" s="665">
        <v>1</v>
      </c>
      <c r="AC114" s="665">
        <v>1</v>
      </c>
      <c r="AD114" s="665">
        <v>1</v>
      </c>
      <c r="AE114" s="665">
        <v>1</v>
      </c>
      <c r="AF114" s="665">
        <v>1</v>
      </c>
      <c r="AG114" s="665">
        <v>1</v>
      </c>
      <c r="AH114" s="665">
        <v>1</v>
      </c>
      <c r="AI114" s="665">
        <v>1</v>
      </c>
      <c r="AJ114" s="665">
        <v>1</v>
      </c>
      <c r="AK114" s="665">
        <v>1</v>
      </c>
      <c r="AL114" s="665">
        <v>1</v>
      </c>
      <c r="AM114" s="665">
        <v>1</v>
      </c>
      <c r="AN114" s="665">
        <v>1</v>
      </c>
      <c r="AO114" s="665">
        <v>1</v>
      </c>
      <c r="AP114" s="665">
        <v>1</v>
      </c>
      <c r="AQ114" s="665">
        <v>1</v>
      </c>
      <c r="AR114" s="665">
        <v>1</v>
      </c>
      <c r="AS114" s="665">
        <v>1</v>
      </c>
      <c r="AT114" s="665">
        <v>1</v>
      </c>
      <c r="AU114" s="665">
        <v>1</v>
      </c>
      <c r="AV114" s="666"/>
      <c r="AW114" s="666"/>
      <c r="AX114" s="665">
        <v>1</v>
      </c>
      <c r="AY114" s="665">
        <v>1</v>
      </c>
      <c r="AZ114" s="665">
        <v>1</v>
      </c>
      <c r="BA114" s="717"/>
      <c r="BB114" s="665"/>
      <c r="BC114" s="665"/>
      <c r="BD114" s="717"/>
      <c r="BE114" s="717"/>
      <c r="BF114" s="665"/>
      <c r="BG114" s="665"/>
      <c r="BH114" s="717"/>
      <c r="BI114" s="717"/>
      <c r="BJ114" s="665"/>
      <c r="BK114" s="665"/>
      <c r="BL114" s="717"/>
      <c r="BM114" s="717"/>
      <c r="BN114" s="665"/>
      <c r="BO114" s="665"/>
      <c r="BP114" s="717"/>
      <c r="BQ114" s="717"/>
      <c r="BR114" s="717"/>
      <c r="BS114" s="717"/>
      <c r="BT114" s="717"/>
      <c r="BU114" s="717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  <c r="EF114" s="135"/>
      <c r="EG114" s="135"/>
      <c r="EH114" s="135"/>
      <c r="EI114" s="135"/>
      <c r="EJ114" s="135"/>
      <c r="EK114" s="135"/>
      <c r="EL114" s="135"/>
      <c r="EM114" s="135"/>
      <c r="EN114" s="135"/>
      <c r="EO114" s="135"/>
      <c r="EP114" s="135"/>
      <c r="EQ114" s="135"/>
      <c r="ER114" s="135"/>
      <c r="ES114" s="135"/>
      <c r="ET114" s="135"/>
      <c r="EU114" s="135"/>
      <c r="EV114" s="135"/>
      <c r="EW114" s="135"/>
      <c r="EX114" s="135"/>
      <c r="EY114" s="135"/>
      <c r="EZ114" s="135"/>
      <c r="FA114" s="135"/>
      <c r="FB114" s="135"/>
      <c r="FC114" s="135"/>
      <c r="FD114" s="135"/>
      <c r="FE114" s="135"/>
      <c r="FF114" s="135"/>
      <c r="FG114" s="135"/>
      <c r="FH114" s="135"/>
      <c r="FI114" s="135"/>
      <c r="FJ114" s="135"/>
      <c r="FK114" s="135"/>
      <c r="FL114" s="135"/>
      <c r="FM114" s="135"/>
      <c r="FN114" s="135"/>
      <c r="FO114" s="135"/>
      <c r="FP114" s="135"/>
      <c r="FQ114" s="135"/>
      <c r="FR114" s="135"/>
      <c r="FS114" s="135"/>
      <c r="FT114" s="135"/>
      <c r="FU114" s="135"/>
      <c r="FV114" s="135"/>
      <c r="FW114" s="135"/>
      <c r="FX114" s="135"/>
      <c r="FY114" s="135"/>
      <c r="FZ114" s="135"/>
      <c r="GA114" s="765"/>
      <c r="GB114" s="766"/>
      <c r="GC114" s="766"/>
      <c r="GD114" s="766"/>
      <c r="GE114" s="766"/>
      <c r="GF114" s="766"/>
      <c r="GG114" s="766"/>
      <c r="GH114" s="766"/>
      <c r="GI114" s="766"/>
      <c r="GJ114" s="766"/>
      <c r="GK114" s="766"/>
      <c r="GL114" s="766"/>
      <c r="GM114" s="766"/>
      <c r="GN114" s="766"/>
      <c r="GO114" s="766"/>
      <c r="GP114" s="766"/>
    </row>
    <row r="115" spans="1:198" s="761" customFormat="1" ht="81" customHeight="1" thickBot="1" x14ac:dyDescent="0.3">
      <c r="A115" s="138">
        <v>112</v>
      </c>
      <c r="B115" s="425"/>
      <c r="C115" s="731"/>
      <c r="D115" s="731"/>
      <c r="E115" s="731"/>
      <c r="F115" s="760"/>
      <c r="G115" s="246"/>
      <c r="H115" s="1166" t="s">
        <v>971</v>
      </c>
      <c r="I115" s="1166" t="s">
        <v>971</v>
      </c>
      <c r="J115" s="1166" t="s">
        <v>971</v>
      </c>
      <c r="K115" s="670"/>
      <c r="L115" s="670"/>
      <c r="M115" s="1166" t="s">
        <v>972</v>
      </c>
      <c r="N115" s="1166" t="s">
        <v>972</v>
      </c>
      <c r="O115" s="670"/>
      <c r="P115" s="1166" t="s">
        <v>971</v>
      </c>
      <c r="Q115" s="1166" t="s">
        <v>971</v>
      </c>
      <c r="R115" s="1166" t="s">
        <v>972</v>
      </c>
      <c r="S115" s="1166" t="s">
        <v>972</v>
      </c>
      <c r="T115" s="1166" t="s">
        <v>971</v>
      </c>
      <c r="U115" s="1166" t="s">
        <v>971</v>
      </c>
      <c r="V115" s="1166" t="s">
        <v>972</v>
      </c>
      <c r="W115" s="1166" t="s">
        <v>972</v>
      </c>
      <c r="X115" s="1166" t="s">
        <v>971</v>
      </c>
      <c r="Y115" s="670"/>
      <c r="Z115" s="1166" t="s">
        <v>971</v>
      </c>
      <c r="AA115" s="1166" t="s">
        <v>971</v>
      </c>
      <c r="AB115" s="1166" t="s">
        <v>972</v>
      </c>
      <c r="AC115" s="1166" t="s">
        <v>971</v>
      </c>
      <c r="AD115" s="1166" t="s">
        <v>972</v>
      </c>
      <c r="AE115" s="1166" t="s">
        <v>971</v>
      </c>
      <c r="AF115" s="1166" t="s">
        <v>971</v>
      </c>
      <c r="AG115" s="1166" t="s">
        <v>972</v>
      </c>
      <c r="AH115" s="1166" t="s">
        <v>972</v>
      </c>
      <c r="AI115" s="1166" t="s">
        <v>971</v>
      </c>
      <c r="AJ115" s="1166" t="s">
        <v>971</v>
      </c>
      <c r="AK115" s="1166" t="s">
        <v>972</v>
      </c>
      <c r="AL115" s="1166" t="s">
        <v>972</v>
      </c>
      <c r="AM115" s="1166" t="s">
        <v>971</v>
      </c>
      <c r="AN115" s="1166" t="s">
        <v>971</v>
      </c>
      <c r="AO115" s="1166" t="s">
        <v>971</v>
      </c>
      <c r="AP115" s="1166" t="s">
        <v>971</v>
      </c>
      <c r="AQ115" s="1166" t="s">
        <v>971</v>
      </c>
      <c r="AR115" s="1166" t="s">
        <v>971</v>
      </c>
      <c r="AS115" s="1166" t="s">
        <v>971</v>
      </c>
      <c r="AT115" s="1166" t="s">
        <v>971</v>
      </c>
      <c r="AU115" s="1166" t="s">
        <v>971</v>
      </c>
      <c r="AV115" s="670"/>
      <c r="AW115" s="670"/>
      <c r="AX115" s="1166" t="s">
        <v>971</v>
      </c>
      <c r="AY115" s="1166" t="s">
        <v>971</v>
      </c>
      <c r="AZ115" s="1166" t="s">
        <v>972</v>
      </c>
      <c r="BA115" s="669"/>
      <c r="BB115" s="669"/>
      <c r="BC115" s="669"/>
      <c r="BD115" s="669"/>
      <c r="BE115" s="669"/>
      <c r="BF115" s="669"/>
      <c r="BG115" s="669"/>
      <c r="BH115" s="669"/>
      <c r="BI115" s="669"/>
      <c r="BJ115" s="669"/>
      <c r="BK115" s="669"/>
      <c r="BL115" s="669"/>
      <c r="BM115" s="669"/>
      <c r="BN115" s="669"/>
      <c r="BO115" s="669"/>
      <c r="BP115" s="669"/>
      <c r="BQ115" s="669"/>
      <c r="BR115" s="669"/>
      <c r="BS115" s="578"/>
      <c r="BT115" s="578"/>
      <c r="BU115" s="578"/>
      <c r="BV115" s="502"/>
      <c r="BW115" s="502"/>
      <c r="BX115" s="502"/>
      <c r="BY115" s="502"/>
      <c r="BZ115" s="502"/>
      <c r="CA115" s="502"/>
      <c r="CB115" s="502"/>
      <c r="CC115" s="502"/>
      <c r="CD115" s="502"/>
      <c r="CE115" s="502"/>
      <c r="CF115" s="502"/>
      <c r="CG115" s="502"/>
      <c r="CH115" s="502"/>
      <c r="CI115" s="502"/>
      <c r="CJ115" s="502"/>
      <c r="CK115" s="502"/>
      <c r="CL115" s="502"/>
      <c r="CM115" s="502"/>
      <c r="CN115" s="502"/>
      <c r="CO115" s="502"/>
      <c r="CP115" s="502"/>
      <c r="CQ115" s="502"/>
      <c r="CR115" s="502"/>
      <c r="CS115" s="502"/>
      <c r="CT115" s="502"/>
      <c r="CU115" s="502"/>
      <c r="CV115" s="502"/>
      <c r="CW115" s="502"/>
      <c r="CX115" s="502"/>
      <c r="CY115" s="502"/>
      <c r="CZ115" s="502"/>
      <c r="DA115" s="502"/>
      <c r="DB115" s="502"/>
      <c r="DC115" s="502"/>
      <c r="DD115" s="502"/>
      <c r="DE115" s="502"/>
      <c r="DF115" s="502"/>
      <c r="DG115" s="502"/>
      <c r="DH115" s="502"/>
      <c r="DI115" s="502"/>
      <c r="DJ115" s="502"/>
      <c r="DK115" s="502"/>
      <c r="DL115" s="502"/>
      <c r="DM115" s="502"/>
      <c r="DN115" s="502"/>
      <c r="DO115" s="502"/>
      <c r="DP115" s="502"/>
      <c r="DQ115" s="502"/>
      <c r="DR115" s="502"/>
      <c r="DS115" s="502"/>
      <c r="DT115" s="502"/>
      <c r="DU115" s="502"/>
      <c r="DV115" s="502"/>
      <c r="DW115" s="502"/>
      <c r="DX115" s="502"/>
      <c r="DY115" s="502"/>
      <c r="DZ115" s="502"/>
      <c r="EA115" s="502"/>
      <c r="EB115" s="502"/>
      <c r="EC115" s="502"/>
      <c r="ED115" s="502"/>
      <c r="EE115" s="502"/>
      <c r="EF115" s="502"/>
      <c r="EG115" s="502"/>
      <c r="EH115" s="502"/>
      <c r="EI115" s="502"/>
      <c r="EJ115" s="502"/>
      <c r="EK115" s="502"/>
      <c r="EL115" s="502"/>
      <c r="EM115" s="502"/>
      <c r="EN115" s="502"/>
      <c r="EO115" s="502"/>
      <c r="EP115" s="502"/>
      <c r="EQ115" s="502"/>
      <c r="ER115" s="502"/>
      <c r="ES115" s="502"/>
      <c r="ET115" s="502"/>
      <c r="EU115" s="502"/>
      <c r="EV115" s="502"/>
      <c r="EW115" s="502"/>
      <c r="EX115" s="502"/>
      <c r="EY115" s="502"/>
      <c r="EZ115" s="502"/>
      <c r="FA115" s="502"/>
      <c r="FB115" s="502"/>
      <c r="FC115" s="502"/>
      <c r="FD115" s="502"/>
      <c r="FE115" s="502"/>
      <c r="FF115" s="502"/>
      <c r="FG115" s="502"/>
      <c r="FH115" s="502"/>
      <c r="FI115" s="502"/>
      <c r="FJ115" s="502"/>
      <c r="FK115" s="502"/>
      <c r="FL115" s="502"/>
      <c r="FM115" s="502"/>
      <c r="FN115" s="502"/>
      <c r="FO115" s="502"/>
      <c r="FP115" s="502"/>
      <c r="FQ115" s="502"/>
      <c r="FR115" s="502"/>
      <c r="FS115" s="502"/>
      <c r="FT115" s="502"/>
      <c r="FU115" s="502"/>
      <c r="FV115" s="502"/>
      <c r="FW115" s="502"/>
      <c r="FX115" s="502"/>
      <c r="FY115" s="502"/>
      <c r="FZ115" s="502"/>
      <c r="GA115" s="707"/>
      <c r="GB115" s="708"/>
      <c r="GC115" s="708"/>
      <c r="GD115" s="708"/>
      <c r="GE115" s="708"/>
      <c r="GF115" s="708"/>
      <c r="GG115" s="708"/>
      <c r="GH115" s="708"/>
      <c r="GI115" s="708"/>
      <c r="GJ115" s="708"/>
      <c r="GK115" s="708"/>
      <c r="GL115" s="708"/>
      <c r="GM115" s="708"/>
      <c r="GN115" s="708"/>
      <c r="GO115" s="708"/>
      <c r="GP115" s="708"/>
    </row>
    <row r="116" spans="1:198" s="626" customFormat="1" ht="13.8" thickBot="1" x14ac:dyDescent="0.3">
      <c r="A116" s="689">
        <v>113</v>
      </c>
      <c r="B116" s="580" t="s">
        <v>522</v>
      </c>
      <c r="C116" s="569" t="s">
        <v>603</v>
      </c>
      <c r="D116" s="570" t="s">
        <v>8</v>
      </c>
      <c r="E116" s="635"/>
      <c r="F116" s="700" t="s">
        <v>66</v>
      </c>
      <c r="G116" s="576">
        <v>1</v>
      </c>
      <c r="H116" s="582">
        <v>1</v>
      </c>
      <c r="I116" s="582">
        <v>1</v>
      </c>
      <c r="J116" s="582">
        <v>1</v>
      </c>
      <c r="K116" s="657"/>
      <c r="L116" s="657"/>
      <c r="M116" s="582">
        <v>1</v>
      </c>
      <c r="N116" s="582">
        <v>1</v>
      </c>
      <c r="O116" s="657"/>
      <c r="P116" s="582">
        <v>1</v>
      </c>
      <c r="Q116" s="582">
        <v>1</v>
      </c>
      <c r="R116" s="582">
        <v>1</v>
      </c>
      <c r="S116" s="582">
        <v>1</v>
      </c>
      <c r="T116" s="582">
        <v>1</v>
      </c>
      <c r="U116" s="582">
        <v>1</v>
      </c>
      <c r="V116" s="582">
        <v>1</v>
      </c>
      <c r="W116" s="582">
        <v>1</v>
      </c>
      <c r="X116" s="582">
        <v>1</v>
      </c>
      <c r="Y116" s="657"/>
      <c r="Z116" s="582">
        <v>1</v>
      </c>
      <c r="AA116" s="582">
        <v>1</v>
      </c>
      <c r="AB116" s="582">
        <v>1</v>
      </c>
      <c r="AC116" s="582">
        <v>1</v>
      </c>
      <c r="AD116" s="582">
        <v>1</v>
      </c>
      <c r="AE116" s="582">
        <v>1</v>
      </c>
      <c r="AF116" s="582">
        <v>1</v>
      </c>
      <c r="AG116" s="582">
        <v>1</v>
      </c>
      <c r="AH116" s="582">
        <v>1</v>
      </c>
      <c r="AI116" s="582">
        <v>1</v>
      </c>
      <c r="AJ116" s="582">
        <v>1</v>
      </c>
      <c r="AK116" s="582">
        <v>1</v>
      </c>
      <c r="AL116" s="582">
        <v>1</v>
      </c>
      <c r="AM116" s="582">
        <v>1</v>
      </c>
      <c r="AN116" s="582">
        <v>1</v>
      </c>
      <c r="AO116" s="582">
        <v>1</v>
      </c>
      <c r="AP116" s="582">
        <v>1</v>
      </c>
      <c r="AQ116" s="582">
        <v>1</v>
      </c>
      <c r="AR116" s="582">
        <v>1</v>
      </c>
      <c r="AS116" s="582">
        <v>1</v>
      </c>
      <c r="AT116" s="582">
        <v>1</v>
      </c>
      <c r="AU116" s="582">
        <v>1</v>
      </c>
      <c r="AV116" s="657"/>
      <c r="AW116" s="657"/>
      <c r="AX116" s="582">
        <v>1</v>
      </c>
      <c r="AY116" s="582">
        <v>1</v>
      </c>
      <c r="AZ116" s="582">
        <v>1</v>
      </c>
      <c r="BA116" s="703"/>
      <c r="BB116" s="582"/>
      <c r="BC116" s="582"/>
      <c r="BD116" s="703"/>
      <c r="BE116" s="703"/>
      <c r="BF116" s="582"/>
      <c r="BG116" s="582"/>
      <c r="BH116" s="703"/>
      <c r="BI116" s="703"/>
      <c r="BJ116" s="582"/>
      <c r="BK116" s="582"/>
      <c r="BL116" s="703"/>
      <c r="BM116" s="703"/>
      <c r="BN116" s="582"/>
      <c r="BO116" s="582"/>
      <c r="BP116" s="703"/>
      <c r="BQ116" s="703"/>
      <c r="BR116" s="703"/>
      <c r="BS116" s="703"/>
      <c r="BT116" s="703"/>
      <c r="BU116" s="703"/>
      <c r="BV116" s="695"/>
      <c r="BW116" s="695"/>
      <c r="BX116" s="695"/>
      <c r="BY116" s="695"/>
      <c r="BZ116" s="695"/>
      <c r="CA116" s="695"/>
      <c r="CB116" s="695"/>
      <c r="CC116" s="695"/>
      <c r="CD116" s="695"/>
      <c r="CE116" s="695"/>
      <c r="CF116" s="695"/>
      <c r="CG116" s="695"/>
      <c r="CH116" s="695"/>
      <c r="CI116" s="695"/>
      <c r="CJ116" s="695"/>
      <c r="CK116" s="695"/>
      <c r="CL116" s="695"/>
      <c r="CM116" s="695"/>
      <c r="CN116" s="695"/>
      <c r="CO116" s="695"/>
      <c r="CP116" s="695"/>
      <c r="CQ116" s="695"/>
      <c r="CR116" s="695"/>
      <c r="CS116" s="695"/>
      <c r="CT116" s="695"/>
      <c r="CU116" s="695"/>
      <c r="CV116" s="695"/>
      <c r="CW116" s="695"/>
      <c r="CX116" s="695"/>
      <c r="CY116" s="695"/>
      <c r="CZ116" s="695"/>
      <c r="DA116" s="695"/>
      <c r="DB116" s="695"/>
      <c r="DC116" s="695"/>
      <c r="DD116" s="695"/>
      <c r="DE116" s="695"/>
      <c r="DF116" s="695"/>
      <c r="DG116" s="695"/>
      <c r="DH116" s="695"/>
      <c r="DI116" s="695"/>
      <c r="DJ116" s="695"/>
      <c r="DK116" s="695"/>
      <c r="DL116" s="695"/>
      <c r="DM116" s="695"/>
      <c r="DN116" s="695"/>
      <c r="DO116" s="695"/>
      <c r="DP116" s="695"/>
      <c r="DQ116" s="695"/>
      <c r="DR116" s="695"/>
      <c r="DS116" s="695"/>
      <c r="DT116" s="695"/>
      <c r="DU116" s="695"/>
      <c r="DV116" s="695"/>
      <c r="DW116" s="695"/>
      <c r="DX116" s="695"/>
      <c r="DY116" s="695"/>
      <c r="DZ116" s="695"/>
      <c r="EA116" s="695"/>
      <c r="EB116" s="695"/>
      <c r="EC116" s="695"/>
      <c r="ED116" s="695"/>
      <c r="EE116" s="695"/>
      <c r="EF116" s="695"/>
      <c r="EG116" s="695"/>
      <c r="EH116" s="695"/>
      <c r="EI116" s="695"/>
      <c r="EJ116" s="695"/>
      <c r="EK116" s="695"/>
      <c r="EL116" s="695"/>
      <c r="EM116" s="695"/>
      <c r="EN116" s="695"/>
      <c r="EO116" s="695"/>
      <c r="EP116" s="695"/>
      <c r="EQ116" s="695"/>
      <c r="ER116" s="695"/>
      <c r="ES116" s="695"/>
      <c r="ET116" s="695"/>
      <c r="EU116" s="695"/>
      <c r="EV116" s="695"/>
      <c r="EW116" s="695"/>
      <c r="EX116" s="695"/>
      <c r="EY116" s="695"/>
      <c r="EZ116" s="695"/>
      <c r="FA116" s="695"/>
      <c r="FB116" s="695"/>
      <c r="FC116" s="695"/>
      <c r="FD116" s="695"/>
      <c r="FE116" s="695"/>
      <c r="FF116" s="695"/>
      <c r="FG116" s="695"/>
      <c r="FH116" s="695"/>
      <c r="FI116" s="695"/>
      <c r="FJ116" s="695"/>
      <c r="FK116" s="695"/>
      <c r="FL116" s="695"/>
      <c r="FM116" s="695"/>
      <c r="FN116" s="695"/>
      <c r="FO116" s="695"/>
      <c r="FP116" s="695"/>
      <c r="FQ116" s="695"/>
      <c r="FR116" s="695"/>
      <c r="FS116" s="695"/>
      <c r="FT116" s="695"/>
      <c r="FU116" s="695"/>
      <c r="FV116" s="695"/>
      <c r="FW116" s="695"/>
      <c r="FX116" s="695"/>
      <c r="FY116" s="695"/>
      <c r="FZ116" s="695"/>
      <c r="GA116" s="624"/>
      <c r="GB116" s="625"/>
      <c r="GC116" s="625"/>
      <c r="GD116" s="625"/>
      <c r="GE116" s="625"/>
      <c r="GF116" s="625"/>
      <c r="GG116" s="625"/>
      <c r="GH116" s="625"/>
      <c r="GI116" s="625"/>
      <c r="GJ116" s="625"/>
      <c r="GK116" s="625"/>
      <c r="GL116" s="625"/>
      <c r="GM116" s="625"/>
      <c r="GN116" s="625"/>
      <c r="GO116" s="625"/>
      <c r="GP116" s="625"/>
    </row>
    <row r="117" spans="1:198" s="497" customFormat="1" ht="13.8" thickBot="1" x14ac:dyDescent="0.3">
      <c r="A117" s="138">
        <v>114</v>
      </c>
      <c r="B117" s="574" t="s">
        <v>523</v>
      </c>
      <c r="C117" s="564" t="s">
        <v>604</v>
      </c>
      <c r="D117" s="564" t="s">
        <v>20</v>
      </c>
      <c r="F117" s="721" t="s">
        <v>66</v>
      </c>
      <c r="G117" s="722">
        <v>1</v>
      </c>
      <c r="H117" s="470">
        <v>1</v>
      </c>
      <c r="I117" s="470">
        <v>1</v>
      </c>
      <c r="J117" s="470">
        <v>1</v>
      </c>
      <c r="K117" s="650"/>
      <c r="L117" s="650"/>
      <c r="M117" s="470">
        <v>1</v>
      </c>
      <c r="N117" s="470">
        <v>1</v>
      </c>
      <c r="O117" s="650"/>
      <c r="P117" s="470">
        <v>1</v>
      </c>
      <c r="Q117" s="470">
        <v>1</v>
      </c>
      <c r="R117" s="470">
        <v>1</v>
      </c>
      <c r="S117" s="470">
        <v>1</v>
      </c>
      <c r="T117" s="470">
        <v>1</v>
      </c>
      <c r="U117" s="470">
        <v>1</v>
      </c>
      <c r="V117" s="470">
        <v>1</v>
      </c>
      <c r="W117" s="470">
        <v>1</v>
      </c>
      <c r="X117" s="470">
        <v>1</v>
      </c>
      <c r="Y117" s="650"/>
      <c r="Z117" s="470">
        <v>1</v>
      </c>
      <c r="AA117" s="470">
        <v>1</v>
      </c>
      <c r="AB117" s="470">
        <v>1</v>
      </c>
      <c r="AC117" s="470">
        <v>1</v>
      </c>
      <c r="AD117" s="470">
        <v>1</v>
      </c>
      <c r="AE117" s="470">
        <v>1</v>
      </c>
      <c r="AF117" s="470">
        <v>1</v>
      </c>
      <c r="AG117" s="470">
        <v>1</v>
      </c>
      <c r="AH117" s="470">
        <v>1</v>
      </c>
      <c r="AI117" s="470">
        <v>1</v>
      </c>
      <c r="AJ117" s="470">
        <v>1</v>
      </c>
      <c r="AK117" s="470">
        <v>1</v>
      </c>
      <c r="AL117" s="470">
        <v>1</v>
      </c>
      <c r="AM117" s="470">
        <v>1</v>
      </c>
      <c r="AN117" s="470">
        <v>1</v>
      </c>
      <c r="AO117" s="470">
        <v>1</v>
      </c>
      <c r="AP117" s="470">
        <v>1</v>
      </c>
      <c r="AQ117" s="470">
        <v>1</v>
      </c>
      <c r="AR117" s="470">
        <v>1</v>
      </c>
      <c r="AS117" s="470">
        <v>1</v>
      </c>
      <c r="AT117" s="470">
        <v>1</v>
      </c>
      <c r="AU117" s="470">
        <v>1</v>
      </c>
      <c r="AV117" s="650"/>
      <c r="AW117" s="650"/>
      <c r="AX117" s="470">
        <v>1</v>
      </c>
      <c r="AY117" s="470">
        <v>1</v>
      </c>
      <c r="AZ117" s="470">
        <v>1</v>
      </c>
      <c r="BA117" s="769"/>
      <c r="BB117" s="470"/>
      <c r="BC117" s="470"/>
      <c r="BD117" s="769"/>
      <c r="BE117" s="769"/>
      <c r="BF117" s="470"/>
      <c r="BG117" s="470"/>
      <c r="BH117" s="769"/>
      <c r="BI117" s="769"/>
      <c r="BJ117" s="470"/>
      <c r="BK117" s="470"/>
      <c r="BL117" s="769"/>
      <c r="BM117" s="769"/>
      <c r="BN117" s="470"/>
      <c r="BO117" s="470"/>
      <c r="BP117" s="769"/>
      <c r="BQ117" s="769"/>
      <c r="BR117" s="769"/>
      <c r="BS117" s="769"/>
      <c r="BT117" s="769"/>
      <c r="BU117" s="769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  <c r="EF117" s="135"/>
      <c r="EG117" s="135"/>
      <c r="EH117" s="135"/>
      <c r="EI117" s="135"/>
      <c r="EJ117" s="135"/>
      <c r="EK117" s="135"/>
      <c r="EL117" s="135"/>
      <c r="EM117" s="135"/>
      <c r="EN117" s="135"/>
      <c r="EO117" s="135"/>
      <c r="EP117" s="135"/>
      <c r="EQ117" s="135"/>
      <c r="ER117" s="135"/>
      <c r="ES117" s="135"/>
      <c r="ET117" s="135"/>
      <c r="EU117" s="135"/>
      <c r="EV117" s="135"/>
      <c r="EW117" s="135"/>
      <c r="EX117" s="135"/>
      <c r="EY117" s="135"/>
      <c r="EZ117" s="135"/>
      <c r="FA117" s="135"/>
      <c r="FB117" s="135"/>
      <c r="FC117" s="135"/>
      <c r="FD117" s="135"/>
      <c r="FE117" s="135"/>
      <c r="FF117" s="135"/>
      <c r="FG117" s="135"/>
      <c r="FH117" s="135"/>
      <c r="FI117" s="135"/>
      <c r="FJ117" s="135"/>
      <c r="FK117" s="135"/>
      <c r="FL117" s="135"/>
      <c r="FM117" s="135"/>
      <c r="FN117" s="135"/>
      <c r="FO117" s="135"/>
      <c r="FP117" s="135"/>
      <c r="FQ117" s="135"/>
      <c r="FR117" s="135"/>
      <c r="FS117" s="135"/>
      <c r="FT117" s="135"/>
      <c r="FU117" s="135"/>
      <c r="FV117" s="135"/>
      <c r="FW117" s="135"/>
      <c r="FX117" s="135"/>
      <c r="FY117" s="135"/>
      <c r="FZ117" s="135"/>
      <c r="GA117" s="495"/>
      <c r="GB117" s="496"/>
      <c r="GC117" s="496"/>
      <c r="GD117" s="496"/>
      <c r="GE117" s="496"/>
      <c r="GF117" s="496"/>
      <c r="GG117" s="496"/>
      <c r="GH117" s="496"/>
      <c r="GI117" s="496"/>
      <c r="GJ117" s="496"/>
      <c r="GK117" s="496"/>
      <c r="GL117" s="496"/>
      <c r="GM117" s="496"/>
      <c r="GN117" s="496"/>
      <c r="GO117" s="496"/>
      <c r="GP117" s="496"/>
    </row>
    <row r="118" spans="1:198" s="505" customFormat="1" x14ac:dyDescent="0.25">
      <c r="A118" s="138">
        <v>115</v>
      </c>
      <c r="B118" s="705" t="s">
        <v>524</v>
      </c>
      <c r="C118" s="196" t="s">
        <v>605</v>
      </c>
      <c r="D118" s="196" t="s">
        <v>8</v>
      </c>
      <c r="F118" s="732" t="s">
        <v>66</v>
      </c>
      <c r="G118" s="733"/>
      <c r="H118" s="481">
        <v>1</v>
      </c>
      <c r="I118" s="481">
        <v>1</v>
      </c>
      <c r="J118" s="481">
        <v>1</v>
      </c>
      <c r="K118" s="651"/>
      <c r="L118" s="651"/>
      <c r="M118" s="481"/>
      <c r="N118" s="481"/>
      <c r="O118" s="651"/>
      <c r="P118" s="481">
        <v>1</v>
      </c>
      <c r="Q118" s="481">
        <v>1</v>
      </c>
      <c r="R118" s="481"/>
      <c r="S118" s="481"/>
      <c r="T118" s="481">
        <v>1</v>
      </c>
      <c r="U118" s="706">
        <v>1</v>
      </c>
      <c r="V118" s="481"/>
      <c r="W118" s="481"/>
      <c r="X118" s="706">
        <v>1</v>
      </c>
      <c r="Y118" s="651"/>
      <c r="Z118" s="481">
        <v>1</v>
      </c>
      <c r="AA118" s="481">
        <v>1</v>
      </c>
      <c r="AB118" s="706"/>
      <c r="AC118" s="706">
        <v>1</v>
      </c>
      <c r="AD118" s="481"/>
      <c r="AE118" s="481">
        <v>1</v>
      </c>
      <c r="AF118" s="706">
        <v>1</v>
      </c>
      <c r="AG118" s="706"/>
      <c r="AH118" s="481"/>
      <c r="AI118" s="481">
        <v>1</v>
      </c>
      <c r="AJ118" s="706">
        <v>1</v>
      </c>
      <c r="AK118" s="706"/>
      <c r="AL118" s="481"/>
      <c r="AM118" s="481">
        <v>1</v>
      </c>
      <c r="AN118" s="706">
        <v>1</v>
      </c>
      <c r="AO118" s="706">
        <v>1</v>
      </c>
      <c r="AP118" s="481">
        <v>1</v>
      </c>
      <c r="AQ118" s="481">
        <v>1</v>
      </c>
      <c r="AR118" s="706">
        <v>1</v>
      </c>
      <c r="AS118" s="706">
        <v>1</v>
      </c>
      <c r="AT118" s="481">
        <v>1</v>
      </c>
      <c r="AU118" s="481">
        <v>1</v>
      </c>
      <c r="AV118" s="651"/>
      <c r="AW118" s="651"/>
      <c r="AX118" s="481">
        <v>1</v>
      </c>
      <c r="AY118" s="481">
        <v>1</v>
      </c>
      <c r="AZ118" s="706"/>
      <c r="BA118" s="706"/>
      <c r="BB118" s="481"/>
      <c r="BC118" s="481"/>
      <c r="BD118" s="706"/>
      <c r="BE118" s="706"/>
      <c r="BF118" s="481"/>
      <c r="BG118" s="481"/>
      <c r="BH118" s="706"/>
      <c r="BI118" s="706"/>
      <c r="BJ118" s="481"/>
      <c r="BK118" s="481"/>
      <c r="BL118" s="706"/>
      <c r="BM118" s="706"/>
      <c r="BN118" s="481"/>
      <c r="BO118" s="481"/>
      <c r="BP118" s="706"/>
      <c r="BQ118" s="706"/>
      <c r="BR118" s="706"/>
      <c r="BS118" s="706"/>
      <c r="BT118" s="706"/>
      <c r="BU118" s="706"/>
      <c r="BV118" s="502"/>
      <c r="BW118" s="502"/>
      <c r="BX118" s="502"/>
      <c r="BY118" s="502"/>
      <c r="BZ118" s="502"/>
      <c r="CA118" s="502"/>
      <c r="CB118" s="502"/>
      <c r="CC118" s="502"/>
      <c r="CD118" s="502"/>
      <c r="CE118" s="502"/>
      <c r="CF118" s="502"/>
      <c r="CG118" s="502"/>
      <c r="CH118" s="502"/>
      <c r="CI118" s="502"/>
      <c r="CJ118" s="502"/>
      <c r="CK118" s="502"/>
      <c r="CL118" s="502"/>
      <c r="CM118" s="502"/>
      <c r="CN118" s="502"/>
      <c r="CO118" s="502"/>
      <c r="CP118" s="502"/>
      <c r="CQ118" s="502"/>
      <c r="CR118" s="502"/>
      <c r="CS118" s="502"/>
      <c r="CT118" s="502"/>
      <c r="CU118" s="502"/>
      <c r="CV118" s="502"/>
      <c r="CW118" s="502"/>
      <c r="CX118" s="502"/>
      <c r="CY118" s="502"/>
      <c r="CZ118" s="502"/>
      <c r="DA118" s="502"/>
      <c r="DB118" s="502"/>
      <c r="DC118" s="502"/>
      <c r="DD118" s="502"/>
      <c r="DE118" s="502"/>
      <c r="DF118" s="502"/>
      <c r="DG118" s="502"/>
      <c r="DH118" s="502"/>
      <c r="DI118" s="502"/>
      <c r="DJ118" s="502"/>
      <c r="DK118" s="502"/>
      <c r="DL118" s="502"/>
      <c r="DM118" s="502"/>
      <c r="DN118" s="502"/>
      <c r="DO118" s="502"/>
      <c r="DP118" s="502"/>
      <c r="DQ118" s="502"/>
      <c r="DR118" s="502"/>
      <c r="DS118" s="502"/>
      <c r="DT118" s="502"/>
      <c r="DU118" s="502"/>
      <c r="DV118" s="502"/>
      <c r="DW118" s="502"/>
      <c r="DX118" s="502"/>
      <c r="DY118" s="502"/>
      <c r="DZ118" s="502"/>
      <c r="EA118" s="502"/>
      <c r="EB118" s="502"/>
      <c r="EC118" s="502"/>
      <c r="ED118" s="502"/>
      <c r="EE118" s="502"/>
      <c r="EF118" s="502"/>
      <c r="EG118" s="502"/>
      <c r="EH118" s="502"/>
      <c r="EI118" s="502"/>
      <c r="EJ118" s="502"/>
      <c r="EK118" s="502"/>
      <c r="EL118" s="502"/>
      <c r="EM118" s="502"/>
      <c r="EN118" s="502"/>
      <c r="EO118" s="502"/>
      <c r="EP118" s="502"/>
      <c r="EQ118" s="502"/>
      <c r="ER118" s="502"/>
      <c r="ES118" s="502"/>
      <c r="ET118" s="502"/>
      <c r="EU118" s="502"/>
      <c r="EV118" s="502"/>
      <c r="EW118" s="502"/>
      <c r="EX118" s="502"/>
      <c r="EY118" s="502"/>
      <c r="EZ118" s="502"/>
      <c r="FA118" s="502"/>
      <c r="FB118" s="502"/>
      <c r="FC118" s="502"/>
      <c r="FD118" s="502"/>
      <c r="FE118" s="502"/>
      <c r="FF118" s="502"/>
      <c r="FG118" s="502"/>
      <c r="FH118" s="502"/>
      <c r="FI118" s="502"/>
      <c r="FJ118" s="502"/>
      <c r="FK118" s="502"/>
      <c r="FL118" s="502"/>
      <c r="FM118" s="502"/>
      <c r="FN118" s="502"/>
      <c r="FO118" s="502"/>
      <c r="FP118" s="502"/>
      <c r="FQ118" s="502"/>
      <c r="FR118" s="502"/>
      <c r="FS118" s="502"/>
      <c r="FT118" s="502"/>
      <c r="FU118" s="502"/>
      <c r="FV118" s="502"/>
      <c r="FW118" s="502"/>
      <c r="FX118" s="502"/>
      <c r="FY118" s="502"/>
      <c r="FZ118" s="502"/>
      <c r="GA118" s="503"/>
      <c r="GB118" s="504"/>
      <c r="GC118" s="504"/>
      <c r="GD118" s="504"/>
      <c r="GE118" s="504"/>
      <c r="GF118" s="504"/>
      <c r="GG118" s="504"/>
      <c r="GH118" s="504"/>
      <c r="GI118" s="504"/>
      <c r="GJ118" s="504"/>
      <c r="GK118" s="504"/>
      <c r="GL118" s="504"/>
      <c r="GM118" s="504"/>
      <c r="GN118" s="504"/>
      <c r="GO118" s="504"/>
      <c r="GP118" s="504"/>
    </row>
    <row r="119" spans="1:198" s="770" customFormat="1" ht="13.8" thickBot="1" x14ac:dyDescent="0.3">
      <c r="A119" s="138">
        <v>116</v>
      </c>
      <c r="B119" s="713" t="s">
        <v>524</v>
      </c>
      <c r="C119" s="198" t="s">
        <v>606</v>
      </c>
      <c r="D119" s="621" t="s">
        <v>8</v>
      </c>
      <c r="F119" s="735" t="s">
        <v>66</v>
      </c>
      <c r="G119" s="736"/>
      <c r="H119" s="485"/>
      <c r="I119" s="485"/>
      <c r="J119" s="485"/>
      <c r="K119" s="652"/>
      <c r="L119" s="652"/>
      <c r="M119" s="485">
        <v>1</v>
      </c>
      <c r="N119" s="485">
        <v>1</v>
      </c>
      <c r="O119" s="652"/>
      <c r="P119" s="485"/>
      <c r="Q119" s="485"/>
      <c r="R119" s="485">
        <v>1</v>
      </c>
      <c r="S119" s="485">
        <v>1</v>
      </c>
      <c r="T119" s="485"/>
      <c r="U119" s="715"/>
      <c r="V119" s="485">
        <v>1</v>
      </c>
      <c r="W119" s="485">
        <v>1</v>
      </c>
      <c r="X119" s="715"/>
      <c r="Y119" s="652"/>
      <c r="Z119" s="485"/>
      <c r="AA119" s="485"/>
      <c r="AB119" s="715">
        <v>1</v>
      </c>
      <c r="AC119" s="715"/>
      <c r="AD119" s="485">
        <v>1</v>
      </c>
      <c r="AE119" s="485"/>
      <c r="AF119" s="715"/>
      <c r="AG119" s="715">
        <v>1</v>
      </c>
      <c r="AH119" s="485">
        <v>1</v>
      </c>
      <c r="AI119" s="485"/>
      <c r="AJ119" s="715"/>
      <c r="AK119" s="715">
        <v>1</v>
      </c>
      <c r="AL119" s="485">
        <v>1</v>
      </c>
      <c r="AM119" s="485"/>
      <c r="AN119" s="715"/>
      <c r="AO119" s="715"/>
      <c r="AP119" s="485"/>
      <c r="AQ119" s="485"/>
      <c r="AR119" s="715"/>
      <c r="AS119" s="715"/>
      <c r="AT119" s="485"/>
      <c r="AU119" s="485"/>
      <c r="AV119" s="652"/>
      <c r="AW119" s="652"/>
      <c r="AX119" s="485"/>
      <c r="AY119" s="485"/>
      <c r="AZ119" s="715">
        <v>1</v>
      </c>
      <c r="BA119" s="715"/>
      <c r="BB119" s="485"/>
      <c r="BC119" s="485"/>
      <c r="BD119" s="715"/>
      <c r="BE119" s="715"/>
      <c r="BF119" s="485"/>
      <c r="BG119" s="485"/>
      <c r="BH119" s="715"/>
      <c r="BI119" s="715"/>
      <c r="BJ119" s="485"/>
      <c r="BK119" s="485"/>
      <c r="BL119" s="715"/>
      <c r="BM119" s="715"/>
      <c r="BN119" s="485"/>
      <c r="BO119" s="485"/>
      <c r="BP119" s="715"/>
      <c r="BQ119" s="715"/>
      <c r="BR119" s="715"/>
      <c r="BS119" s="715"/>
      <c r="BT119" s="715"/>
      <c r="BU119" s="715"/>
      <c r="BV119" s="737"/>
      <c r="BW119" s="737"/>
      <c r="BX119" s="737"/>
      <c r="BY119" s="737"/>
      <c r="BZ119" s="737"/>
      <c r="CA119" s="737"/>
      <c r="CB119" s="737"/>
      <c r="CC119" s="737"/>
      <c r="CD119" s="737"/>
      <c r="CE119" s="737"/>
      <c r="CF119" s="737"/>
      <c r="CG119" s="737"/>
      <c r="CH119" s="737"/>
      <c r="CI119" s="737"/>
      <c r="CJ119" s="737"/>
      <c r="CK119" s="737"/>
      <c r="CL119" s="737"/>
      <c r="CM119" s="737"/>
      <c r="CN119" s="737"/>
      <c r="CO119" s="737"/>
      <c r="CP119" s="737"/>
      <c r="CQ119" s="737"/>
      <c r="CR119" s="737"/>
      <c r="CS119" s="737"/>
      <c r="CT119" s="737"/>
      <c r="CU119" s="737"/>
      <c r="CV119" s="737"/>
      <c r="CW119" s="737"/>
      <c r="CX119" s="737"/>
      <c r="CY119" s="737"/>
      <c r="CZ119" s="737"/>
      <c r="DA119" s="737"/>
      <c r="DB119" s="737"/>
      <c r="DC119" s="737"/>
      <c r="DD119" s="737"/>
      <c r="DE119" s="737"/>
      <c r="DF119" s="737"/>
      <c r="DG119" s="737"/>
      <c r="DH119" s="737"/>
      <c r="DI119" s="737"/>
      <c r="DJ119" s="737"/>
      <c r="DK119" s="737"/>
      <c r="DL119" s="737"/>
      <c r="DM119" s="737"/>
      <c r="DN119" s="737"/>
      <c r="DO119" s="737"/>
      <c r="DP119" s="737"/>
      <c r="DQ119" s="737"/>
      <c r="DR119" s="737"/>
      <c r="DS119" s="737"/>
      <c r="DT119" s="737"/>
      <c r="DU119" s="737"/>
      <c r="DV119" s="737"/>
      <c r="DW119" s="737"/>
      <c r="DX119" s="737"/>
      <c r="DY119" s="737"/>
      <c r="DZ119" s="737"/>
      <c r="EA119" s="737"/>
      <c r="EB119" s="737"/>
      <c r="EC119" s="737"/>
      <c r="ED119" s="737"/>
      <c r="EE119" s="737"/>
      <c r="EF119" s="737"/>
      <c r="EG119" s="737"/>
      <c r="EH119" s="737"/>
      <c r="EI119" s="737"/>
      <c r="EJ119" s="737"/>
      <c r="EK119" s="737"/>
      <c r="EL119" s="737"/>
      <c r="EM119" s="737"/>
      <c r="EN119" s="737"/>
      <c r="EO119" s="737"/>
      <c r="EP119" s="737"/>
      <c r="EQ119" s="737"/>
      <c r="ER119" s="737"/>
      <c r="ES119" s="737"/>
      <c r="ET119" s="737"/>
      <c r="EU119" s="737"/>
      <c r="EV119" s="737"/>
      <c r="EW119" s="737"/>
      <c r="EX119" s="737"/>
      <c r="EY119" s="737"/>
      <c r="EZ119" s="737"/>
      <c r="FA119" s="737"/>
      <c r="FB119" s="737"/>
      <c r="FC119" s="737"/>
      <c r="FD119" s="737"/>
      <c r="FE119" s="737"/>
      <c r="FF119" s="737"/>
      <c r="FG119" s="737"/>
      <c r="FH119" s="737"/>
      <c r="FI119" s="737"/>
      <c r="FJ119" s="737"/>
      <c r="FK119" s="737"/>
      <c r="FL119" s="737"/>
      <c r="FM119" s="737"/>
      <c r="FN119" s="737"/>
      <c r="FO119" s="737"/>
      <c r="FP119" s="737"/>
      <c r="FQ119" s="737"/>
      <c r="FR119" s="737"/>
      <c r="FS119" s="737"/>
      <c r="FT119" s="737"/>
      <c r="FU119" s="737"/>
      <c r="FV119" s="737"/>
      <c r="FW119" s="737"/>
      <c r="FX119" s="737"/>
      <c r="FY119" s="737"/>
      <c r="FZ119" s="737"/>
      <c r="GA119" s="738"/>
      <c r="GB119" s="714"/>
      <c r="GC119" s="714"/>
      <c r="GD119" s="714"/>
      <c r="GE119" s="714"/>
      <c r="GF119" s="714"/>
      <c r="GG119" s="714"/>
      <c r="GH119" s="714"/>
      <c r="GI119" s="714"/>
      <c r="GJ119" s="714"/>
      <c r="GK119" s="714"/>
      <c r="GL119" s="714"/>
      <c r="GM119" s="714"/>
      <c r="GN119" s="714"/>
      <c r="GO119" s="714"/>
      <c r="GP119" s="714"/>
    </row>
    <row r="120" spans="1:198" s="199" customFormat="1" ht="13.8" thickBot="1" x14ac:dyDescent="0.3">
      <c r="A120" s="138">
        <v>117</v>
      </c>
      <c r="B120" s="422"/>
      <c r="F120" s="256"/>
      <c r="G120" s="524" t="s">
        <v>74</v>
      </c>
      <c r="H120" s="524" t="s">
        <v>119</v>
      </c>
      <c r="I120" s="524" t="s">
        <v>75</v>
      </c>
      <c r="J120" s="524" t="s">
        <v>76</v>
      </c>
      <c r="K120" s="653"/>
      <c r="L120" s="653"/>
      <c r="M120" s="524" t="s">
        <v>79</v>
      </c>
      <c r="N120" s="524" t="s">
        <v>80</v>
      </c>
      <c r="O120" s="653"/>
      <c r="P120" s="524" t="s">
        <v>82</v>
      </c>
      <c r="Q120" s="524" t="s">
        <v>83</v>
      </c>
      <c r="R120" s="524" t="s">
        <v>84</v>
      </c>
      <c r="S120" s="524" t="s">
        <v>85</v>
      </c>
      <c r="T120" s="524" t="s">
        <v>86</v>
      </c>
      <c r="U120" s="524" t="s">
        <v>87</v>
      </c>
      <c r="V120" s="524" t="s">
        <v>88</v>
      </c>
      <c r="W120" s="524" t="s">
        <v>89</v>
      </c>
      <c r="X120" s="524" t="s">
        <v>90</v>
      </c>
      <c r="Y120" s="653"/>
      <c r="Z120" s="524" t="s">
        <v>92</v>
      </c>
      <c r="AA120" s="524" t="s">
        <v>93</v>
      </c>
      <c r="AB120" s="524" t="s">
        <v>94</v>
      </c>
      <c r="AC120" s="524" t="s">
        <v>95</v>
      </c>
      <c r="AD120" s="524" t="s">
        <v>96</v>
      </c>
      <c r="AE120" s="524" t="s">
        <v>97</v>
      </c>
      <c r="AF120" s="524" t="s">
        <v>98</v>
      </c>
      <c r="AG120" s="524" t="s">
        <v>99</v>
      </c>
      <c r="AH120" s="524" t="s">
        <v>100</v>
      </c>
      <c r="AI120" s="524" t="s">
        <v>101</v>
      </c>
      <c r="AJ120" s="524" t="s">
        <v>102</v>
      </c>
      <c r="AK120" s="524" t="s">
        <v>103</v>
      </c>
      <c r="AL120" s="524" t="s">
        <v>104</v>
      </c>
      <c r="AM120" s="524" t="s">
        <v>105</v>
      </c>
      <c r="AN120" s="524" t="s">
        <v>106</v>
      </c>
      <c r="AO120" s="524" t="s">
        <v>107</v>
      </c>
      <c r="AP120" s="524" t="s">
        <v>108</v>
      </c>
      <c r="AQ120" s="524" t="s">
        <v>109</v>
      </c>
      <c r="AR120" s="524" t="s">
        <v>110</v>
      </c>
      <c r="AS120" s="524" t="s">
        <v>111</v>
      </c>
      <c r="AT120" s="524" t="s">
        <v>112</v>
      </c>
      <c r="AU120" s="524" t="s">
        <v>113</v>
      </c>
      <c r="AV120" s="653"/>
      <c r="AW120" s="653"/>
      <c r="AX120" s="524" t="s">
        <v>116</v>
      </c>
      <c r="AY120" s="524" t="s">
        <v>117</v>
      </c>
      <c r="AZ120" s="524" t="s">
        <v>118</v>
      </c>
      <c r="BA120" s="524"/>
      <c r="BB120" s="524"/>
      <c r="BC120" s="524"/>
      <c r="BD120" s="524"/>
      <c r="BE120" s="524"/>
      <c r="BF120" s="524"/>
      <c r="BG120" s="524"/>
      <c r="BH120" s="524"/>
      <c r="BI120" s="524"/>
      <c r="BJ120" s="524"/>
      <c r="BK120" s="524"/>
      <c r="BL120" s="524"/>
      <c r="BM120" s="524"/>
      <c r="BN120" s="524"/>
      <c r="BO120" s="524"/>
      <c r="BP120" s="524"/>
      <c r="BQ120" s="524"/>
      <c r="BR120" s="524"/>
      <c r="BS120" s="524"/>
      <c r="BT120" s="524"/>
      <c r="BU120" s="524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367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</row>
    <row r="121" spans="1:198" s="289" customFormat="1" ht="80.25" customHeight="1" x14ac:dyDescent="0.25">
      <c r="A121" s="138">
        <v>118</v>
      </c>
      <c r="B121" s="425"/>
      <c r="C121" s="244"/>
      <c r="D121" s="244"/>
      <c r="E121" s="244"/>
      <c r="F121" s="245"/>
      <c r="G121" s="246"/>
      <c r="H121" s="1166" t="s">
        <v>986</v>
      </c>
      <c r="I121" s="1166" t="s">
        <v>987</v>
      </c>
      <c r="J121" s="1166" t="s">
        <v>988</v>
      </c>
      <c r="K121" s="1168"/>
      <c r="L121" s="1168"/>
      <c r="M121" s="1166" t="s">
        <v>990</v>
      </c>
      <c r="N121" s="1166" t="s">
        <v>991</v>
      </c>
      <c r="O121" s="1168"/>
      <c r="P121" s="1166" t="s">
        <v>993</v>
      </c>
      <c r="Q121" s="1166" t="s">
        <v>993</v>
      </c>
      <c r="R121" s="1166" t="s">
        <v>995</v>
      </c>
      <c r="S121" s="1166" t="s">
        <v>995</v>
      </c>
      <c r="T121" s="1166" t="s">
        <v>994</v>
      </c>
      <c r="U121" s="1166" t="s">
        <v>994</v>
      </c>
      <c r="V121" s="1166" t="s">
        <v>996</v>
      </c>
      <c r="W121" s="1166" t="s">
        <v>996</v>
      </c>
      <c r="X121" s="1166" t="s">
        <v>988</v>
      </c>
      <c r="Y121" s="1168"/>
      <c r="Z121" s="1166" t="s">
        <v>986</v>
      </c>
      <c r="AA121" s="1166" t="s">
        <v>986</v>
      </c>
      <c r="AB121" s="1166" t="s">
        <v>990</v>
      </c>
      <c r="AC121" s="1166" t="s">
        <v>988</v>
      </c>
      <c r="AD121" s="1166" t="s">
        <v>991</v>
      </c>
      <c r="AE121" s="1166" t="s">
        <v>989</v>
      </c>
      <c r="AF121" s="1166" t="s">
        <v>989</v>
      </c>
      <c r="AG121" s="1166" t="s">
        <v>992</v>
      </c>
      <c r="AH121" s="1166" t="s">
        <v>992</v>
      </c>
      <c r="AI121" s="1166" t="s">
        <v>997</v>
      </c>
      <c r="AJ121" s="1166" t="s">
        <v>997</v>
      </c>
      <c r="AK121" s="1166" t="s">
        <v>998</v>
      </c>
      <c r="AL121" s="1166" t="s">
        <v>998</v>
      </c>
      <c r="AM121" s="1166" t="s">
        <v>999</v>
      </c>
      <c r="AN121" s="1166" t="s">
        <v>1000</v>
      </c>
      <c r="AO121" s="1166" t="s">
        <v>1001</v>
      </c>
      <c r="AP121" s="1166" t="s">
        <v>1001</v>
      </c>
      <c r="AQ121" s="1166" t="s">
        <v>1002</v>
      </c>
      <c r="AR121" s="1166" t="s">
        <v>1000</v>
      </c>
      <c r="AS121" s="1166" t="s">
        <v>986</v>
      </c>
      <c r="AT121" s="1166" t="s">
        <v>1003</v>
      </c>
      <c r="AU121" s="1166" t="s">
        <v>1004</v>
      </c>
      <c r="AV121" s="1168"/>
      <c r="AW121" s="1168"/>
      <c r="AX121" s="1166" t="s">
        <v>1004</v>
      </c>
      <c r="AY121" s="1166" t="s">
        <v>1004</v>
      </c>
      <c r="AZ121" s="1166" t="s">
        <v>1005</v>
      </c>
      <c r="BA121" s="562"/>
      <c r="BB121" s="562"/>
      <c r="BC121" s="562"/>
      <c r="BD121" s="562"/>
      <c r="BE121" s="562"/>
      <c r="BF121" s="562"/>
      <c r="BG121" s="562"/>
      <c r="BH121" s="562"/>
      <c r="BI121" s="562"/>
      <c r="BJ121" s="562"/>
      <c r="BK121" s="562"/>
      <c r="BL121" s="562"/>
      <c r="BM121" s="562"/>
      <c r="BN121" s="562"/>
      <c r="BO121" s="562"/>
      <c r="BP121" s="562"/>
      <c r="BQ121" s="562"/>
      <c r="BR121" s="562"/>
      <c r="BS121" s="578"/>
      <c r="BT121" s="578"/>
      <c r="BU121" s="578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  <c r="CT121" s="157"/>
      <c r="CU121" s="157"/>
      <c r="CV121" s="157"/>
      <c r="CW121" s="157"/>
      <c r="CX121" s="157"/>
      <c r="CY121" s="157"/>
      <c r="CZ121" s="157"/>
      <c r="DA121" s="157"/>
      <c r="DB121" s="157"/>
      <c r="DC121" s="157"/>
      <c r="DD121" s="157"/>
      <c r="DE121" s="157"/>
      <c r="DF121" s="157"/>
      <c r="DG121" s="157"/>
      <c r="DH121" s="157"/>
      <c r="DI121" s="157"/>
      <c r="DJ121" s="157"/>
      <c r="DK121" s="157"/>
      <c r="DL121" s="157"/>
      <c r="DM121" s="157"/>
      <c r="DN121" s="157"/>
      <c r="DO121" s="157"/>
      <c r="DP121" s="157"/>
      <c r="DQ121" s="157"/>
      <c r="DR121" s="157"/>
      <c r="DS121" s="157"/>
      <c r="DT121" s="157"/>
      <c r="DU121" s="157"/>
      <c r="DV121" s="157"/>
      <c r="DW121" s="157"/>
      <c r="DX121" s="157"/>
      <c r="DY121" s="157"/>
      <c r="DZ121" s="157"/>
      <c r="EA121" s="157"/>
      <c r="EB121" s="157"/>
      <c r="EC121" s="157"/>
      <c r="ED121" s="157"/>
      <c r="EE121" s="157"/>
      <c r="EF121" s="157"/>
      <c r="EG121" s="157"/>
      <c r="EH121" s="157"/>
      <c r="EI121" s="157"/>
      <c r="EJ121" s="157"/>
      <c r="EK121" s="157"/>
      <c r="EL121" s="157"/>
      <c r="EM121" s="157"/>
      <c r="EN121" s="157"/>
      <c r="EO121" s="157"/>
      <c r="EP121" s="157"/>
      <c r="EQ121" s="157"/>
      <c r="ER121" s="157"/>
      <c r="ES121" s="157"/>
      <c r="ET121" s="157"/>
      <c r="EU121" s="157"/>
      <c r="EV121" s="157"/>
      <c r="EW121" s="157"/>
      <c r="EX121" s="157"/>
      <c r="EY121" s="157"/>
      <c r="EZ121" s="157"/>
      <c r="FA121" s="157"/>
      <c r="FB121" s="157"/>
      <c r="FC121" s="157"/>
      <c r="FD121" s="157"/>
      <c r="FE121" s="157"/>
      <c r="FF121" s="157"/>
      <c r="FG121" s="157"/>
      <c r="FH121" s="157"/>
      <c r="FI121" s="157"/>
      <c r="FJ121" s="157"/>
      <c r="FK121" s="157"/>
      <c r="FL121" s="157"/>
      <c r="FM121" s="157"/>
      <c r="FN121" s="157"/>
      <c r="FO121" s="157"/>
      <c r="FP121" s="157"/>
      <c r="FQ121" s="157"/>
      <c r="FR121" s="157"/>
      <c r="FS121" s="157"/>
      <c r="FT121" s="157"/>
      <c r="FU121" s="157"/>
      <c r="FV121" s="157"/>
      <c r="FW121" s="157"/>
      <c r="FX121" s="157"/>
      <c r="FY121" s="157"/>
      <c r="FZ121" s="157"/>
      <c r="GA121" s="368"/>
      <c r="GB121" s="158"/>
      <c r="GC121" s="158"/>
      <c r="GD121" s="158"/>
      <c r="GE121" s="158"/>
      <c r="GF121" s="158"/>
      <c r="GG121" s="158"/>
      <c r="GH121" s="158"/>
      <c r="GI121" s="158"/>
      <c r="GJ121" s="158"/>
      <c r="GK121" s="158"/>
      <c r="GL121" s="158"/>
      <c r="GM121" s="158"/>
      <c r="GN121" s="158"/>
      <c r="GO121" s="158"/>
      <c r="GP121" s="158"/>
    </row>
    <row r="122" spans="1:198" s="704" customFormat="1" ht="13.8" thickBot="1" x14ac:dyDescent="0.3">
      <c r="A122" s="689">
        <v>119</v>
      </c>
      <c r="B122" s="580" t="s">
        <v>236</v>
      </c>
      <c r="C122" s="581" t="s">
        <v>698</v>
      </c>
      <c r="D122" s="581" t="s">
        <v>10</v>
      </c>
      <c r="E122" s="635"/>
      <c r="F122" s="835" t="s">
        <v>66</v>
      </c>
      <c r="G122" s="576">
        <v>1</v>
      </c>
      <c r="H122" s="582">
        <v>1</v>
      </c>
      <c r="I122" s="582">
        <v>1</v>
      </c>
      <c r="J122" s="582">
        <v>1</v>
      </c>
      <c r="K122" s="657"/>
      <c r="L122" s="657"/>
      <c r="M122" s="582">
        <v>1</v>
      </c>
      <c r="N122" s="582">
        <v>1</v>
      </c>
      <c r="O122" s="657"/>
      <c r="P122" s="582">
        <v>1</v>
      </c>
      <c r="Q122" s="582">
        <v>1</v>
      </c>
      <c r="R122" s="582">
        <v>1</v>
      </c>
      <c r="S122" s="582">
        <v>1</v>
      </c>
      <c r="T122" s="582">
        <v>1</v>
      </c>
      <c r="U122" s="582">
        <v>1</v>
      </c>
      <c r="V122" s="582">
        <v>1</v>
      </c>
      <c r="W122" s="582">
        <v>1</v>
      </c>
      <c r="X122" s="582">
        <v>1</v>
      </c>
      <c r="Y122" s="657"/>
      <c r="Z122" s="582">
        <v>1</v>
      </c>
      <c r="AA122" s="582">
        <v>1</v>
      </c>
      <c r="AB122" s="582">
        <v>1</v>
      </c>
      <c r="AC122" s="582">
        <v>1</v>
      </c>
      <c r="AD122" s="582">
        <v>1</v>
      </c>
      <c r="AE122" s="582">
        <v>1</v>
      </c>
      <c r="AF122" s="582">
        <v>1</v>
      </c>
      <c r="AG122" s="582">
        <v>1</v>
      </c>
      <c r="AH122" s="582">
        <v>1</v>
      </c>
      <c r="AI122" s="582">
        <v>1</v>
      </c>
      <c r="AJ122" s="582">
        <v>1</v>
      </c>
      <c r="AK122" s="582">
        <v>1</v>
      </c>
      <c r="AL122" s="582">
        <v>1</v>
      </c>
      <c r="AM122" s="582">
        <v>1</v>
      </c>
      <c r="AN122" s="582">
        <v>1</v>
      </c>
      <c r="AO122" s="582">
        <v>1</v>
      </c>
      <c r="AP122" s="582">
        <v>1</v>
      </c>
      <c r="AQ122" s="582">
        <v>1</v>
      </c>
      <c r="AR122" s="582">
        <v>1</v>
      </c>
      <c r="AS122" s="582">
        <v>1</v>
      </c>
      <c r="AT122" s="582">
        <v>1</v>
      </c>
      <c r="AU122" s="582">
        <v>1</v>
      </c>
      <c r="AV122" s="657"/>
      <c r="AW122" s="657"/>
      <c r="AX122" s="582">
        <v>1</v>
      </c>
      <c r="AY122" s="582">
        <v>1</v>
      </c>
      <c r="AZ122" s="582">
        <v>1</v>
      </c>
      <c r="BA122" s="582"/>
      <c r="BB122" s="582"/>
      <c r="BC122" s="582"/>
      <c r="BD122" s="582"/>
      <c r="BE122" s="582"/>
      <c r="BF122" s="582"/>
      <c r="BG122" s="582"/>
      <c r="BH122" s="582"/>
      <c r="BI122" s="582"/>
      <c r="BJ122" s="582"/>
      <c r="BK122" s="582"/>
      <c r="BL122" s="582"/>
      <c r="BM122" s="582"/>
      <c r="BN122" s="582"/>
      <c r="BO122" s="582"/>
      <c r="BP122" s="582"/>
      <c r="BQ122" s="582"/>
      <c r="BR122" s="582"/>
      <c r="BS122" s="703"/>
      <c r="BT122" s="703"/>
      <c r="BU122" s="703"/>
      <c r="BV122" s="695"/>
      <c r="BW122" s="695"/>
      <c r="BX122" s="695"/>
      <c r="BY122" s="695"/>
      <c r="BZ122" s="695"/>
      <c r="CA122" s="695"/>
      <c r="CB122" s="695"/>
      <c r="CC122" s="695"/>
      <c r="CD122" s="695"/>
      <c r="CE122" s="695"/>
      <c r="CF122" s="695"/>
      <c r="CG122" s="695"/>
      <c r="CH122" s="695"/>
      <c r="CI122" s="695"/>
      <c r="CJ122" s="695"/>
      <c r="CK122" s="695"/>
      <c r="CL122" s="695"/>
      <c r="CM122" s="695"/>
      <c r="CN122" s="695"/>
      <c r="CO122" s="695"/>
      <c r="CP122" s="695"/>
      <c r="CQ122" s="695"/>
      <c r="CR122" s="695"/>
      <c r="CS122" s="695"/>
      <c r="CT122" s="695"/>
      <c r="CU122" s="695"/>
      <c r="CV122" s="695"/>
      <c r="CW122" s="695"/>
      <c r="CX122" s="695"/>
      <c r="CY122" s="695"/>
      <c r="CZ122" s="695"/>
      <c r="DA122" s="695"/>
      <c r="DB122" s="695"/>
      <c r="DC122" s="695"/>
      <c r="DD122" s="695"/>
      <c r="DE122" s="695"/>
      <c r="DF122" s="695"/>
      <c r="DG122" s="695"/>
      <c r="DH122" s="695"/>
      <c r="DI122" s="695"/>
      <c r="DJ122" s="695"/>
      <c r="DK122" s="695"/>
      <c r="DL122" s="695"/>
      <c r="DM122" s="695"/>
      <c r="DN122" s="695"/>
      <c r="DO122" s="695"/>
      <c r="DP122" s="695"/>
      <c r="DQ122" s="695"/>
      <c r="DR122" s="695"/>
      <c r="DS122" s="695"/>
      <c r="DT122" s="695"/>
      <c r="DU122" s="695"/>
      <c r="DV122" s="695"/>
      <c r="DW122" s="695"/>
      <c r="DX122" s="695"/>
      <c r="DY122" s="695"/>
      <c r="DZ122" s="695"/>
      <c r="EA122" s="695"/>
      <c r="EB122" s="695"/>
      <c r="EC122" s="695"/>
      <c r="ED122" s="695"/>
      <c r="EE122" s="695"/>
      <c r="EF122" s="695"/>
      <c r="EG122" s="695"/>
      <c r="EH122" s="695"/>
      <c r="EI122" s="695"/>
      <c r="EJ122" s="695"/>
      <c r="EK122" s="695"/>
      <c r="EL122" s="695"/>
      <c r="EM122" s="695"/>
      <c r="EN122" s="695"/>
      <c r="EO122" s="695"/>
      <c r="EP122" s="695"/>
      <c r="EQ122" s="695"/>
      <c r="ER122" s="695"/>
      <c r="ES122" s="695"/>
      <c r="ET122" s="695"/>
      <c r="EU122" s="695"/>
      <c r="EV122" s="695"/>
      <c r="EW122" s="695"/>
      <c r="EX122" s="695"/>
      <c r="EY122" s="695"/>
      <c r="EZ122" s="695"/>
      <c r="FA122" s="695"/>
      <c r="FB122" s="695"/>
      <c r="FC122" s="695"/>
      <c r="FD122" s="695"/>
      <c r="FE122" s="695"/>
      <c r="FF122" s="695"/>
      <c r="FG122" s="695"/>
      <c r="FH122" s="695"/>
      <c r="FI122" s="695"/>
      <c r="FJ122" s="695"/>
      <c r="FK122" s="695"/>
      <c r="FL122" s="695"/>
      <c r="FM122" s="695"/>
      <c r="FN122" s="695"/>
      <c r="FO122" s="695"/>
      <c r="FP122" s="695"/>
      <c r="FQ122" s="695"/>
      <c r="FR122" s="695"/>
      <c r="FS122" s="695"/>
      <c r="FT122" s="695"/>
      <c r="FU122" s="695"/>
      <c r="FV122" s="695"/>
      <c r="FW122" s="695"/>
      <c r="FX122" s="695"/>
      <c r="FY122" s="695"/>
      <c r="FZ122" s="695"/>
      <c r="GA122" s="696"/>
      <c r="GB122" s="633"/>
      <c r="GC122" s="633"/>
      <c r="GD122" s="633"/>
      <c r="GE122" s="633"/>
      <c r="GF122" s="633"/>
      <c r="GG122" s="633"/>
      <c r="GH122" s="633"/>
      <c r="GI122" s="633"/>
      <c r="GJ122" s="633"/>
      <c r="GK122" s="633"/>
      <c r="GL122" s="633"/>
      <c r="GM122" s="633"/>
      <c r="GN122" s="633"/>
      <c r="GO122" s="633"/>
      <c r="GP122" s="633"/>
    </row>
    <row r="123" spans="1:198" s="215" customFormat="1" x14ac:dyDescent="0.25">
      <c r="A123" s="138">
        <v>120</v>
      </c>
      <c r="B123" s="525" t="s">
        <v>703</v>
      </c>
      <c r="C123" s="181" t="s">
        <v>609</v>
      </c>
      <c r="D123" s="181" t="s">
        <v>22</v>
      </c>
      <c r="E123" s="821"/>
      <c r="F123" s="147" t="s">
        <v>66</v>
      </c>
      <c r="G123" s="148">
        <v>1</v>
      </c>
      <c r="H123" s="180">
        <v>1</v>
      </c>
      <c r="I123" s="180">
        <v>1</v>
      </c>
      <c r="J123" s="180">
        <v>1</v>
      </c>
      <c r="K123" s="645"/>
      <c r="L123" s="645"/>
      <c r="M123" s="180">
        <v>1</v>
      </c>
      <c r="N123" s="180">
        <v>1</v>
      </c>
      <c r="O123" s="645"/>
      <c r="P123" s="180">
        <v>1</v>
      </c>
      <c r="Q123" s="180">
        <v>1</v>
      </c>
      <c r="R123" s="180">
        <v>1</v>
      </c>
      <c r="S123" s="180">
        <v>1</v>
      </c>
      <c r="T123" s="180">
        <v>1</v>
      </c>
      <c r="U123" s="180">
        <v>1</v>
      </c>
      <c r="V123" s="180">
        <v>1</v>
      </c>
      <c r="W123" s="180">
        <v>1</v>
      </c>
      <c r="X123" s="180">
        <v>1</v>
      </c>
      <c r="Y123" s="645"/>
      <c r="Z123" s="180">
        <v>1</v>
      </c>
      <c r="AA123" s="180">
        <v>1</v>
      </c>
      <c r="AB123" s="180">
        <v>1</v>
      </c>
      <c r="AC123" s="180">
        <v>1</v>
      </c>
      <c r="AD123" s="180">
        <v>1</v>
      </c>
      <c r="AE123" s="180">
        <v>1</v>
      </c>
      <c r="AF123" s="180">
        <v>1</v>
      </c>
      <c r="AG123" s="180">
        <v>1</v>
      </c>
      <c r="AH123" s="180">
        <v>1</v>
      </c>
      <c r="AI123" s="180">
        <v>1</v>
      </c>
      <c r="AJ123" s="180">
        <v>1</v>
      </c>
      <c r="AK123" s="180">
        <v>1</v>
      </c>
      <c r="AL123" s="180">
        <v>1</v>
      </c>
      <c r="AM123" s="180">
        <v>1</v>
      </c>
      <c r="AN123" s="180">
        <v>1</v>
      </c>
      <c r="AO123" s="180">
        <v>1</v>
      </c>
      <c r="AP123" s="180">
        <v>1</v>
      </c>
      <c r="AQ123" s="180">
        <v>1</v>
      </c>
      <c r="AR123" s="180">
        <v>1</v>
      </c>
      <c r="AS123" s="180">
        <v>1</v>
      </c>
      <c r="AT123" s="180">
        <v>1</v>
      </c>
      <c r="AU123" s="180">
        <v>1</v>
      </c>
      <c r="AV123" s="645"/>
      <c r="AW123" s="645"/>
      <c r="AX123" s="180">
        <v>1</v>
      </c>
      <c r="AY123" s="180">
        <v>1</v>
      </c>
      <c r="AZ123" s="180">
        <v>1</v>
      </c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180"/>
      <c r="BN123" s="180"/>
      <c r="BO123" s="180"/>
      <c r="BP123" s="180"/>
      <c r="BQ123" s="180"/>
      <c r="BR123" s="180"/>
      <c r="BS123" s="130"/>
      <c r="BT123" s="130"/>
      <c r="BU123" s="13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371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</row>
    <row r="124" spans="1:198" s="3" customFormat="1" x14ac:dyDescent="0.25">
      <c r="A124" s="138">
        <v>121</v>
      </c>
      <c r="B124" s="437" t="s">
        <v>704</v>
      </c>
      <c r="C124" s="11" t="s">
        <v>610</v>
      </c>
      <c r="D124" s="11" t="s">
        <v>22</v>
      </c>
      <c r="F124" s="35" t="s">
        <v>66</v>
      </c>
      <c r="G124" s="42">
        <v>1</v>
      </c>
      <c r="H124" s="24">
        <v>1</v>
      </c>
      <c r="I124" s="24">
        <v>1</v>
      </c>
      <c r="J124" s="24">
        <v>1</v>
      </c>
      <c r="K124" s="639"/>
      <c r="L124" s="639"/>
      <c r="M124" s="24">
        <v>1</v>
      </c>
      <c r="N124" s="24">
        <v>1</v>
      </c>
      <c r="O124" s="639"/>
      <c r="P124" s="24">
        <v>1</v>
      </c>
      <c r="Q124" s="24">
        <v>1</v>
      </c>
      <c r="R124" s="24">
        <v>1</v>
      </c>
      <c r="S124" s="24">
        <v>1</v>
      </c>
      <c r="T124" s="24">
        <v>1</v>
      </c>
      <c r="U124" s="24">
        <v>1</v>
      </c>
      <c r="V124" s="24">
        <v>1</v>
      </c>
      <c r="W124" s="24">
        <v>1</v>
      </c>
      <c r="X124" s="24">
        <v>1</v>
      </c>
      <c r="Y124" s="639"/>
      <c r="Z124" s="24">
        <v>1</v>
      </c>
      <c r="AA124" s="24">
        <v>1</v>
      </c>
      <c r="AB124" s="24">
        <v>1</v>
      </c>
      <c r="AC124" s="24">
        <v>1</v>
      </c>
      <c r="AD124" s="24">
        <v>1</v>
      </c>
      <c r="AE124" s="24">
        <v>1</v>
      </c>
      <c r="AF124" s="24">
        <v>1</v>
      </c>
      <c r="AG124" s="24">
        <v>1</v>
      </c>
      <c r="AH124" s="24">
        <v>1</v>
      </c>
      <c r="AI124" s="24">
        <v>1</v>
      </c>
      <c r="AJ124" s="24">
        <v>1</v>
      </c>
      <c r="AK124" s="24">
        <v>1</v>
      </c>
      <c r="AL124" s="24">
        <v>1</v>
      </c>
      <c r="AM124" s="24">
        <v>1</v>
      </c>
      <c r="AN124" s="24">
        <v>1</v>
      </c>
      <c r="AO124" s="24">
        <v>1</v>
      </c>
      <c r="AP124" s="24">
        <v>1</v>
      </c>
      <c r="AQ124" s="24">
        <v>1</v>
      </c>
      <c r="AR124" s="24">
        <v>1</v>
      </c>
      <c r="AS124" s="24">
        <v>1</v>
      </c>
      <c r="AT124" s="24">
        <v>1</v>
      </c>
      <c r="AU124" s="24">
        <v>1</v>
      </c>
      <c r="AV124" s="639"/>
      <c r="AW124" s="639"/>
      <c r="AX124" s="24">
        <v>1</v>
      </c>
      <c r="AY124" s="24">
        <v>1</v>
      </c>
      <c r="AZ124" s="24">
        <v>1</v>
      </c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16"/>
      <c r="BT124" s="216"/>
      <c r="BU124" s="216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366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</row>
    <row r="125" spans="1:198" s="3" customFormat="1" x14ac:dyDescent="0.25">
      <c r="A125" s="138">
        <v>122</v>
      </c>
      <c r="B125" s="437" t="s">
        <v>705</v>
      </c>
      <c r="C125" s="11" t="s">
        <v>611</v>
      </c>
      <c r="D125" s="11" t="s">
        <v>22</v>
      </c>
      <c r="F125" s="35" t="s">
        <v>66</v>
      </c>
      <c r="G125" s="42">
        <v>1</v>
      </c>
      <c r="H125" s="24">
        <v>1</v>
      </c>
      <c r="I125" s="24">
        <v>1</v>
      </c>
      <c r="J125" s="24">
        <v>1</v>
      </c>
      <c r="K125" s="639"/>
      <c r="L125" s="639"/>
      <c r="M125" s="24">
        <v>1</v>
      </c>
      <c r="N125" s="24">
        <v>1</v>
      </c>
      <c r="O125" s="639"/>
      <c r="P125" s="24">
        <v>1</v>
      </c>
      <c r="Q125" s="24">
        <v>1</v>
      </c>
      <c r="R125" s="24">
        <v>1</v>
      </c>
      <c r="S125" s="24">
        <v>1</v>
      </c>
      <c r="T125" s="24">
        <v>1</v>
      </c>
      <c r="U125" s="24">
        <v>1</v>
      </c>
      <c r="V125" s="24">
        <v>1</v>
      </c>
      <c r="W125" s="24">
        <v>1</v>
      </c>
      <c r="X125" s="24">
        <v>1</v>
      </c>
      <c r="Y125" s="639"/>
      <c r="Z125" s="24">
        <v>1</v>
      </c>
      <c r="AA125" s="24">
        <v>1</v>
      </c>
      <c r="AB125" s="24">
        <v>1</v>
      </c>
      <c r="AC125" s="24">
        <v>1</v>
      </c>
      <c r="AD125" s="24">
        <v>1</v>
      </c>
      <c r="AE125" s="24">
        <v>1</v>
      </c>
      <c r="AF125" s="24">
        <v>1</v>
      </c>
      <c r="AG125" s="24">
        <v>1</v>
      </c>
      <c r="AH125" s="24">
        <v>1</v>
      </c>
      <c r="AI125" s="24">
        <v>1</v>
      </c>
      <c r="AJ125" s="24">
        <v>1</v>
      </c>
      <c r="AK125" s="24">
        <v>1</v>
      </c>
      <c r="AL125" s="24">
        <v>1</v>
      </c>
      <c r="AM125" s="24">
        <v>1</v>
      </c>
      <c r="AN125" s="24">
        <v>1</v>
      </c>
      <c r="AO125" s="24">
        <v>1</v>
      </c>
      <c r="AP125" s="24">
        <v>1</v>
      </c>
      <c r="AQ125" s="24">
        <v>1</v>
      </c>
      <c r="AR125" s="24">
        <v>1</v>
      </c>
      <c r="AS125" s="24">
        <v>1</v>
      </c>
      <c r="AT125" s="24">
        <v>1</v>
      </c>
      <c r="AU125" s="24">
        <v>1</v>
      </c>
      <c r="AV125" s="639"/>
      <c r="AW125" s="639"/>
      <c r="AX125" s="24">
        <v>1</v>
      </c>
      <c r="AY125" s="24">
        <v>1</v>
      </c>
      <c r="AZ125" s="24">
        <v>1</v>
      </c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16"/>
      <c r="BT125" s="216"/>
      <c r="BU125" s="216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366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</row>
    <row r="126" spans="1:198" s="3" customFormat="1" x14ac:dyDescent="0.25">
      <c r="A126" s="138">
        <v>123</v>
      </c>
      <c r="B126" s="437" t="s">
        <v>706</v>
      </c>
      <c r="C126" s="11" t="s">
        <v>612</v>
      </c>
      <c r="D126" s="11" t="s">
        <v>22</v>
      </c>
      <c r="F126" s="35" t="s">
        <v>66</v>
      </c>
      <c r="G126" s="42">
        <v>1</v>
      </c>
      <c r="H126" s="24">
        <v>1</v>
      </c>
      <c r="I126" s="24">
        <v>1</v>
      </c>
      <c r="J126" s="24">
        <v>1</v>
      </c>
      <c r="K126" s="639"/>
      <c r="L126" s="639"/>
      <c r="M126" s="24">
        <v>1</v>
      </c>
      <c r="N126" s="24">
        <v>1</v>
      </c>
      <c r="O126" s="639"/>
      <c r="P126" s="24">
        <v>1</v>
      </c>
      <c r="Q126" s="24">
        <v>1</v>
      </c>
      <c r="R126" s="24">
        <v>1</v>
      </c>
      <c r="S126" s="24">
        <v>1</v>
      </c>
      <c r="T126" s="24">
        <v>1</v>
      </c>
      <c r="U126" s="24">
        <v>1</v>
      </c>
      <c r="V126" s="24">
        <v>1</v>
      </c>
      <c r="W126" s="24">
        <v>1</v>
      </c>
      <c r="X126" s="24">
        <v>1</v>
      </c>
      <c r="Y126" s="639"/>
      <c r="Z126" s="24">
        <v>1</v>
      </c>
      <c r="AA126" s="24">
        <v>1</v>
      </c>
      <c r="AB126" s="24">
        <v>1</v>
      </c>
      <c r="AC126" s="24">
        <v>1</v>
      </c>
      <c r="AD126" s="24">
        <v>1</v>
      </c>
      <c r="AE126" s="24">
        <v>1</v>
      </c>
      <c r="AF126" s="24">
        <v>1</v>
      </c>
      <c r="AG126" s="24">
        <v>1</v>
      </c>
      <c r="AH126" s="24">
        <v>1</v>
      </c>
      <c r="AI126" s="24">
        <v>1</v>
      </c>
      <c r="AJ126" s="24">
        <v>1</v>
      </c>
      <c r="AK126" s="24">
        <v>1</v>
      </c>
      <c r="AL126" s="24">
        <v>1</v>
      </c>
      <c r="AM126" s="24">
        <v>1</v>
      </c>
      <c r="AN126" s="24">
        <v>1</v>
      </c>
      <c r="AO126" s="24">
        <v>1</v>
      </c>
      <c r="AP126" s="24">
        <v>1</v>
      </c>
      <c r="AQ126" s="24">
        <v>1</v>
      </c>
      <c r="AR126" s="24">
        <v>1</v>
      </c>
      <c r="AS126" s="24">
        <v>1</v>
      </c>
      <c r="AT126" s="24">
        <v>1</v>
      </c>
      <c r="AU126" s="24">
        <v>1</v>
      </c>
      <c r="AV126" s="639"/>
      <c r="AW126" s="639"/>
      <c r="AX126" s="24">
        <v>1</v>
      </c>
      <c r="AY126" s="24">
        <v>1</v>
      </c>
      <c r="AZ126" s="24">
        <v>1</v>
      </c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16"/>
      <c r="BT126" s="216"/>
      <c r="BU126" s="216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366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</row>
    <row r="127" spans="1:198" s="26" customFormat="1" ht="13.8" thickBot="1" x14ac:dyDescent="0.3">
      <c r="A127" s="138">
        <v>124</v>
      </c>
      <c r="B127" s="611" t="s">
        <v>707</v>
      </c>
      <c r="C127" s="11" t="s">
        <v>754</v>
      </c>
      <c r="D127" s="260" t="s">
        <v>44</v>
      </c>
      <c r="E127" s="825" t="s">
        <v>613</v>
      </c>
      <c r="F127" s="142" t="s">
        <v>66</v>
      </c>
      <c r="G127" s="143">
        <v>2</v>
      </c>
      <c r="H127" s="172">
        <v>2</v>
      </c>
      <c r="I127" s="172">
        <v>2</v>
      </c>
      <c r="J127" s="172">
        <v>2</v>
      </c>
      <c r="K127" s="640"/>
      <c r="L127" s="640"/>
      <c r="M127" s="172">
        <v>2</v>
      </c>
      <c r="N127" s="172">
        <v>2</v>
      </c>
      <c r="O127" s="640"/>
      <c r="P127" s="172">
        <v>2</v>
      </c>
      <c r="Q127" s="172">
        <v>2</v>
      </c>
      <c r="R127" s="172">
        <v>2</v>
      </c>
      <c r="S127" s="172">
        <v>2</v>
      </c>
      <c r="T127" s="172">
        <v>2</v>
      </c>
      <c r="U127" s="172">
        <v>2</v>
      </c>
      <c r="V127" s="172">
        <v>2</v>
      </c>
      <c r="W127" s="172">
        <v>2</v>
      </c>
      <c r="X127" s="172">
        <v>2</v>
      </c>
      <c r="Y127" s="640"/>
      <c r="Z127" s="172">
        <v>2</v>
      </c>
      <c r="AA127" s="172">
        <v>2</v>
      </c>
      <c r="AB127" s="172">
        <v>2</v>
      </c>
      <c r="AC127" s="172">
        <v>2</v>
      </c>
      <c r="AD127" s="172">
        <v>2</v>
      </c>
      <c r="AE127" s="172">
        <v>2</v>
      </c>
      <c r="AF127" s="172">
        <v>2</v>
      </c>
      <c r="AG127" s="172">
        <v>2</v>
      </c>
      <c r="AH127" s="172">
        <v>2</v>
      </c>
      <c r="AI127" s="172">
        <v>2</v>
      </c>
      <c r="AJ127" s="172">
        <v>2</v>
      </c>
      <c r="AK127" s="172">
        <v>2</v>
      </c>
      <c r="AL127" s="172">
        <v>2</v>
      </c>
      <c r="AM127" s="172">
        <v>2</v>
      </c>
      <c r="AN127" s="172">
        <v>2</v>
      </c>
      <c r="AO127" s="172">
        <v>2</v>
      </c>
      <c r="AP127" s="172">
        <v>2</v>
      </c>
      <c r="AQ127" s="172">
        <v>2</v>
      </c>
      <c r="AR127" s="172">
        <v>2</v>
      </c>
      <c r="AS127" s="172">
        <v>2</v>
      </c>
      <c r="AT127" s="172">
        <v>2</v>
      </c>
      <c r="AU127" s="172">
        <v>2</v>
      </c>
      <c r="AV127" s="640"/>
      <c r="AW127" s="640"/>
      <c r="AX127" s="172">
        <v>2</v>
      </c>
      <c r="AY127" s="172">
        <v>2</v>
      </c>
      <c r="AZ127" s="172">
        <v>2</v>
      </c>
      <c r="BA127" s="172"/>
      <c r="BB127" s="172"/>
      <c r="BC127" s="172"/>
      <c r="BD127" s="172"/>
      <c r="BE127" s="172"/>
      <c r="BF127" s="172"/>
      <c r="BG127" s="172"/>
      <c r="BH127" s="172"/>
      <c r="BI127" s="172"/>
      <c r="BJ127" s="172"/>
      <c r="BK127" s="172"/>
      <c r="BL127" s="172"/>
      <c r="BM127" s="172"/>
      <c r="BN127" s="172"/>
      <c r="BO127" s="172"/>
      <c r="BP127" s="172"/>
      <c r="BQ127" s="172"/>
      <c r="BR127" s="172"/>
      <c r="BS127" s="173"/>
      <c r="BT127" s="173"/>
      <c r="BU127" s="173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367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</row>
    <row r="128" spans="1:198" s="155" customFormat="1" x14ac:dyDescent="0.25">
      <c r="A128" s="138">
        <v>125</v>
      </c>
      <c r="B128" s="527" t="s">
        <v>708</v>
      </c>
      <c r="C128" s="279" t="s">
        <v>614</v>
      </c>
      <c r="D128" s="279" t="s">
        <v>69</v>
      </c>
      <c r="F128" s="153" t="s">
        <v>66</v>
      </c>
      <c r="G128" s="154">
        <v>2</v>
      </c>
      <c r="H128" s="175">
        <v>2</v>
      </c>
      <c r="I128" s="175">
        <v>2</v>
      </c>
      <c r="J128" s="175">
        <v>2</v>
      </c>
      <c r="K128" s="641"/>
      <c r="L128" s="641"/>
      <c r="M128" s="175">
        <v>2</v>
      </c>
      <c r="N128" s="175">
        <v>2</v>
      </c>
      <c r="O128" s="641"/>
      <c r="P128" s="175">
        <v>2</v>
      </c>
      <c r="Q128" s="175">
        <v>2</v>
      </c>
      <c r="R128" s="175">
        <v>2</v>
      </c>
      <c r="S128" s="175">
        <v>2</v>
      </c>
      <c r="T128" s="175">
        <v>2</v>
      </c>
      <c r="U128" s="175">
        <v>2</v>
      </c>
      <c r="V128" s="175">
        <v>2</v>
      </c>
      <c r="W128" s="175">
        <v>2</v>
      </c>
      <c r="X128" s="175">
        <v>2</v>
      </c>
      <c r="Y128" s="641"/>
      <c r="Z128" s="175">
        <v>2</v>
      </c>
      <c r="AA128" s="175">
        <v>2</v>
      </c>
      <c r="AB128" s="175">
        <v>2</v>
      </c>
      <c r="AC128" s="175">
        <v>2</v>
      </c>
      <c r="AD128" s="175">
        <v>2</v>
      </c>
      <c r="AE128" s="175">
        <v>2</v>
      </c>
      <c r="AF128" s="175">
        <v>2</v>
      </c>
      <c r="AG128" s="175">
        <v>2</v>
      </c>
      <c r="AH128" s="175">
        <v>2</v>
      </c>
      <c r="AI128" s="175">
        <v>2</v>
      </c>
      <c r="AJ128" s="175">
        <v>2</v>
      </c>
      <c r="AK128" s="175">
        <v>2</v>
      </c>
      <c r="AL128" s="175">
        <v>2</v>
      </c>
      <c r="AM128" s="175">
        <v>2</v>
      </c>
      <c r="AN128" s="175">
        <v>2</v>
      </c>
      <c r="AO128" s="175">
        <v>2</v>
      </c>
      <c r="AP128" s="175">
        <v>2</v>
      </c>
      <c r="AQ128" s="175">
        <v>2</v>
      </c>
      <c r="AR128" s="175">
        <v>2</v>
      </c>
      <c r="AS128" s="175">
        <v>2</v>
      </c>
      <c r="AT128" s="175">
        <v>2</v>
      </c>
      <c r="AU128" s="175">
        <v>2</v>
      </c>
      <c r="AV128" s="641"/>
      <c r="AW128" s="641"/>
      <c r="AX128" s="175">
        <v>2</v>
      </c>
      <c r="AY128" s="175">
        <v>2</v>
      </c>
      <c r="AZ128" s="175">
        <v>2</v>
      </c>
      <c r="BA128" s="182"/>
      <c r="BB128" s="175"/>
      <c r="BC128" s="175"/>
      <c r="BD128" s="182"/>
      <c r="BE128" s="182"/>
      <c r="BF128" s="182"/>
      <c r="BG128" s="182"/>
      <c r="BH128" s="182"/>
      <c r="BI128" s="182"/>
      <c r="BJ128" s="182"/>
      <c r="BK128" s="182"/>
      <c r="BL128" s="182"/>
      <c r="BM128" s="182"/>
      <c r="BN128" s="182"/>
      <c r="BO128" s="182"/>
      <c r="BP128" s="182"/>
      <c r="BQ128" s="182"/>
      <c r="BR128" s="182"/>
      <c r="BS128" s="182"/>
      <c r="BT128" s="182"/>
      <c r="BU128" s="182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368"/>
      <c r="GB128" s="158"/>
      <c r="GC128" s="158"/>
      <c r="GD128" s="158"/>
      <c r="GE128" s="158"/>
      <c r="GF128" s="158"/>
      <c r="GG128" s="158"/>
      <c r="GH128" s="158"/>
      <c r="GI128" s="158"/>
      <c r="GJ128" s="158"/>
      <c r="GK128" s="158"/>
      <c r="GL128" s="158"/>
      <c r="GM128" s="158"/>
      <c r="GN128" s="158"/>
      <c r="GO128" s="158"/>
      <c r="GP128" s="158"/>
    </row>
    <row r="129" spans="1:198" s="164" customFormat="1" ht="13.8" thickBot="1" x14ac:dyDescent="0.3">
      <c r="A129" s="138">
        <v>126</v>
      </c>
      <c r="B129" s="528" t="s">
        <v>708</v>
      </c>
      <c r="C129" s="281" t="s">
        <v>752</v>
      </c>
      <c r="D129" s="281" t="s">
        <v>69</v>
      </c>
      <c r="E129" s="161" t="s">
        <v>45</v>
      </c>
      <c r="F129" s="162" t="s">
        <v>66</v>
      </c>
      <c r="G129" s="163">
        <v>2</v>
      </c>
      <c r="H129" s="178">
        <v>2</v>
      </c>
      <c r="I129" s="178">
        <v>2</v>
      </c>
      <c r="J129" s="178">
        <v>2</v>
      </c>
      <c r="K129" s="642"/>
      <c r="L129" s="642"/>
      <c r="M129" s="178">
        <v>2</v>
      </c>
      <c r="N129" s="178">
        <v>2</v>
      </c>
      <c r="O129" s="642"/>
      <c r="P129" s="178">
        <v>2</v>
      </c>
      <c r="Q129" s="178">
        <v>2</v>
      </c>
      <c r="R129" s="178">
        <v>2</v>
      </c>
      <c r="S129" s="178">
        <v>2</v>
      </c>
      <c r="T129" s="178">
        <v>2</v>
      </c>
      <c r="U129" s="178">
        <v>2</v>
      </c>
      <c r="V129" s="178">
        <v>2</v>
      </c>
      <c r="W129" s="178">
        <v>2</v>
      </c>
      <c r="X129" s="178">
        <v>2</v>
      </c>
      <c r="Y129" s="642"/>
      <c r="Z129" s="178">
        <v>2</v>
      </c>
      <c r="AA129" s="178">
        <v>2</v>
      </c>
      <c r="AB129" s="178">
        <v>2</v>
      </c>
      <c r="AC129" s="178">
        <v>2</v>
      </c>
      <c r="AD129" s="178">
        <v>2</v>
      </c>
      <c r="AE129" s="178">
        <v>2</v>
      </c>
      <c r="AF129" s="178">
        <v>2</v>
      </c>
      <c r="AG129" s="178">
        <v>2</v>
      </c>
      <c r="AH129" s="178">
        <v>2</v>
      </c>
      <c r="AI129" s="178">
        <v>2</v>
      </c>
      <c r="AJ129" s="178">
        <v>2</v>
      </c>
      <c r="AK129" s="178">
        <v>2</v>
      </c>
      <c r="AL129" s="178">
        <v>2</v>
      </c>
      <c r="AM129" s="178">
        <v>2</v>
      </c>
      <c r="AN129" s="178">
        <v>2</v>
      </c>
      <c r="AO129" s="178">
        <v>2</v>
      </c>
      <c r="AP129" s="178">
        <v>2</v>
      </c>
      <c r="AQ129" s="178">
        <v>2</v>
      </c>
      <c r="AR129" s="178">
        <v>2</v>
      </c>
      <c r="AS129" s="178">
        <v>2</v>
      </c>
      <c r="AT129" s="178">
        <v>2</v>
      </c>
      <c r="AU129" s="178">
        <v>2</v>
      </c>
      <c r="AV129" s="642"/>
      <c r="AW129" s="642"/>
      <c r="AX129" s="178">
        <v>2</v>
      </c>
      <c r="AY129" s="178">
        <v>2</v>
      </c>
      <c r="AZ129" s="178">
        <v>2</v>
      </c>
      <c r="BA129" s="183"/>
      <c r="BB129" s="178"/>
      <c r="BC129" s="178"/>
      <c r="BD129" s="183"/>
      <c r="BE129" s="183"/>
      <c r="BF129" s="183"/>
      <c r="BG129" s="183"/>
      <c r="BH129" s="183"/>
      <c r="BI129" s="183"/>
      <c r="BJ129" s="183"/>
      <c r="BK129" s="183"/>
      <c r="BL129" s="183"/>
      <c r="BM129" s="183"/>
      <c r="BN129" s="183"/>
      <c r="BO129" s="183"/>
      <c r="BP129" s="183"/>
      <c r="BQ129" s="183"/>
      <c r="BR129" s="183"/>
      <c r="BS129" s="183"/>
      <c r="BT129" s="183"/>
      <c r="BU129" s="183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369"/>
      <c r="GB129" s="167"/>
      <c r="GC129" s="167"/>
      <c r="GD129" s="167"/>
      <c r="GE129" s="167"/>
      <c r="GF129" s="167"/>
      <c r="GG129" s="167"/>
      <c r="GH129" s="167"/>
      <c r="GI129" s="167"/>
      <c r="GJ129" s="167"/>
      <c r="GK129" s="167"/>
      <c r="GL129" s="167"/>
      <c r="GM129" s="167"/>
      <c r="GN129" s="167"/>
      <c r="GO129" s="167"/>
      <c r="GP129" s="167"/>
    </row>
    <row r="130" spans="1:198" s="155" customFormat="1" x14ac:dyDescent="0.25">
      <c r="A130" s="138">
        <v>127</v>
      </c>
      <c r="B130" s="527" t="s">
        <v>709</v>
      </c>
      <c r="C130" s="279" t="s">
        <v>615</v>
      </c>
      <c r="D130" s="279" t="s">
        <v>69</v>
      </c>
      <c r="E130" s="158"/>
      <c r="F130" s="153" t="s">
        <v>66</v>
      </c>
      <c r="G130" s="154">
        <v>3</v>
      </c>
      <c r="H130" s="175">
        <v>3</v>
      </c>
      <c r="I130" s="175">
        <v>3</v>
      </c>
      <c r="J130" s="175">
        <v>3</v>
      </c>
      <c r="K130" s="641"/>
      <c r="L130" s="641"/>
      <c r="M130" s="175">
        <v>3</v>
      </c>
      <c r="N130" s="175">
        <v>3</v>
      </c>
      <c r="O130" s="641"/>
      <c r="P130" s="175">
        <v>3</v>
      </c>
      <c r="Q130" s="175">
        <v>3</v>
      </c>
      <c r="R130" s="175">
        <v>3</v>
      </c>
      <c r="S130" s="175">
        <v>3</v>
      </c>
      <c r="T130" s="175">
        <v>3</v>
      </c>
      <c r="U130" s="175">
        <v>3</v>
      </c>
      <c r="V130" s="175">
        <v>3</v>
      </c>
      <c r="W130" s="175">
        <v>3</v>
      </c>
      <c r="X130" s="175">
        <v>3</v>
      </c>
      <c r="Y130" s="641"/>
      <c r="Z130" s="175">
        <v>3</v>
      </c>
      <c r="AA130" s="175">
        <v>3</v>
      </c>
      <c r="AB130" s="175">
        <v>3</v>
      </c>
      <c r="AC130" s="175">
        <v>3</v>
      </c>
      <c r="AD130" s="175">
        <v>3</v>
      </c>
      <c r="AE130" s="175">
        <v>3</v>
      </c>
      <c r="AF130" s="175">
        <v>3</v>
      </c>
      <c r="AG130" s="175">
        <v>3</v>
      </c>
      <c r="AH130" s="175">
        <v>3</v>
      </c>
      <c r="AI130" s="175">
        <v>3</v>
      </c>
      <c r="AJ130" s="175">
        <v>3</v>
      </c>
      <c r="AK130" s="175">
        <v>3</v>
      </c>
      <c r="AL130" s="175">
        <v>3</v>
      </c>
      <c r="AM130" s="175">
        <v>3</v>
      </c>
      <c r="AN130" s="175">
        <v>3</v>
      </c>
      <c r="AO130" s="175">
        <v>3</v>
      </c>
      <c r="AP130" s="175">
        <v>3</v>
      </c>
      <c r="AQ130" s="175">
        <v>3</v>
      </c>
      <c r="AR130" s="175">
        <v>3</v>
      </c>
      <c r="AS130" s="175">
        <v>3</v>
      </c>
      <c r="AT130" s="175">
        <v>3</v>
      </c>
      <c r="AU130" s="175">
        <v>3</v>
      </c>
      <c r="AV130" s="641"/>
      <c r="AW130" s="641"/>
      <c r="AX130" s="175">
        <v>3</v>
      </c>
      <c r="AY130" s="175">
        <v>3</v>
      </c>
      <c r="AZ130" s="175">
        <v>3</v>
      </c>
      <c r="BA130" s="182"/>
      <c r="BB130" s="175"/>
      <c r="BC130" s="175"/>
      <c r="BD130" s="182"/>
      <c r="BE130" s="182"/>
      <c r="BF130" s="182"/>
      <c r="BG130" s="182"/>
      <c r="BH130" s="182"/>
      <c r="BI130" s="182"/>
      <c r="BJ130" s="182"/>
      <c r="BK130" s="182"/>
      <c r="BL130" s="182"/>
      <c r="BM130" s="182"/>
      <c r="BN130" s="182"/>
      <c r="BO130" s="182"/>
      <c r="BP130" s="182"/>
      <c r="BQ130" s="182"/>
      <c r="BR130" s="182"/>
      <c r="BS130" s="182"/>
      <c r="BT130" s="182"/>
      <c r="BU130" s="182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368"/>
      <c r="GB130" s="158"/>
      <c r="GC130" s="158"/>
      <c r="GD130" s="158"/>
      <c r="GE130" s="158"/>
      <c r="GF130" s="158"/>
      <c r="GG130" s="158"/>
      <c r="GH130" s="158"/>
      <c r="GI130" s="158"/>
      <c r="GJ130" s="158"/>
      <c r="GK130" s="158"/>
      <c r="GL130" s="158"/>
      <c r="GM130" s="158"/>
      <c r="GN130" s="158"/>
      <c r="GO130" s="158"/>
      <c r="GP130" s="158"/>
    </row>
    <row r="131" spans="1:198" s="164" customFormat="1" ht="13.8" thickBot="1" x14ac:dyDescent="0.3">
      <c r="A131" s="138">
        <v>128</v>
      </c>
      <c r="B131" s="528" t="s">
        <v>709</v>
      </c>
      <c r="C131" s="281" t="s">
        <v>753</v>
      </c>
      <c r="D131" s="281" t="s">
        <v>69</v>
      </c>
      <c r="E131" s="161" t="s">
        <v>46</v>
      </c>
      <c r="F131" s="162" t="s">
        <v>66</v>
      </c>
      <c r="G131" s="163">
        <v>3</v>
      </c>
      <c r="H131" s="178">
        <v>3</v>
      </c>
      <c r="I131" s="178">
        <v>3</v>
      </c>
      <c r="J131" s="178">
        <v>3</v>
      </c>
      <c r="K131" s="642"/>
      <c r="L131" s="642"/>
      <c r="M131" s="178">
        <v>3</v>
      </c>
      <c r="N131" s="178">
        <v>3</v>
      </c>
      <c r="O131" s="642"/>
      <c r="P131" s="178">
        <v>3</v>
      </c>
      <c r="Q131" s="178">
        <v>3</v>
      </c>
      <c r="R131" s="178">
        <v>3</v>
      </c>
      <c r="S131" s="178">
        <v>3</v>
      </c>
      <c r="T131" s="178">
        <v>3</v>
      </c>
      <c r="U131" s="178">
        <v>3</v>
      </c>
      <c r="V131" s="178">
        <v>3</v>
      </c>
      <c r="W131" s="178">
        <v>3</v>
      </c>
      <c r="X131" s="178">
        <v>3</v>
      </c>
      <c r="Y131" s="642"/>
      <c r="Z131" s="178">
        <v>3</v>
      </c>
      <c r="AA131" s="178">
        <v>3</v>
      </c>
      <c r="AB131" s="178">
        <v>3</v>
      </c>
      <c r="AC131" s="178">
        <v>3</v>
      </c>
      <c r="AD131" s="178">
        <v>3</v>
      </c>
      <c r="AE131" s="178">
        <v>3</v>
      </c>
      <c r="AF131" s="178">
        <v>3</v>
      </c>
      <c r="AG131" s="178">
        <v>3</v>
      </c>
      <c r="AH131" s="178">
        <v>3</v>
      </c>
      <c r="AI131" s="178">
        <v>3</v>
      </c>
      <c r="AJ131" s="178">
        <v>3</v>
      </c>
      <c r="AK131" s="178">
        <v>3</v>
      </c>
      <c r="AL131" s="178">
        <v>3</v>
      </c>
      <c r="AM131" s="178">
        <v>3</v>
      </c>
      <c r="AN131" s="178">
        <v>3</v>
      </c>
      <c r="AO131" s="178">
        <v>3</v>
      </c>
      <c r="AP131" s="178">
        <v>3</v>
      </c>
      <c r="AQ131" s="178">
        <v>3</v>
      </c>
      <c r="AR131" s="178">
        <v>3</v>
      </c>
      <c r="AS131" s="178">
        <v>3</v>
      </c>
      <c r="AT131" s="178">
        <v>3</v>
      </c>
      <c r="AU131" s="178">
        <v>3</v>
      </c>
      <c r="AV131" s="642"/>
      <c r="AW131" s="642"/>
      <c r="AX131" s="178">
        <v>3</v>
      </c>
      <c r="AY131" s="178">
        <v>3</v>
      </c>
      <c r="AZ131" s="178">
        <v>3</v>
      </c>
      <c r="BA131" s="183"/>
      <c r="BB131" s="178"/>
      <c r="BC131" s="178"/>
      <c r="BD131" s="183"/>
      <c r="BE131" s="183"/>
      <c r="BF131" s="183"/>
      <c r="BG131" s="183"/>
      <c r="BH131" s="183"/>
      <c r="BI131" s="183"/>
      <c r="BJ131" s="183"/>
      <c r="BK131" s="183"/>
      <c r="BL131" s="183"/>
      <c r="BM131" s="183"/>
      <c r="BN131" s="183"/>
      <c r="BO131" s="183"/>
      <c r="BP131" s="183"/>
      <c r="BQ131" s="183"/>
      <c r="BR131" s="183"/>
      <c r="BS131" s="183"/>
      <c r="BT131" s="183"/>
      <c r="BU131" s="183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369"/>
      <c r="GB131" s="167"/>
      <c r="GC131" s="167"/>
      <c r="GD131" s="167"/>
      <c r="GE131" s="167"/>
      <c r="GF131" s="167"/>
      <c r="GG131" s="167"/>
      <c r="GH131" s="167"/>
      <c r="GI131" s="167"/>
      <c r="GJ131" s="167"/>
      <c r="GK131" s="167"/>
      <c r="GL131" s="167"/>
      <c r="GM131" s="167"/>
      <c r="GN131" s="167"/>
      <c r="GO131" s="167"/>
      <c r="GP131" s="167"/>
    </row>
    <row r="132" spans="1:198" s="155" customFormat="1" x14ac:dyDescent="0.25">
      <c r="A132" s="138">
        <v>129</v>
      </c>
      <c r="B132" s="527" t="s">
        <v>710</v>
      </c>
      <c r="C132" s="810" t="s">
        <v>134</v>
      </c>
      <c r="D132" s="810" t="s">
        <v>69</v>
      </c>
      <c r="E132" s="158"/>
      <c r="F132" s="153" t="s">
        <v>66</v>
      </c>
      <c r="G132" s="154"/>
      <c r="H132" s="175">
        <v>1</v>
      </c>
      <c r="I132" s="175">
        <v>1</v>
      </c>
      <c r="J132" s="175">
        <v>1</v>
      </c>
      <c r="K132" s="641"/>
      <c r="L132" s="641"/>
      <c r="M132" s="175">
        <v>1</v>
      </c>
      <c r="N132" s="175">
        <v>1</v>
      </c>
      <c r="O132" s="641"/>
      <c r="P132" s="182">
        <v>1</v>
      </c>
      <c r="Q132" s="182">
        <v>1</v>
      </c>
      <c r="R132" s="182">
        <v>1</v>
      </c>
      <c r="S132" s="182">
        <v>1</v>
      </c>
      <c r="T132" s="182">
        <v>1</v>
      </c>
      <c r="U132" s="182">
        <v>1</v>
      </c>
      <c r="V132" s="182">
        <v>1</v>
      </c>
      <c r="W132" s="182">
        <v>1</v>
      </c>
      <c r="X132" s="175">
        <v>1</v>
      </c>
      <c r="Y132" s="641"/>
      <c r="Z132" s="175">
        <v>1</v>
      </c>
      <c r="AA132" s="175">
        <v>1</v>
      </c>
      <c r="AB132" s="175">
        <v>1</v>
      </c>
      <c r="AC132" s="175">
        <v>1</v>
      </c>
      <c r="AD132" s="175">
        <v>1</v>
      </c>
      <c r="AE132" s="182">
        <v>1</v>
      </c>
      <c r="AF132" s="182">
        <v>1</v>
      </c>
      <c r="AG132" s="182">
        <v>1</v>
      </c>
      <c r="AH132" s="182">
        <v>1</v>
      </c>
      <c r="AI132" s="175">
        <v>1</v>
      </c>
      <c r="AJ132" s="175">
        <v>1</v>
      </c>
      <c r="AK132" s="175">
        <v>1</v>
      </c>
      <c r="AL132" s="175">
        <v>1</v>
      </c>
      <c r="AM132" s="175">
        <v>1</v>
      </c>
      <c r="AN132" s="182"/>
      <c r="AO132" s="175">
        <v>1</v>
      </c>
      <c r="AP132" s="175">
        <v>1</v>
      </c>
      <c r="AQ132" s="182"/>
      <c r="AR132" s="182"/>
      <c r="AS132" s="175">
        <v>1</v>
      </c>
      <c r="AT132" s="175">
        <v>1</v>
      </c>
      <c r="AU132" s="175">
        <v>1</v>
      </c>
      <c r="AV132" s="641"/>
      <c r="AW132" s="641"/>
      <c r="AX132" s="175">
        <v>1</v>
      </c>
      <c r="AY132" s="175">
        <v>1</v>
      </c>
      <c r="AZ132" s="175"/>
      <c r="BA132" s="182"/>
      <c r="BB132" s="175"/>
      <c r="BC132" s="175"/>
      <c r="BD132" s="182"/>
      <c r="BE132" s="182"/>
      <c r="BF132" s="182"/>
      <c r="BG132" s="182"/>
      <c r="BH132" s="182"/>
      <c r="BI132" s="182"/>
      <c r="BJ132" s="182"/>
      <c r="BK132" s="182"/>
      <c r="BL132" s="182"/>
      <c r="BM132" s="182"/>
      <c r="BN132" s="182"/>
      <c r="BO132" s="182"/>
      <c r="BP132" s="182"/>
      <c r="BQ132" s="182"/>
      <c r="BR132" s="182"/>
      <c r="BS132" s="182"/>
      <c r="BT132" s="182"/>
      <c r="BU132" s="182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368"/>
      <c r="GB132" s="158"/>
      <c r="GC132" s="158"/>
      <c r="GD132" s="158"/>
      <c r="GE132" s="158"/>
      <c r="GF132" s="158"/>
      <c r="GG132" s="158"/>
      <c r="GH132" s="158"/>
      <c r="GI132" s="158"/>
      <c r="GJ132" s="158"/>
      <c r="GK132" s="158"/>
      <c r="GL132" s="158"/>
      <c r="GM132" s="158"/>
      <c r="GN132" s="158"/>
      <c r="GO132" s="158"/>
      <c r="GP132" s="158"/>
    </row>
    <row r="133" spans="1:198" s="164" customFormat="1" ht="13.8" thickBot="1" x14ac:dyDescent="0.3">
      <c r="A133" s="138">
        <v>130</v>
      </c>
      <c r="B133" s="528" t="s">
        <v>710</v>
      </c>
      <c r="C133" s="811" t="s">
        <v>755</v>
      </c>
      <c r="D133" s="811" t="s">
        <v>69</v>
      </c>
      <c r="E133" s="161" t="s">
        <v>133</v>
      </c>
      <c r="F133" s="162" t="s">
        <v>66</v>
      </c>
      <c r="G133" s="163"/>
      <c r="H133" s="178">
        <v>1</v>
      </c>
      <c r="I133" s="178">
        <v>1</v>
      </c>
      <c r="J133" s="178">
        <v>1</v>
      </c>
      <c r="K133" s="642"/>
      <c r="L133" s="642"/>
      <c r="M133" s="178">
        <v>1</v>
      </c>
      <c r="N133" s="178">
        <v>1</v>
      </c>
      <c r="O133" s="642"/>
      <c r="P133" s="183">
        <v>1</v>
      </c>
      <c r="Q133" s="183">
        <v>1</v>
      </c>
      <c r="R133" s="183">
        <v>1</v>
      </c>
      <c r="S133" s="183">
        <v>1</v>
      </c>
      <c r="T133" s="183">
        <v>1</v>
      </c>
      <c r="U133" s="183">
        <v>1</v>
      </c>
      <c r="V133" s="183">
        <v>1</v>
      </c>
      <c r="W133" s="183">
        <v>1</v>
      </c>
      <c r="X133" s="178">
        <v>1</v>
      </c>
      <c r="Y133" s="642"/>
      <c r="Z133" s="178">
        <v>1</v>
      </c>
      <c r="AA133" s="178">
        <v>1</v>
      </c>
      <c r="AB133" s="178">
        <v>1</v>
      </c>
      <c r="AC133" s="178">
        <v>1</v>
      </c>
      <c r="AD133" s="178">
        <v>1</v>
      </c>
      <c r="AE133" s="183">
        <v>1</v>
      </c>
      <c r="AF133" s="183">
        <v>1</v>
      </c>
      <c r="AG133" s="183">
        <v>1</v>
      </c>
      <c r="AH133" s="183">
        <v>1</v>
      </c>
      <c r="AI133" s="178">
        <v>1</v>
      </c>
      <c r="AJ133" s="178">
        <v>1</v>
      </c>
      <c r="AK133" s="178">
        <v>1</v>
      </c>
      <c r="AL133" s="178">
        <v>1</v>
      </c>
      <c r="AM133" s="178">
        <v>1</v>
      </c>
      <c r="AN133" s="183"/>
      <c r="AO133" s="178">
        <v>1</v>
      </c>
      <c r="AP133" s="178">
        <v>1</v>
      </c>
      <c r="AQ133" s="183"/>
      <c r="AR133" s="183"/>
      <c r="AS133" s="178">
        <v>1</v>
      </c>
      <c r="AT133" s="178">
        <v>1</v>
      </c>
      <c r="AU133" s="178">
        <v>1</v>
      </c>
      <c r="AV133" s="642"/>
      <c r="AW133" s="642"/>
      <c r="AX133" s="178">
        <v>1</v>
      </c>
      <c r="AY133" s="178">
        <v>1</v>
      </c>
      <c r="AZ133" s="178"/>
      <c r="BA133" s="183"/>
      <c r="BB133" s="178"/>
      <c r="BC133" s="178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369"/>
      <c r="GB133" s="167"/>
      <c r="GC133" s="167"/>
      <c r="GD133" s="167"/>
      <c r="GE133" s="167"/>
      <c r="GF133" s="167"/>
      <c r="GG133" s="167"/>
      <c r="GH133" s="167"/>
      <c r="GI133" s="167"/>
      <c r="GJ133" s="167"/>
      <c r="GK133" s="167"/>
      <c r="GL133" s="167"/>
      <c r="GM133" s="167"/>
      <c r="GN133" s="167"/>
      <c r="GO133" s="167"/>
      <c r="GP133" s="167"/>
    </row>
    <row r="134" spans="1:198" s="155" customFormat="1" x14ac:dyDescent="0.25">
      <c r="A134" s="138">
        <v>131</v>
      </c>
      <c r="B134" s="150" t="s">
        <v>710</v>
      </c>
      <c r="C134" s="812" t="s">
        <v>58</v>
      </c>
      <c r="D134" s="812" t="s">
        <v>69</v>
      </c>
      <c r="E134" s="158"/>
      <c r="F134" s="153" t="s">
        <v>66</v>
      </c>
      <c r="G134" s="154"/>
      <c r="H134" s="175"/>
      <c r="I134" s="175"/>
      <c r="J134" s="175"/>
      <c r="K134" s="641"/>
      <c r="L134" s="641"/>
      <c r="M134" s="175"/>
      <c r="N134" s="175"/>
      <c r="O134" s="641"/>
      <c r="P134" s="182"/>
      <c r="Q134" s="182"/>
      <c r="R134" s="182"/>
      <c r="S134" s="182"/>
      <c r="T134" s="182"/>
      <c r="U134" s="182"/>
      <c r="V134" s="182"/>
      <c r="W134" s="182"/>
      <c r="X134" s="175"/>
      <c r="Y134" s="641"/>
      <c r="Z134" s="175"/>
      <c r="AA134" s="175"/>
      <c r="AB134" s="175"/>
      <c r="AC134" s="175"/>
      <c r="AD134" s="175"/>
      <c r="AE134" s="182"/>
      <c r="AF134" s="182"/>
      <c r="AG134" s="182"/>
      <c r="AH134" s="182"/>
      <c r="AI134" s="175"/>
      <c r="AJ134" s="175"/>
      <c r="AK134" s="175"/>
      <c r="AL134" s="175"/>
      <c r="AM134" s="175"/>
      <c r="AN134" s="182">
        <v>1</v>
      </c>
      <c r="AO134" s="175"/>
      <c r="AP134" s="175"/>
      <c r="AQ134" s="182">
        <v>1</v>
      </c>
      <c r="AR134" s="182">
        <v>1</v>
      </c>
      <c r="AS134" s="175"/>
      <c r="AT134" s="175"/>
      <c r="AU134" s="175"/>
      <c r="AV134" s="641"/>
      <c r="AW134" s="641"/>
      <c r="AX134" s="175"/>
      <c r="AY134" s="175"/>
      <c r="AZ134" s="182">
        <v>1</v>
      </c>
      <c r="BA134" s="182"/>
      <c r="BB134" s="175"/>
      <c r="BC134" s="175"/>
      <c r="BD134" s="182"/>
      <c r="BE134" s="182"/>
      <c r="BF134" s="182"/>
      <c r="BG134" s="182"/>
      <c r="BH134" s="182"/>
      <c r="BI134" s="182"/>
      <c r="BJ134" s="182"/>
      <c r="BK134" s="182"/>
      <c r="BL134" s="182"/>
      <c r="BM134" s="182"/>
      <c r="BN134" s="182"/>
      <c r="BO134" s="182"/>
      <c r="BP134" s="182"/>
      <c r="BQ134" s="182"/>
      <c r="BR134" s="182"/>
      <c r="BS134" s="182"/>
      <c r="BT134" s="182"/>
      <c r="BU134" s="182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368"/>
      <c r="GB134" s="158"/>
      <c r="GC134" s="158"/>
      <c r="GD134" s="158"/>
      <c r="GE134" s="158"/>
      <c r="GF134" s="158"/>
      <c r="GG134" s="158"/>
      <c r="GH134" s="158"/>
      <c r="GI134" s="158"/>
      <c r="GJ134" s="158"/>
      <c r="GK134" s="158"/>
      <c r="GL134" s="158"/>
      <c r="GM134" s="158"/>
      <c r="GN134" s="158"/>
      <c r="GO134" s="158"/>
      <c r="GP134" s="158"/>
    </row>
    <row r="135" spans="1:198" s="26" customFormat="1" ht="13.8" thickBot="1" x14ac:dyDescent="0.3">
      <c r="A135" s="138">
        <v>132</v>
      </c>
      <c r="B135" s="139" t="s">
        <v>710</v>
      </c>
      <c r="C135" s="855" t="s">
        <v>756</v>
      </c>
      <c r="D135" s="854" t="s">
        <v>69</v>
      </c>
      <c r="E135" s="141" t="s">
        <v>59</v>
      </c>
      <c r="F135" s="142" t="s">
        <v>66</v>
      </c>
      <c r="G135" s="143"/>
      <c r="H135" s="172"/>
      <c r="I135" s="172"/>
      <c r="J135" s="172"/>
      <c r="K135" s="640"/>
      <c r="L135" s="640"/>
      <c r="M135" s="172"/>
      <c r="N135" s="172"/>
      <c r="O135" s="640"/>
      <c r="P135" s="225"/>
      <c r="Q135" s="225"/>
      <c r="R135" s="225"/>
      <c r="S135" s="225"/>
      <c r="T135" s="225"/>
      <c r="U135" s="225"/>
      <c r="V135" s="225"/>
      <c r="W135" s="225"/>
      <c r="X135" s="172"/>
      <c r="Y135" s="640"/>
      <c r="Z135" s="172"/>
      <c r="AA135" s="172"/>
      <c r="AB135" s="172"/>
      <c r="AC135" s="172"/>
      <c r="AD135" s="172"/>
      <c r="AE135" s="225"/>
      <c r="AF135" s="225"/>
      <c r="AG135" s="225"/>
      <c r="AH135" s="225"/>
      <c r="AI135" s="172"/>
      <c r="AJ135" s="172"/>
      <c r="AK135" s="172"/>
      <c r="AL135" s="172"/>
      <c r="AM135" s="172"/>
      <c r="AN135" s="225">
        <v>1</v>
      </c>
      <c r="AO135" s="172"/>
      <c r="AP135" s="172"/>
      <c r="AQ135" s="225">
        <v>1</v>
      </c>
      <c r="AR135" s="225">
        <v>1</v>
      </c>
      <c r="AS135" s="172"/>
      <c r="AT135" s="172"/>
      <c r="AU135" s="172"/>
      <c r="AV135" s="640"/>
      <c r="AW135" s="640"/>
      <c r="AX135" s="172"/>
      <c r="AY135" s="172"/>
      <c r="AZ135" s="225">
        <v>1</v>
      </c>
      <c r="BA135" s="225"/>
      <c r="BB135" s="172"/>
      <c r="BC135" s="172"/>
      <c r="BD135" s="225"/>
      <c r="BE135" s="225"/>
      <c r="BF135" s="225"/>
      <c r="BG135" s="225"/>
      <c r="BH135" s="225"/>
      <c r="BI135" s="225"/>
      <c r="BJ135" s="225"/>
      <c r="BK135" s="225"/>
      <c r="BL135" s="225"/>
      <c r="BM135" s="225"/>
      <c r="BN135" s="225"/>
      <c r="BO135" s="225"/>
      <c r="BP135" s="225"/>
      <c r="BQ135" s="225"/>
      <c r="BR135" s="225"/>
      <c r="BS135" s="225"/>
      <c r="BT135" s="225"/>
      <c r="BU135" s="225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367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</row>
    <row r="136" spans="1:198" s="272" customFormat="1" ht="111.75" customHeight="1" x14ac:dyDescent="0.25">
      <c r="A136" s="138">
        <v>133</v>
      </c>
      <c r="B136" s="836"/>
      <c r="C136" s="359"/>
      <c r="D136" s="359"/>
      <c r="E136" s="359"/>
      <c r="F136" s="837"/>
      <c r="G136" s="838"/>
      <c r="H136" s="1175" t="s">
        <v>1006</v>
      </c>
      <c r="I136" s="1175" t="s">
        <v>1007</v>
      </c>
      <c r="J136" s="1175" t="s">
        <v>1008</v>
      </c>
      <c r="K136" s="1176"/>
      <c r="L136" s="1176"/>
      <c r="M136" s="1175" t="s">
        <v>1006</v>
      </c>
      <c r="N136" s="1175" t="s">
        <v>1008</v>
      </c>
      <c r="O136" s="1176"/>
      <c r="P136" s="1175" t="s">
        <v>1009</v>
      </c>
      <c r="Q136" s="1175" t="s">
        <v>1009</v>
      </c>
      <c r="R136" s="1175" t="s">
        <v>1009</v>
      </c>
      <c r="S136" s="1175" t="s">
        <v>1009</v>
      </c>
      <c r="T136" s="1175" t="s">
        <v>1010</v>
      </c>
      <c r="U136" s="1175" t="s">
        <v>1010</v>
      </c>
      <c r="V136" s="1175" t="s">
        <v>1010</v>
      </c>
      <c r="W136" s="1175" t="s">
        <v>1010</v>
      </c>
      <c r="X136" s="1175" t="s">
        <v>1008</v>
      </c>
      <c r="Y136" s="1176"/>
      <c r="Z136" s="1175" t="s">
        <v>1006</v>
      </c>
      <c r="AA136" s="1175" t="s">
        <v>1006</v>
      </c>
      <c r="AB136" s="1175" t="s">
        <v>1006</v>
      </c>
      <c r="AC136" s="1175" t="s">
        <v>1008</v>
      </c>
      <c r="AD136" s="1175" t="s">
        <v>1008</v>
      </c>
      <c r="AE136" s="1175" t="s">
        <v>1011</v>
      </c>
      <c r="AF136" s="1175" t="s">
        <v>1011</v>
      </c>
      <c r="AG136" s="1175" t="s">
        <v>1011</v>
      </c>
      <c r="AH136" s="1175" t="s">
        <v>1011</v>
      </c>
      <c r="AI136" s="1175" t="s">
        <v>1007</v>
      </c>
      <c r="AJ136" s="1175" t="s">
        <v>1007</v>
      </c>
      <c r="AK136" s="1175" t="s">
        <v>1007</v>
      </c>
      <c r="AL136" s="1175" t="s">
        <v>1007</v>
      </c>
      <c r="AM136" s="1175" t="s">
        <v>1007</v>
      </c>
      <c r="AN136" s="1175" t="s">
        <v>1012</v>
      </c>
      <c r="AO136" s="1175" t="s">
        <v>1006</v>
      </c>
      <c r="AP136" s="1175" t="s">
        <v>1006</v>
      </c>
      <c r="AQ136" s="1175" t="s">
        <v>1012</v>
      </c>
      <c r="AR136" s="1175" t="s">
        <v>1012</v>
      </c>
      <c r="AS136" s="1175" t="s">
        <v>1006</v>
      </c>
      <c r="AT136" s="1175" t="s">
        <v>1008</v>
      </c>
      <c r="AU136" s="1175" t="s">
        <v>1007</v>
      </c>
      <c r="AV136" s="1176"/>
      <c r="AW136" s="1176"/>
      <c r="AX136" s="1175" t="s">
        <v>1007</v>
      </c>
      <c r="AY136" s="1175" t="s">
        <v>1007</v>
      </c>
      <c r="AZ136" s="1175" t="s">
        <v>1012</v>
      </c>
      <c r="BA136" s="839"/>
      <c r="BB136" s="839"/>
      <c r="BC136" s="839"/>
      <c r="BD136" s="839"/>
      <c r="BE136" s="839"/>
      <c r="BF136" s="839"/>
      <c r="BG136" s="839"/>
      <c r="BH136" s="839"/>
      <c r="BI136" s="839"/>
      <c r="BJ136" s="839"/>
      <c r="BK136" s="839"/>
      <c r="BL136" s="839"/>
      <c r="BM136" s="839"/>
      <c r="BN136" s="839"/>
      <c r="BO136" s="839"/>
      <c r="BP136" s="839"/>
      <c r="BQ136" s="839"/>
      <c r="BR136" s="839"/>
      <c r="BS136" s="841"/>
      <c r="BT136" s="841"/>
      <c r="BU136" s="841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  <c r="CT136" s="157"/>
      <c r="CU136" s="157"/>
      <c r="CV136" s="157"/>
      <c r="CW136" s="157"/>
      <c r="CX136" s="157"/>
      <c r="CY136" s="157"/>
      <c r="CZ136" s="157"/>
      <c r="DA136" s="157"/>
      <c r="DB136" s="157"/>
      <c r="DC136" s="157"/>
      <c r="DD136" s="157"/>
      <c r="DE136" s="157"/>
      <c r="DF136" s="157"/>
      <c r="DG136" s="157"/>
      <c r="DH136" s="157"/>
      <c r="DI136" s="157"/>
      <c r="DJ136" s="157"/>
      <c r="DK136" s="157"/>
      <c r="DL136" s="157"/>
      <c r="DM136" s="157"/>
      <c r="DN136" s="157"/>
      <c r="DO136" s="157"/>
      <c r="DP136" s="157"/>
      <c r="DQ136" s="157"/>
      <c r="DR136" s="157"/>
      <c r="DS136" s="157"/>
      <c r="DT136" s="157"/>
      <c r="DU136" s="157"/>
      <c r="DV136" s="157"/>
      <c r="DW136" s="157"/>
      <c r="DX136" s="157"/>
      <c r="DY136" s="157"/>
      <c r="DZ136" s="157"/>
      <c r="EA136" s="157"/>
      <c r="EB136" s="157"/>
      <c r="EC136" s="157"/>
      <c r="ED136" s="157"/>
      <c r="EE136" s="157"/>
      <c r="EF136" s="157"/>
      <c r="EG136" s="157"/>
      <c r="EH136" s="157"/>
      <c r="EI136" s="157"/>
      <c r="EJ136" s="157"/>
      <c r="EK136" s="157"/>
      <c r="EL136" s="157"/>
      <c r="EM136" s="157"/>
      <c r="EN136" s="157"/>
      <c r="EO136" s="157"/>
      <c r="EP136" s="157"/>
      <c r="EQ136" s="157"/>
      <c r="ER136" s="157"/>
      <c r="ES136" s="157"/>
      <c r="ET136" s="157"/>
      <c r="EU136" s="157"/>
      <c r="EV136" s="157"/>
      <c r="EW136" s="157"/>
      <c r="EX136" s="157"/>
      <c r="EY136" s="157"/>
      <c r="EZ136" s="157"/>
      <c r="FA136" s="157"/>
      <c r="FB136" s="157"/>
      <c r="FC136" s="157"/>
      <c r="FD136" s="157"/>
      <c r="FE136" s="157"/>
      <c r="FF136" s="157"/>
      <c r="FG136" s="157"/>
      <c r="FH136" s="157"/>
      <c r="FI136" s="157"/>
      <c r="FJ136" s="157"/>
      <c r="FK136" s="157"/>
      <c r="FL136" s="157"/>
      <c r="FM136" s="157"/>
      <c r="FN136" s="157"/>
      <c r="FO136" s="157"/>
      <c r="FP136" s="157"/>
      <c r="FQ136" s="157"/>
      <c r="FR136" s="157"/>
      <c r="FS136" s="157"/>
      <c r="FT136" s="157"/>
      <c r="FU136" s="157"/>
      <c r="FV136" s="157"/>
      <c r="FW136" s="157"/>
      <c r="FX136" s="157"/>
      <c r="FY136" s="157"/>
      <c r="FZ136" s="157"/>
      <c r="GA136" s="381"/>
      <c r="GB136" s="273"/>
      <c r="GC136" s="273"/>
      <c r="GD136" s="273"/>
      <c r="GE136" s="273"/>
      <c r="GF136" s="273"/>
      <c r="GG136" s="273"/>
      <c r="GH136" s="273"/>
      <c r="GI136" s="273"/>
      <c r="GJ136" s="273"/>
      <c r="GK136" s="273"/>
      <c r="GL136" s="273"/>
      <c r="GM136" s="273"/>
      <c r="GN136" s="273"/>
      <c r="GO136" s="273"/>
      <c r="GP136" s="273"/>
    </row>
    <row r="137" spans="1:198" s="164" customFormat="1" ht="13.8" thickBot="1" x14ac:dyDescent="0.3">
      <c r="A137" s="138">
        <v>134</v>
      </c>
      <c r="B137" s="159" t="s">
        <v>711</v>
      </c>
      <c r="C137" s="811" t="s">
        <v>616</v>
      </c>
      <c r="D137" s="811" t="s">
        <v>69</v>
      </c>
      <c r="E137" s="161" t="s">
        <v>620</v>
      </c>
      <c r="F137" s="178" t="s">
        <v>66</v>
      </c>
      <c r="G137" s="163" t="s">
        <v>221</v>
      </c>
      <c r="H137" s="178">
        <v>6</v>
      </c>
      <c r="I137" s="178">
        <v>12</v>
      </c>
      <c r="J137" s="178">
        <v>6</v>
      </c>
      <c r="K137" s="642"/>
      <c r="L137" s="642"/>
      <c r="M137" s="178">
        <v>6</v>
      </c>
      <c r="N137" s="178">
        <v>6</v>
      </c>
      <c r="O137" s="642"/>
      <c r="P137" s="183">
        <v>6</v>
      </c>
      <c r="Q137" s="183">
        <v>6</v>
      </c>
      <c r="R137" s="183">
        <v>6</v>
      </c>
      <c r="S137" s="183">
        <v>6</v>
      </c>
      <c r="T137" s="183">
        <v>6</v>
      </c>
      <c r="U137" s="183">
        <v>6</v>
      </c>
      <c r="V137" s="183">
        <v>6</v>
      </c>
      <c r="W137" s="183">
        <v>6</v>
      </c>
      <c r="X137" s="178">
        <v>6</v>
      </c>
      <c r="Y137" s="642"/>
      <c r="Z137" s="178">
        <v>6</v>
      </c>
      <c r="AA137" s="178">
        <v>6</v>
      </c>
      <c r="AB137" s="178">
        <v>6</v>
      </c>
      <c r="AC137" s="178">
        <v>6</v>
      </c>
      <c r="AD137" s="178">
        <v>6</v>
      </c>
      <c r="AE137" s="183">
        <v>6</v>
      </c>
      <c r="AF137" s="183">
        <v>6</v>
      </c>
      <c r="AG137" s="183">
        <v>6</v>
      </c>
      <c r="AH137" s="183">
        <v>6</v>
      </c>
      <c r="AI137" s="178">
        <v>12</v>
      </c>
      <c r="AJ137" s="178">
        <v>12</v>
      </c>
      <c r="AK137" s="178">
        <v>12</v>
      </c>
      <c r="AL137" s="178">
        <v>12</v>
      </c>
      <c r="AM137" s="178">
        <v>12</v>
      </c>
      <c r="AN137" s="183">
        <v>12</v>
      </c>
      <c r="AO137" s="178">
        <v>6</v>
      </c>
      <c r="AP137" s="178">
        <v>6</v>
      </c>
      <c r="AQ137" s="183">
        <v>12</v>
      </c>
      <c r="AR137" s="183">
        <v>12</v>
      </c>
      <c r="AS137" s="178">
        <v>6</v>
      </c>
      <c r="AT137" s="178">
        <v>6</v>
      </c>
      <c r="AU137" s="178">
        <v>12</v>
      </c>
      <c r="AV137" s="642"/>
      <c r="AW137" s="642"/>
      <c r="AX137" s="178">
        <v>12</v>
      </c>
      <c r="AY137" s="178">
        <v>12</v>
      </c>
      <c r="AZ137" s="183">
        <v>12</v>
      </c>
      <c r="BA137" s="183"/>
      <c r="BB137" s="178"/>
      <c r="BC137" s="178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83"/>
      <c r="BO137" s="183"/>
      <c r="BP137" s="183"/>
      <c r="BQ137" s="183"/>
      <c r="BR137" s="183"/>
      <c r="BS137" s="183"/>
      <c r="BT137" s="183"/>
      <c r="BU137" s="183"/>
      <c r="BV137" s="167"/>
      <c r="BW137" s="167"/>
      <c r="BX137" s="167"/>
      <c r="BY137" s="167"/>
      <c r="BZ137" s="167"/>
      <c r="CA137" s="167"/>
      <c r="CB137" s="167"/>
      <c r="CC137" s="167"/>
      <c r="CD137" s="167"/>
      <c r="CE137" s="167"/>
      <c r="CF137" s="167"/>
      <c r="CG137" s="167"/>
      <c r="CH137" s="167"/>
      <c r="CI137" s="167"/>
      <c r="CJ137" s="167"/>
      <c r="CK137" s="167"/>
      <c r="CL137" s="167"/>
      <c r="CM137" s="167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  <c r="CZ137" s="167"/>
      <c r="DA137" s="167"/>
      <c r="DB137" s="167"/>
      <c r="DC137" s="167"/>
      <c r="DD137" s="167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  <c r="EE137" s="167"/>
      <c r="EF137" s="167"/>
      <c r="EG137" s="167"/>
      <c r="EH137" s="167"/>
      <c r="EI137" s="167"/>
      <c r="EJ137" s="167"/>
      <c r="EK137" s="167"/>
      <c r="EL137" s="167"/>
      <c r="EM137" s="167"/>
      <c r="EN137" s="167"/>
      <c r="EO137" s="167"/>
      <c r="EP137" s="167"/>
      <c r="EQ137" s="167"/>
      <c r="ER137" s="167"/>
      <c r="ES137" s="167"/>
      <c r="ET137" s="167"/>
      <c r="EU137" s="167"/>
      <c r="EV137" s="167"/>
      <c r="EW137" s="167"/>
      <c r="EX137" s="167"/>
      <c r="EY137" s="167"/>
      <c r="EZ137" s="167"/>
      <c r="FA137" s="167"/>
      <c r="FB137" s="167"/>
      <c r="FC137" s="167"/>
      <c r="FD137" s="167"/>
      <c r="FE137" s="167"/>
      <c r="FF137" s="167"/>
      <c r="FG137" s="167"/>
      <c r="FH137" s="167"/>
      <c r="FI137" s="167"/>
      <c r="FJ137" s="167"/>
      <c r="FK137" s="167"/>
      <c r="FL137" s="167"/>
      <c r="FM137" s="167"/>
      <c r="FN137" s="167"/>
      <c r="FO137" s="167"/>
      <c r="FP137" s="167"/>
      <c r="FQ137" s="167"/>
      <c r="FR137" s="167"/>
      <c r="FS137" s="167"/>
      <c r="FT137" s="167"/>
      <c r="FU137" s="167"/>
      <c r="FV137" s="167"/>
      <c r="FW137" s="167"/>
      <c r="FX137" s="167"/>
      <c r="FY137" s="167"/>
      <c r="FZ137" s="167"/>
      <c r="GA137" s="167"/>
      <c r="GB137" s="167"/>
      <c r="GC137" s="167"/>
      <c r="GD137" s="167"/>
      <c r="GE137" s="167"/>
      <c r="GF137" s="167"/>
      <c r="GG137" s="167"/>
      <c r="GH137" s="167"/>
      <c r="GI137" s="167"/>
      <c r="GJ137" s="167"/>
      <c r="GK137" s="167"/>
      <c r="GL137" s="167"/>
      <c r="GM137" s="167"/>
      <c r="GN137" s="167"/>
      <c r="GO137" s="167"/>
      <c r="GP137" s="167"/>
    </row>
    <row r="138" spans="1:198" s="272" customFormat="1" ht="94.8" x14ac:dyDescent="0.25">
      <c r="A138" s="138">
        <v>135</v>
      </c>
      <c r="B138" s="836"/>
      <c r="C138" s="359"/>
      <c r="D138" s="359"/>
      <c r="E138" s="359"/>
      <c r="F138" s="837"/>
      <c r="G138" s="838"/>
      <c r="H138" s="1175" t="s">
        <v>1015</v>
      </c>
      <c r="I138" s="1175" t="s">
        <v>1016</v>
      </c>
      <c r="J138" s="1175" t="s">
        <v>1017</v>
      </c>
      <c r="K138" s="1176"/>
      <c r="L138" s="1176"/>
      <c r="M138" s="1175" t="s">
        <v>1015</v>
      </c>
      <c r="N138" s="1175" t="s">
        <v>1017</v>
      </c>
      <c r="O138" s="1176"/>
      <c r="P138" s="1175" t="s">
        <v>1018</v>
      </c>
      <c r="Q138" s="1175" t="s">
        <v>1018</v>
      </c>
      <c r="R138" s="1175" t="s">
        <v>1018</v>
      </c>
      <c r="S138" s="1175" t="s">
        <v>1018</v>
      </c>
      <c r="T138" s="1175" t="s">
        <v>1019</v>
      </c>
      <c r="U138" s="1175" t="s">
        <v>1019</v>
      </c>
      <c r="V138" s="1175" t="s">
        <v>1019</v>
      </c>
      <c r="W138" s="1175" t="s">
        <v>1019</v>
      </c>
      <c r="X138" s="1175" t="s">
        <v>1017</v>
      </c>
      <c r="Y138" s="1176"/>
      <c r="Z138" s="1175" t="s">
        <v>1015</v>
      </c>
      <c r="AA138" s="1175" t="s">
        <v>1015</v>
      </c>
      <c r="AB138" s="1175" t="s">
        <v>1015</v>
      </c>
      <c r="AC138" s="1175" t="s">
        <v>1017</v>
      </c>
      <c r="AD138" s="1175" t="s">
        <v>1017</v>
      </c>
      <c r="AE138" s="1175" t="s">
        <v>1020</v>
      </c>
      <c r="AF138" s="1175" t="s">
        <v>1020</v>
      </c>
      <c r="AG138" s="1175" t="s">
        <v>1020</v>
      </c>
      <c r="AH138" s="1175" t="s">
        <v>1020</v>
      </c>
      <c r="AI138" s="1175" t="s">
        <v>1016</v>
      </c>
      <c r="AJ138" s="1175" t="s">
        <v>1016</v>
      </c>
      <c r="AK138" s="1175" t="s">
        <v>1016</v>
      </c>
      <c r="AL138" s="1175" t="s">
        <v>1016</v>
      </c>
      <c r="AM138" s="1175" t="s">
        <v>1016</v>
      </c>
      <c r="AN138" s="1175" t="s">
        <v>1021</v>
      </c>
      <c r="AO138" s="1175" t="s">
        <v>1015</v>
      </c>
      <c r="AP138" s="1175" t="s">
        <v>1015</v>
      </c>
      <c r="AQ138" s="1175" t="s">
        <v>1021</v>
      </c>
      <c r="AR138" s="1175" t="s">
        <v>1021</v>
      </c>
      <c r="AS138" s="1175" t="s">
        <v>1015</v>
      </c>
      <c r="AT138" s="1175" t="s">
        <v>1017</v>
      </c>
      <c r="AU138" s="1175" t="s">
        <v>1016</v>
      </c>
      <c r="AV138" s="1176"/>
      <c r="AW138" s="1176"/>
      <c r="AX138" s="1175" t="s">
        <v>1016</v>
      </c>
      <c r="AY138" s="1175" t="s">
        <v>1016</v>
      </c>
      <c r="AZ138" s="1175" t="s">
        <v>1021</v>
      </c>
      <c r="BA138" s="839"/>
      <c r="BB138" s="839"/>
      <c r="BC138" s="839"/>
      <c r="BD138" s="839"/>
      <c r="BE138" s="839"/>
      <c r="BF138" s="839"/>
      <c r="BG138" s="839"/>
      <c r="BH138" s="839"/>
      <c r="BI138" s="839"/>
      <c r="BJ138" s="839"/>
      <c r="BK138" s="839"/>
      <c r="BL138" s="839"/>
      <c r="BM138" s="839"/>
      <c r="BN138" s="839"/>
      <c r="BO138" s="839"/>
      <c r="BP138" s="839"/>
      <c r="BQ138" s="839"/>
      <c r="BR138" s="839"/>
      <c r="BS138" s="841"/>
      <c r="BT138" s="841"/>
      <c r="BU138" s="841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  <c r="CT138" s="157"/>
      <c r="CU138" s="157"/>
      <c r="CV138" s="157"/>
      <c r="CW138" s="157"/>
      <c r="CX138" s="157"/>
      <c r="CY138" s="157"/>
      <c r="CZ138" s="157"/>
      <c r="DA138" s="157"/>
      <c r="DB138" s="157"/>
      <c r="DC138" s="157"/>
      <c r="DD138" s="157"/>
      <c r="DE138" s="157"/>
      <c r="DF138" s="157"/>
      <c r="DG138" s="157"/>
      <c r="DH138" s="157"/>
      <c r="DI138" s="157"/>
      <c r="DJ138" s="157"/>
      <c r="DK138" s="157"/>
      <c r="DL138" s="157"/>
      <c r="DM138" s="157"/>
      <c r="DN138" s="157"/>
      <c r="DO138" s="157"/>
      <c r="DP138" s="157"/>
      <c r="DQ138" s="157"/>
      <c r="DR138" s="157"/>
      <c r="DS138" s="157"/>
      <c r="DT138" s="157"/>
      <c r="DU138" s="157"/>
      <c r="DV138" s="157"/>
      <c r="DW138" s="157"/>
      <c r="DX138" s="157"/>
      <c r="DY138" s="157"/>
      <c r="DZ138" s="157"/>
      <c r="EA138" s="157"/>
      <c r="EB138" s="157"/>
      <c r="EC138" s="157"/>
      <c r="ED138" s="157"/>
      <c r="EE138" s="157"/>
      <c r="EF138" s="157"/>
      <c r="EG138" s="157"/>
      <c r="EH138" s="157"/>
      <c r="EI138" s="157"/>
      <c r="EJ138" s="157"/>
      <c r="EK138" s="157"/>
      <c r="EL138" s="157"/>
      <c r="EM138" s="157"/>
      <c r="EN138" s="157"/>
      <c r="EO138" s="157"/>
      <c r="EP138" s="157"/>
      <c r="EQ138" s="157"/>
      <c r="ER138" s="157"/>
      <c r="ES138" s="157"/>
      <c r="ET138" s="157"/>
      <c r="EU138" s="157"/>
      <c r="EV138" s="157"/>
      <c r="EW138" s="157"/>
      <c r="EX138" s="157"/>
      <c r="EY138" s="157"/>
      <c r="EZ138" s="157"/>
      <c r="FA138" s="157"/>
      <c r="FB138" s="157"/>
      <c r="FC138" s="157"/>
      <c r="FD138" s="157"/>
      <c r="FE138" s="157"/>
      <c r="FF138" s="157"/>
      <c r="FG138" s="157"/>
      <c r="FH138" s="157"/>
      <c r="FI138" s="157"/>
      <c r="FJ138" s="157"/>
      <c r="FK138" s="157"/>
      <c r="FL138" s="157"/>
      <c r="FM138" s="157"/>
      <c r="FN138" s="157"/>
      <c r="FO138" s="157"/>
      <c r="FP138" s="157"/>
      <c r="FQ138" s="157"/>
      <c r="FR138" s="157"/>
      <c r="FS138" s="157"/>
      <c r="FT138" s="157"/>
      <c r="FU138" s="157"/>
      <c r="FV138" s="157"/>
      <c r="FW138" s="157"/>
      <c r="FX138" s="157"/>
      <c r="FY138" s="157"/>
      <c r="FZ138" s="157"/>
      <c r="GA138" s="381"/>
      <c r="GB138" s="273"/>
      <c r="GC138" s="273"/>
      <c r="GD138" s="273"/>
      <c r="GE138" s="273"/>
      <c r="GF138" s="273"/>
      <c r="GG138" s="273"/>
      <c r="GH138" s="273"/>
      <c r="GI138" s="273"/>
      <c r="GJ138" s="273"/>
      <c r="GK138" s="273"/>
      <c r="GL138" s="273"/>
      <c r="GM138" s="273"/>
      <c r="GN138" s="273"/>
      <c r="GO138" s="273"/>
      <c r="GP138" s="273"/>
    </row>
    <row r="139" spans="1:198" s="164" customFormat="1" ht="13.8" thickBot="1" x14ac:dyDescent="0.3">
      <c r="A139" s="138">
        <v>136</v>
      </c>
      <c r="B139" s="159" t="s">
        <v>711</v>
      </c>
      <c r="C139" s="811" t="s">
        <v>619</v>
      </c>
      <c r="D139" s="811" t="s">
        <v>69</v>
      </c>
      <c r="E139" s="161" t="s">
        <v>621</v>
      </c>
      <c r="F139" s="178" t="s">
        <v>66</v>
      </c>
      <c r="G139" s="163" t="s">
        <v>221</v>
      </c>
      <c r="H139" s="178">
        <v>6</v>
      </c>
      <c r="I139" s="178">
        <v>12</v>
      </c>
      <c r="J139" s="178">
        <v>6</v>
      </c>
      <c r="K139" s="642"/>
      <c r="L139" s="642"/>
      <c r="M139" s="178">
        <v>6</v>
      </c>
      <c r="N139" s="178">
        <v>6</v>
      </c>
      <c r="O139" s="642"/>
      <c r="P139" s="183">
        <v>6</v>
      </c>
      <c r="Q139" s="183">
        <v>6</v>
      </c>
      <c r="R139" s="183">
        <v>6</v>
      </c>
      <c r="S139" s="183">
        <v>6</v>
      </c>
      <c r="T139" s="183">
        <v>6</v>
      </c>
      <c r="U139" s="183">
        <v>6</v>
      </c>
      <c r="V139" s="183">
        <v>6</v>
      </c>
      <c r="W139" s="183">
        <v>6</v>
      </c>
      <c r="X139" s="178">
        <v>6</v>
      </c>
      <c r="Y139" s="642"/>
      <c r="Z139" s="178">
        <v>6</v>
      </c>
      <c r="AA139" s="178">
        <v>6</v>
      </c>
      <c r="AB139" s="178">
        <v>6</v>
      </c>
      <c r="AC139" s="178">
        <v>6</v>
      </c>
      <c r="AD139" s="178">
        <v>6</v>
      </c>
      <c r="AE139" s="183">
        <v>6</v>
      </c>
      <c r="AF139" s="183">
        <v>6</v>
      </c>
      <c r="AG139" s="183">
        <v>6</v>
      </c>
      <c r="AH139" s="183">
        <v>6</v>
      </c>
      <c r="AI139" s="178">
        <v>12</v>
      </c>
      <c r="AJ139" s="178">
        <v>12</v>
      </c>
      <c r="AK139" s="178">
        <v>12</v>
      </c>
      <c r="AL139" s="178">
        <v>12</v>
      </c>
      <c r="AM139" s="178">
        <v>12</v>
      </c>
      <c r="AN139" s="183">
        <v>12</v>
      </c>
      <c r="AO139" s="178">
        <v>6</v>
      </c>
      <c r="AP139" s="178">
        <v>6</v>
      </c>
      <c r="AQ139" s="183">
        <v>12</v>
      </c>
      <c r="AR139" s="183">
        <v>12</v>
      </c>
      <c r="AS139" s="178">
        <v>6</v>
      </c>
      <c r="AT139" s="178">
        <v>6</v>
      </c>
      <c r="AU139" s="178">
        <v>12</v>
      </c>
      <c r="AV139" s="642"/>
      <c r="AW139" s="642"/>
      <c r="AX139" s="178">
        <v>12</v>
      </c>
      <c r="AY139" s="178">
        <v>12</v>
      </c>
      <c r="AZ139" s="183">
        <v>12</v>
      </c>
      <c r="BA139" s="183"/>
      <c r="BB139" s="178"/>
      <c r="BC139" s="178"/>
      <c r="BD139" s="183"/>
      <c r="BE139" s="183"/>
      <c r="BF139" s="183"/>
      <c r="BG139" s="183"/>
      <c r="BH139" s="183"/>
      <c r="BI139" s="183"/>
      <c r="BJ139" s="183"/>
      <c r="BK139" s="183"/>
      <c r="BL139" s="183"/>
      <c r="BM139" s="183"/>
      <c r="BN139" s="183"/>
      <c r="BO139" s="183"/>
      <c r="BP139" s="183"/>
      <c r="BQ139" s="183"/>
      <c r="BR139" s="183"/>
      <c r="BS139" s="183"/>
      <c r="BT139" s="183"/>
      <c r="BU139" s="183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  <c r="CZ139" s="167"/>
      <c r="DA139" s="167"/>
      <c r="DB139" s="167"/>
      <c r="DC139" s="167"/>
      <c r="DD139" s="167"/>
      <c r="DE139" s="167"/>
      <c r="DF139" s="167"/>
      <c r="DG139" s="167"/>
      <c r="DH139" s="167"/>
      <c r="DI139" s="167"/>
      <c r="DJ139" s="167"/>
      <c r="DK139" s="167"/>
      <c r="DL139" s="167"/>
      <c r="DM139" s="167"/>
      <c r="DN139" s="167"/>
      <c r="DO139" s="167"/>
      <c r="DP139" s="167"/>
      <c r="DQ139" s="167"/>
      <c r="DR139" s="167"/>
      <c r="DS139" s="167"/>
      <c r="DT139" s="167"/>
      <c r="DU139" s="167"/>
      <c r="DV139" s="167"/>
      <c r="DW139" s="167"/>
      <c r="DX139" s="167"/>
      <c r="DY139" s="167"/>
      <c r="DZ139" s="167"/>
      <c r="EA139" s="167"/>
      <c r="EB139" s="167"/>
      <c r="EC139" s="167"/>
      <c r="ED139" s="167"/>
      <c r="EE139" s="167"/>
      <c r="EF139" s="167"/>
      <c r="EG139" s="167"/>
      <c r="EH139" s="167"/>
      <c r="EI139" s="167"/>
      <c r="EJ139" s="167"/>
      <c r="EK139" s="167"/>
      <c r="EL139" s="167"/>
      <c r="EM139" s="167"/>
      <c r="EN139" s="167"/>
      <c r="EO139" s="167"/>
      <c r="EP139" s="167"/>
      <c r="EQ139" s="167"/>
      <c r="ER139" s="167"/>
      <c r="ES139" s="167"/>
      <c r="ET139" s="167"/>
      <c r="EU139" s="167"/>
      <c r="EV139" s="167"/>
      <c r="EW139" s="167"/>
      <c r="EX139" s="167"/>
      <c r="EY139" s="167"/>
      <c r="EZ139" s="167"/>
      <c r="FA139" s="167"/>
      <c r="FB139" s="167"/>
      <c r="FC139" s="167"/>
      <c r="FD139" s="167"/>
      <c r="FE139" s="167"/>
      <c r="FF139" s="167"/>
      <c r="FG139" s="167"/>
      <c r="FH139" s="167"/>
      <c r="FI139" s="167"/>
      <c r="FJ139" s="167"/>
      <c r="FK139" s="167"/>
      <c r="FL139" s="167"/>
      <c r="FM139" s="167"/>
      <c r="FN139" s="167"/>
      <c r="FO139" s="167"/>
      <c r="FP139" s="167"/>
      <c r="FQ139" s="167"/>
      <c r="FR139" s="167"/>
      <c r="FS139" s="167"/>
      <c r="FT139" s="167"/>
      <c r="FU139" s="167"/>
      <c r="FV139" s="167"/>
      <c r="FW139" s="167"/>
      <c r="FX139" s="167"/>
      <c r="FY139" s="167"/>
      <c r="FZ139" s="167"/>
      <c r="GA139" s="167"/>
      <c r="GB139" s="167"/>
      <c r="GC139" s="167"/>
      <c r="GD139" s="167"/>
      <c r="GE139" s="167"/>
      <c r="GF139" s="167"/>
      <c r="GG139" s="167"/>
      <c r="GH139" s="167"/>
      <c r="GI139" s="167"/>
      <c r="GJ139" s="167"/>
      <c r="GK139" s="167"/>
      <c r="GL139" s="167"/>
      <c r="GM139" s="167"/>
      <c r="GN139" s="167"/>
      <c r="GO139" s="167"/>
      <c r="GP139" s="167"/>
    </row>
    <row r="140" spans="1:198" s="272" customFormat="1" ht="94.8" x14ac:dyDescent="0.25">
      <c r="A140" s="138">
        <v>137</v>
      </c>
      <c r="B140" s="836"/>
      <c r="C140" s="359"/>
      <c r="D140" s="359"/>
      <c r="E140" s="359"/>
      <c r="F140" s="837"/>
      <c r="G140" s="838"/>
      <c r="H140" s="1175" t="s">
        <v>1022</v>
      </c>
      <c r="I140" s="1175" t="s">
        <v>1023</v>
      </c>
      <c r="J140" s="1175" t="s">
        <v>1024</v>
      </c>
      <c r="K140" s="1176"/>
      <c r="L140" s="1176"/>
      <c r="M140" s="1175" t="s">
        <v>1022</v>
      </c>
      <c r="N140" s="1175" t="s">
        <v>1024</v>
      </c>
      <c r="O140" s="1176"/>
      <c r="P140" s="1175" t="s">
        <v>1025</v>
      </c>
      <c r="Q140" s="1175" t="s">
        <v>1025</v>
      </c>
      <c r="R140" s="1175" t="s">
        <v>1025</v>
      </c>
      <c r="S140" s="1175" t="s">
        <v>1025</v>
      </c>
      <c r="T140" s="1175" t="s">
        <v>1026</v>
      </c>
      <c r="U140" s="1175" t="s">
        <v>1026</v>
      </c>
      <c r="V140" s="1175" t="s">
        <v>1026</v>
      </c>
      <c r="W140" s="1175" t="s">
        <v>1026</v>
      </c>
      <c r="X140" s="1175" t="s">
        <v>1024</v>
      </c>
      <c r="Y140" s="1176"/>
      <c r="Z140" s="1175" t="s">
        <v>1022</v>
      </c>
      <c r="AA140" s="1175" t="s">
        <v>1022</v>
      </c>
      <c r="AB140" s="1175" t="s">
        <v>1022</v>
      </c>
      <c r="AC140" s="1175" t="s">
        <v>1024</v>
      </c>
      <c r="AD140" s="1175" t="s">
        <v>1024</v>
      </c>
      <c r="AE140" s="1175" t="s">
        <v>1027</v>
      </c>
      <c r="AF140" s="1175" t="s">
        <v>1027</v>
      </c>
      <c r="AG140" s="1175" t="s">
        <v>1027</v>
      </c>
      <c r="AH140" s="1175" t="s">
        <v>1027</v>
      </c>
      <c r="AI140" s="1175" t="s">
        <v>1023</v>
      </c>
      <c r="AJ140" s="1175" t="s">
        <v>1023</v>
      </c>
      <c r="AK140" s="1175" t="s">
        <v>1023</v>
      </c>
      <c r="AL140" s="1175" t="s">
        <v>1023</v>
      </c>
      <c r="AM140" s="1175" t="s">
        <v>1023</v>
      </c>
      <c r="AN140" s="1175" t="s">
        <v>1028</v>
      </c>
      <c r="AO140" s="1175" t="s">
        <v>1022</v>
      </c>
      <c r="AP140" s="1175" t="s">
        <v>1022</v>
      </c>
      <c r="AQ140" s="1175" t="s">
        <v>1028</v>
      </c>
      <c r="AR140" s="1175" t="s">
        <v>1028</v>
      </c>
      <c r="AS140" s="1175" t="s">
        <v>1022</v>
      </c>
      <c r="AT140" s="1175" t="s">
        <v>1024</v>
      </c>
      <c r="AU140" s="1175" t="s">
        <v>1023</v>
      </c>
      <c r="AV140" s="1176"/>
      <c r="AW140" s="1176"/>
      <c r="AX140" s="1175" t="s">
        <v>1023</v>
      </c>
      <c r="AY140" s="1175" t="s">
        <v>1023</v>
      </c>
      <c r="AZ140" s="1175" t="s">
        <v>1028</v>
      </c>
      <c r="BA140" s="839"/>
      <c r="BB140" s="839"/>
      <c r="BC140" s="839"/>
      <c r="BD140" s="839"/>
      <c r="BE140" s="839"/>
      <c r="BF140" s="839"/>
      <c r="BG140" s="839"/>
      <c r="BH140" s="839"/>
      <c r="BI140" s="839"/>
      <c r="BJ140" s="839"/>
      <c r="BK140" s="839"/>
      <c r="BL140" s="839"/>
      <c r="BM140" s="839"/>
      <c r="BN140" s="839"/>
      <c r="BO140" s="839"/>
      <c r="BP140" s="839"/>
      <c r="BQ140" s="839"/>
      <c r="BR140" s="839"/>
      <c r="BS140" s="841"/>
      <c r="BT140" s="841"/>
      <c r="BU140" s="841"/>
      <c r="BV140" s="157"/>
      <c r="BW140" s="157"/>
      <c r="BX140" s="157"/>
      <c r="BY140" s="157"/>
      <c r="BZ140" s="157"/>
      <c r="CA140" s="157"/>
      <c r="CB140" s="157"/>
      <c r="CC140" s="157"/>
      <c r="CD140" s="157"/>
      <c r="CE140" s="157"/>
      <c r="CF140" s="157"/>
      <c r="CG140" s="157"/>
      <c r="CH140" s="157"/>
      <c r="CI140" s="157"/>
      <c r="CJ140" s="157"/>
      <c r="CK140" s="157"/>
      <c r="CL140" s="157"/>
      <c r="CM140" s="157"/>
      <c r="CN140" s="157"/>
      <c r="CO140" s="157"/>
      <c r="CP140" s="157"/>
      <c r="CQ140" s="157"/>
      <c r="CR140" s="157"/>
      <c r="CS140" s="157"/>
      <c r="CT140" s="157"/>
      <c r="CU140" s="157"/>
      <c r="CV140" s="157"/>
      <c r="CW140" s="157"/>
      <c r="CX140" s="157"/>
      <c r="CY140" s="157"/>
      <c r="CZ140" s="157"/>
      <c r="DA140" s="157"/>
      <c r="DB140" s="157"/>
      <c r="DC140" s="157"/>
      <c r="DD140" s="157"/>
      <c r="DE140" s="157"/>
      <c r="DF140" s="157"/>
      <c r="DG140" s="157"/>
      <c r="DH140" s="157"/>
      <c r="DI140" s="157"/>
      <c r="DJ140" s="157"/>
      <c r="DK140" s="157"/>
      <c r="DL140" s="157"/>
      <c r="DM140" s="157"/>
      <c r="DN140" s="157"/>
      <c r="DO140" s="157"/>
      <c r="DP140" s="157"/>
      <c r="DQ140" s="157"/>
      <c r="DR140" s="157"/>
      <c r="DS140" s="157"/>
      <c r="DT140" s="157"/>
      <c r="DU140" s="157"/>
      <c r="DV140" s="157"/>
      <c r="DW140" s="157"/>
      <c r="DX140" s="157"/>
      <c r="DY140" s="157"/>
      <c r="DZ140" s="157"/>
      <c r="EA140" s="157"/>
      <c r="EB140" s="157"/>
      <c r="EC140" s="157"/>
      <c r="ED140" s="157"/>
      <c r="EE140" s="157"/>
      <c r="EF140" s="157"/>
      <c r="EG140" s="157"/>
      <c r="EH140" s="157"/>
      <c r="EI140" s="157"/>
      <c r="EJ140" s="157"/>
      <c r="EK140" s="157"/>
      <c r="EL140" s="157"/>
      <c r="EM140" s="157"/>
      <c r="EN140" s="157"/>
      <c r="EO140" s="157"/>
      <c r="EP140" s="157"/>
      <c r="EQ140" s="157"/>
      <c r="ER140" s="157"/>
      <c r="ES140" s="157"/>
      <c r="ET140" s="157"/>
      <c r="EU140" s="157"/>
      <c r="EV140" s="157"/>
      <c r="EW140" s="157"/>
      <c r="EX140" s="157"/>
      <c r="EY140" s="157"/>
      <c r="EZ140" s="157"/>
      <c r="FA140" s="157"/>
      <c r="FB140" s="157"/>
      <c r="FC140" s="157"/>
      <c r="FD140" s="157"/>
      <c r="FE140" s="157"/>
      <c r="FF140" s="157"/>
      <c r="FG140" s="157"/>
      <c r="FH140" s="157"/>
      <c r="FI140" s="157"/>
      <c r="FJ140" s="157"/>
      <c r="FK140" s="157"/>
      <c r="FL140" s="157"/>
      <c r="FM140" s="157"/>
      <c r="FN140" s="157"/>
      <c r="FO140" s="157"/>
      <c r="FP140" s="157"/>
      <c r="FQ140" s="157"/>
      <c r="FR140" s="157"/>
      <c r="FS140" s="157"/>
      <c r="FT140" s="157"/>
      <c r="FU140" s="157"/>
      <c r="FV140" s="157"/>
      <c r="FW140" s="157"/>
      <c r="FX140" s="157"/>
      <c r="FY140" s="157"/>
      <c r="FZ140" s="157"/>
      <c r="GA140" s="381"/>
      <c r="GB140" s="273"/>
      <c r="GC140" s="273"/>
      <c r="GD140" s="273"/>
      <c r="GE140" s="273"/>
      <c r="GF140" s="273"/>
      <c r="GG140" s="273"/>
      <c r="GH140" s="273"/>
      <c r="GI140" s="273"/>
      <c r="GJ140" s="273"/>
      <c r="GK140" s="273"/>
      <c r="GL140" s="273"/>
      <c r="GM140" s="273"/>
      <c r="GN140" s="273"/>
      <c r="GO140" s="273"/>
      <c r="GP140" s="273"/>
    </row>
    <row r="141" spans="1:198" s="164" customFormat="1" ht="13.8" thickBot="1" x14ac:dyDescent="0.3">
      <c r="A141" s="138">
        <v>138</v>
      </c>
      <c r="B141" s="858" t="s">
        <v>712</v>
      </c>
      <c r="C141" s="811" t="s">
        <v>626</v>
      </c>
      <c r="D141" s="811" t="s">
        <v>69</v>
      </c>
      <c r="E141" s="161" t="s">
        <v>624</v>
      </c>
      <c r="F141" s="178" t="s">
        <v>66</v>
      </c>
      <c r="G141" s="163" t="s">
        <v>221</v>
      </c>
      <c r="H141" s="178">
        <v>6</v>
      </c>
      <c r="I141" s="178">
        <v>12</v>
      </c>
      <c r="J141" s="178">
        <v>6</v>
      </c>
      <c r="K141" s="642"/>
      <c r="L141" s="642"/>
      <c r="M141" s="178">
        <v>6</v>
      </c>
      <c r="N141" s="178">
        <v>6</v>
      </c>
      <c r="O141" s="642"/>
      <c r="P141" s="183">
        <v>6</v>
      </c>
      <c r="Q141" s="183">
        <v>6</v>
      </c>
      <c r="R141" s="183">
        <v>6</v>
      </c>
      <c r="S141" s="183">
        <v>6</v>
      </c>
      <c r="T141" s="183">
        <v>6</v>
      </c>
      <c r="U141" s="183">
        <v>6</v>
      </c>
      <c r="V141" s="183">
        <v>6</v>
      </c>
      <c r="W141" s="183">
        <v>6</v>
      </c>
      <c r="X141" s="178">
        <v>6</v>
      </c>
      <c r="Y141" s="642"/>
      <c r="Z141" s="178">
        <v>6</v>
      </c>
      <c r="AA141" s="178">
        <v>6</v>
      </c>
      <c r="AB141" s="178">
        <v>6</v>
      </c>
      <c r="AC141" s="178">
        <v>6</v>
      </c>
      <c r="AD141" s="178">
        <v>6</v>
      </c>
      <c r="AE141" s="183">
        <v>6</v>
      </c>
      <c r="AF141" s="183">
        <v>6</v>
      </c>
      <c r="AG141" s="183">
        <v>6</v>
      </c>
      <c r="AH141" s="183">
        <v>6</v>
      </c>
      <c r="AI141" s="178">
        <v>12</v>
      </c>
      <c r="AJ141" s="178">
        <v>12</v>
      </c>
      <c r="AK141" s="178">
        <v>12</v>
      </c>
      <c r="AL141" s="178">
        <v>12</v>
      </c>
      <c r="AM141" s="178">
        <v>12</v>
      </c>
      <c r="AN141" s="183">
        <v>12</v>
      </c>
      <c r="AO141" s="178">
        <v>6</v>
      </c>
      <c r="AP141" s="178">
        <v>6</v>
      </c>
      <c r="AQ141" s="183">
        <v>12</v>
      </c>
      <c r="AR141" s="183">
        <v>12</v>
      </c>
      <c r="AS141" s="178">
        <v>6</v>
      </c>
      <c r="AT141" s="178">
        <v>6</v>
      </c>
      <c r="AU141" s="178">
        <v>12</v>
      </c>
      <c r="AV141" s="642"/>
      <c r="AW141" s="642"/>
      <c r="AX141" s="178">
        <v>12</v>
      </c>
      <c r="AY141" s="178">
        <v>12</v>
      </c>
      <c r="AZ141" s="183">
        <v>12</v>
      </c>
      <c r="BA141" s="183"/>
      <c r="BB141" s="178"/>
      <c r="BC141" s="178"/>
      <c r="BD141" s="183"/>
      <c r="BE141" s="183"/>
      <c r="BF141" s="183"/>
      <c r="BG141" s="183"/>
      <c r="BH141" s="183"/>
      <c r="BI141" s="183"/>
      <c r="BJ141" s="183"/>
      <c r="BK141" s="183"/>
      <c r="BL141" s="183"/>
      <c r="BM141" s="183"/>
      <c r="BN141" s="183"/>
      <c r="BO141" s="183"/>
      <c r="BP141" s="183"/>
      <c r="BQ141" s="183"/>
      <c r="BR141" s="183"/>
      <c r="BS141" s="183"/>
      <c r="BT141" s="183"/>
      <c r="BU141" s="183"/>
      <c r="BV141" s="167"/>
      <c r="BW141" s="167"/>
      <c r="BX141" s="167"/>
      <c r="BY141" s="167"/>
      <c r="BZ141" s="167"/>
      <c r="CA141" s="167"/>
      <c r="CB141" s="167"/>
      <c r="CC141" s="167"/>
      <c r="CD141" s="167"/>
      <c r="CE141" s="167"/>
      <c r="CF141" s="167"/>
      <c r="CG141" s="167"/>
      <c r="CH141" s="167"/>
      <c r="CI141" s="167"/>
      <c r="CJ141" s="167"/>
      <c r="CK141" s="167"/>
      <c r="CL141" s="167"/>
      <c r="CM141" s="167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  <c r="CZ141" s="167"/>
      <c r="DA141" s="167"/>
      <c r="DB141" s="167"/>
      <c r="DC141" s="167"/>
      <c r="DD141" s="167"/>
      <c r="DE141" s="167"/>
      <c r="DF141" s="167"/>
      <c r="DG141" s="167"/>
      <c r="DH141" s="167"/>
      <c r="DI141" s="167"/>
      <c r="DJ141" s="167"/>
      <c r="DK141" s="167"/>
      <c r="DL141" s="167"/>
      <c r="DM141" s="167"/>
      <c r="DN141" s="167"/>
      <c r="DO141" s="167"/>
      <c r="DP141" s="167"/>
      <c r="DQ141" s="167"/>
      <c r="DR141" s="167"/>
      <c r="DS141" s="167"/>
      <c r="DT141" s="167"/>
      <c r="DU141" s="167"/>
      <c r="DV141" s="167"/>
      <c r="DW141" s="167"/>
      <c r="DX141" s="167"/>
      <c r="DY141" s="167"/>
      <c r="DZ141" s="167"/>
      <c r="EA141" s="167"/>
      <c r="EB141" s="167"/>
      <c r="EC141" s="167"/>
      <c r="ED141" s="167"/>
      <c r="EE141" s="167"/>
      <c r="EF141" s="167"/>
      <c r="EG141" s="167"/>
      <c r="EH141" s="167"/>
      <c r="EI141" s="167"/>
      <c r="EJ141" s="167"/>
      <c r="EK141" s="167"/>
      <c r="EL141" s="167"/>
      <c r="EM141" s="167"/>
      <c r="EN141" s="167"/>
      <c r="EO141" s="167"/>
      <c r="EP141" s="167"/>
      <c r="EQ141" s="167"/>
      <c r="ER141" s="167"/>
      <c r="ES141" s="167"/>
      <c r="ET141" s="167"/>
      <c r="EU141" s="167"/>
      <c r="EV141" s="167"/>
      <c r="EW141" s="167"/>
      <c r="EX141" s="167"/>
      <c r="EY141" s="167"/>
      <c r="EZ141" s="167"/>
      <c r="FA141" s="167"/>
      <c r="FB141" s="167"/>
      <c r="FC141" s="167"/>
      <c r="FD141" s="167"/>
      <c r="FE141" s="167"/>
      <c r="FF141" s="167"/>
      <c r="FG141" s="167"/>
      <c r="FH141" s="167"/>
      <c r="FI141" s="167"/>
      <c r="FJ141" s="167"/>
      <c r="FK141" s="167"/>
      <c r="FL141" s="167"/>
      <c r="FM141" s="167"/>
      <c r="FN141" s="167"/>
      <c r="FO141" s="167"/>
      <c r="FP141" s="167"/>
      <c r="FQ141" s="167"/>
      <c r="FR141" s="167"/>
      <c r="FS141" s="167"/>
      <c r="FT141" s="167"/>
      <c r="FU141" s="167"/>
      <c r="FV141" s="167"/>
      <c r="FW141" s="167"/>
      <c r="FX141" s="167"/>
      <c r="FY141" s="167"/>
      <c r="FZ141" s="167"/>
      <c r="GA141" s="167"/>
      <c r="GB141" s="167"/>
      <c r="GC141" s="167"/>
      <c r="GD141" s="167"/>
      <c r="GE141" s="167"/>
      <c r="GF141" s="167"/>
      <c r="GG141" s="167"/>
      <c r="GH141" s="167"/>
      <c r="GI141" s="167"/>
      <c r="GJ141" s="167"/>
      <c r="GK141" s="167"/>
      <c r="GL141" s="167"/>
      <c r="GM141" s="167"/>
      <c r="GN141" s="167"/>
      <c r="GO141" s="167"/>
      <c r="GP141" s="167"/>
    </row>
    <row r="142" spans="1:198" s="272" customFormat="1" ht="94.8" x14ac:dyDescent="0.25">
      <c r="A142" s="138">
        <v>139</v>
      </c>
      <c r="B142" s="836"/>
      <c r="C142" s="359"/>
      <c r="D142" s="359"/>
      <c r="E142" s="359"/>
      <c r="F142" s="837"/>
      <c r="G142" s="838"/>
      <c r="H142" s="1175" t="s">
        <v>1029</v>
      </c>
      <c r="I142" s="1175" t="s">
        <v>1030</v>
      </c>
      <c r="J142" s="1175" t="s">
        <v>1031</v>
      </c>
      <c r="K142" s="1176"/>
      <c r="L142" s="1176"/>
      <c r="M142" s="1175" t="s">
        <v>1029</v>
      </c>
      <c r="N142" s="1175" t="s">
        <v>1031</v>
      </c>
      <c r="O142" s="1176"/>
      <c r="P142" s="1175" t="s">
        <v>1032</v>
      </c>
      <c r="Q142" s="1175" t="s">
        <v>1032</v>
      </c>
      <c r="R142" s="1175" t="s">
        <v>1032</v>
      </c>
      <c r="S142" s="1175" t="s">
        <v>1032</v>
      </c>
      <c r="T142" s="1175" t="s">
        <v>1033</v>
      </c>
      <c r="U142" s="1175" t="s">
        <v>1033</v>
      </c>
      <c r="V142" s="1175" t="s">
        <v>1033</v>
      </c>
      <c r="W142" s="1175" t="s">
        <v>1033</v>
      </c>
      <c r="X142" s="1175" t="s">
        <v>1031</v>
      </c>
      <c r="Y142" s="1176"/>
      <c r="Z142" s="1175" t="s">
        <v>1029</v>
      </c>
      <c r="AA142" s="1175" t="s">
        <v>1029</v>
      </c>
      <c r="AB142" s="1175" t="s">
        <v>1029</v>
      </c>
      <c r="AC142" s="1175" t="s">
        <v>1031</v>
      </c>
      <c r="AD142" s="1175" t="s">
        <v>1031</v>
      </c>
      <c r="AE142" s="1175" t="s">
        <v>1034</v>
      </c>
      <c r="AF142" s="1175" t="s">
        <v>1034</v>
      </c>
      <c r="AG142" s="1175" t="s">
        <v>1034</v>
      </c>
      <c r="AH142" s="1175" t="s">
        <v>1034</v>
      </c>
      <c r="AI142" s="1175" t="s">
        <v>1030</v>
      </c>
      <c r="AJ142" s="1175" t="s">
        <v>1030</v>
      </c>
      <c r="AK142" s="1175" t="s">
        <v>1030</v>
      </c>
      <c r="AL142" s="1175" t="s">
        <v>1030</v>
      </c>
      <c r="AM142" s="1175" t="s">
        <v>1030</v>
      </c>
      <c r="AN142" s="1175" t="s">
        <v>1035</v>
      </c>
      <c r="AO142" s="1175" t="s">
        <v>1029</v>
      </c>
      <c r="AP142" s="1175" t="s">
        <v>1029</v>
      </c>
      <c r="AQ142" s="1175" t="s">
        <v>1035</v>
      </c>
      <c r="AR142" s="1175" t="s">
        <v>1035</v>
      </c>
      <c r="AS142" s="1175" t="s">
        <v>1029</v>
      </c>
      <c r="AT142" s="1175" t="s">
        <v>1031</v>
      </c>
      <c r="AU142" s="1175" t="s">
        <v>1030</v>
      </c>
      <c r="AV142" s="1176"/>
      <c r="AW142" s="1176"/>
      <c r="AX142" s="1175" t="s">
        <v>1030</v>
      </c>
      <c r="AY142" s="1175" t="s">
        <v>1030</v>
      </c>
      <c r="AZ142" s="1175" t="s">
        <v>1035</v>
      </c>
      <c r="BA142" s="839"/>
      <c r="BB142" s="839"/>
      <c r="BC142" s="839"/>
      <c r="BD142" s="839"/>
      <c r="BE142" s="839"/>
      <c r="BF142" s="839"/>
      <c r="BG142" s="839"/>
      <c r="BH142" s="839"/>
      <c r="BI142" s="839"/>
      <c r="BJ142" s="839"/>
      <c r="BK142" s="839"/>
      <c r="BL142" s="839"/>
      <c r="BM142" s="839"/>
      <c r="BN142" s="839"/>
      <c r="BO142" s="839"/>
      <c r="BP142" s="839"/>
      <c r="BQ142" s="839"/>
      <c r="BR142" s="839"/>
      <c r="BS142" s="841"/>
      <c r="BT142" s="841"/>
      <c r="BU142" s="841"/>
      <c r="BV142" s="157"/>
      <c r="BW142" s="157"/>
      <c r="BX142" s="157"/>
      <c r="BY142" s="157"/>
      <c r="BZ142" s="157"/>
      <c r="CA142" s="157"/>
      <c r="CB142" s="157"/>
      <c r="CC142" s="157"/>
      <c r="CD142" s="157"/>
      <c r="CE142" s="157"/>
      <c r="CF142" s="157"/>
      <c r="CG142" s="157"/>
      <c r="CH142" s="157"/>
      <c r="CI142" s="157"/>
      <c r="CJ142" s="157"/>
      <c r="CK142" s="157"/>
      <c r="CL142" s="157"/>
      <c r="CM142" s="157"/>
      <c r="CN142" s="157"/>
      <c r="CO142" s="157"/>
      <c r="CP142" s="157"/>
      <c r="CQ142" s="157"/>
      <c r="CR142" s="157"/>
      <c r="CS142" s="157"/>
      <c r="CT142" s="157"/>
      <c r="CU142" s="157"/>
      <c r="CV142" s="157"/>
      <c r="CW142" s="157"/>
      <c r="CX142" s="157"/>
      <c r="CY142" s="157"/>
      <c r="CZ142" s="157"/>
      <c r="DA142" s="157"/>
      <c r="DB142" s="157"/>
      <c r="DC142" s="157"/>
      <c r="DD142" s="157"/>
      <c r="DE142" s="157"/>
      <c r="DF142" s="157"/>
      <c r="DG142" s="157"/>
      <c r="DH142" s="157"/>
      <c r="DI142" s="157"/>
      <c r="DJ142" s="157"/>
      <c r="DK142" s="157"/>
      <c r="DL142" s="157"/>
      <c r="DM142" s="157"/>
      <c r="DN142" s="157"/>
      <c r="DO142" s="157"/>
      <c r="DP142" s="157"/>
      <c r="DQ142" s="157"/>
      <c r="DR142" s="157"/>
      <c r="DS142" s="157"/>
      <c r="DT142" s="157"/>
      <c r="DU142" s="157"/>
      <c r="DV142" s="157"/>
      <c r="DW142" s="157"/>
      <c r="DX142" s="157"/>
      <c r="DY142" s="157"/>
      <c r="DZ142" s="157"/>
      <c r="EA142" s="157"/>
      <c r="EB142" s="157"/>
      <c r="EC142" s="157"/>
      <c r="ED142" s="157"/>
      <c r="EE142" s="157"/>
      <c r="EF142" s="157"/>
      <c r="EG142" s="157"/>
      <c r="EH142" s="157"/>
      <c r="EI142" s="157"/>
      <c r="EJ142" s="157"/>
      <c r="EK142" s="157"/>
      <c r="EL142" s="157"/>
      <c r="EM142" s="157"/>
      <c r="EN142" s="157"/>
      <c r="EO142" s="157"/>
      <c r="EP142" s="157"/>
      <c r="EQ142" s="157"/>
      <c r="ER142" s="157"/>
      <c r="ES142" s="157"/>
      <c r="ET142" s="157"/>
      <c r="EU142" s="157"/>
      <c r="EV142" s="157"/>
      <c r="EW142" s="157"/>
      <c r="EX142" s="157"/>
      <c r="EY142" s="157"/>
      <c r="EZ142" s="157"/>
      <c r="FA142" s="157"/>
      <c r="FB142" s="157"/>
      <c r="FC142" s="157"/>
      <c r="FD142" s="157"/>
      <c r="FE142" s="157"/>
      <c r="FF142" s="157"/>
      <c r="FG142" s="157"/>
      <c r="FH142" s="157"/>
      <c r="FI142" s="157"/>
      <c r="FJ142" s="157"/>
      <c r="FK142" s="157"/>
      <c r="FL142" s="157"/>
      <c r="FM142" s="157"/>
      <c r="FN142" s="157"/>
      <c r="FO142" s="157"/>
      <c r="FP142" s="157"/>
      <c r="FQ142" s="157"/>
      <c r="FR142" s="157"/>
      <c r="FS142" s="157"/>
      <c r="FT142" s="157"/>
      <c r="FU142" s="157"/>
      <c r="FV142" s="157"/>
      <c r="FW142" s="157"/>
      <c r="FX142" s="157"/>
      <c r="FY142" s="157"/>
      <c r="FZ142" s="157"/>
      <c r="GA142" s="381"/>
      <c r="GB142" s="273"/>
      <c r="GC142" s="273"/>
      <c r="GD142" s="273"/>
      <c r="GE142" s="273"/>
      <c r="GF142" s="273"/>
      <c r="GG142" s="273"/>
      <c r="GH142" s="273"/>
      <c r="GI142" s="273"/>
      <c r="GJ142" s="273"/>
      <c r="GK142" s="273"/>
      <c r="GL142" s="273"/>
      <c r="GM142" s="273"/>
      <c r="GN142" s="273"/>
      <c r="GO142" s="273"/>
      <c r="GP142" s="273"/>
    </row>
    <row r="143" spans="1:198" s="164" customFormat="1" ht="13.8" thickBot="1" x14ac:dyDescent="0.3">
      <c r="A143" s="138">
        <v>140</v>
      </c>
      <c r="B143" s="159" t="s">
        <v>712</v>
      </c>
      <c r="C143" s="811" t="s">
        <v>627</v>
      </c>
      <c r="D143" s="811" t="s">
        <v>69</v>
      </c>
      <c r="E143" s="161" t="s">
        <v>625</v>
      </c>
      <c r="F143" s="178" t="s">
        <v>66</v>
      </c>
      <c r="G143" s="163" t="s">
        <v>221</v>
      </c>
      <c r="H143" s="178">
        <v>6</v>
      </c>
      <c r="I143" s="178">
        <v>12</v>
      </c>
      <c r="J143" s="178">
        <v>6</v>
      </c>
      <c r="K143" s="642"/>
      <c r="L143" s="642"/>
      <c r="M143" s="178">
        <v>6</v>
      </c>
      <c r="N143" s="178">
        <v>6</v>
      </c>
      <c r="O143" s="642"/>
      <c r="P143" s="183">
        <v>6</v>
      </c>
      <c r="Q143" s="183">
        <v>6</v>
      </c>
      <c r="R143" s="183">
        <v>6</v>
      </c>
      <c r="S143" s="183">
        <v>6</v>
      </c>
      <c r="T143" s="183">
        <v>6</v>
      </c>
      <c r="U143" s="183">
        <v>6</v>
      </c>
      <c r="V143" s="183">
        <v>6</v>
      </c>
      <c r="W143" s="183">
        <v>6</v>
      </c>
      <c r="X143" s="178">
        <v>6</v>
      </c>
      <c r="Y143" s="642"/>
      <c r="Z143" s="178">
        <v>6</v>
      </c>
      <c r="AA143" s="178">
        <v>6</v>
      </c>
      <c r="AB143" s="178">
        <v>6</v>
      </c>
      <c r="AC143" s="178">
        <v>6</v>
      </c>
      <c r="AD143" s="178">
        <v>6</v>
      </c>
      <c r="AE143" s="183">
        <v>6</v>
      </c>
      <c r="AF143" s="183">
        <v>6</v>
      </c>
      <c r="AG143" s="183">
        <v>6</v>
      </c>
      <c r="AH143" s="183">
        <v>6</v>
      </c>
      <c r="AI143" s="178">
        <v>12</v>
      </c>
      <c r="AJ143" s="178">
        <v>12</v>
      </c>
      <c r="AK143" s="178">
        <v>12</v>
      </c>
      <c r="AL143" s="178">
        <v>12</v>
      </c>
      <c r="AM143" s="178">
        <v>12</v>
      </c>
      <c r="AN143" s="183">
        <v>12</v>
      </c>
      <c r="AO143" s="178">
        <v>6</v>
      </c>
      <c r="AP143" s="178">
        <v>6</v>
      </c>
      <c r="AQ143" s="183">
        <v>12</v>
      </c>
      <c r="AR143" s="183">
        <v>12</v>
      </c>
      <c r="AS143" s="178">
        <v>6</v>
      </c>
      <c r="AT143" s="178">
        <v>6</v>
      </c>
      <c r="AU143" s="178">
        <v>12</v>
      </c>
      <c r="AV143" s="642"/>
      <c r="AW143" s="642"/>
      <c r="AX143" s="178">
        <v>12</v>
      </c>
      <c r="AY143" s="178">
        <v>12</v>
      </c>
      <c r="AZ143" s="183">
        <v>12</v>
      </c>
      <c r="BA143" s="183"/>
      <c r="BB143" s="178"/>
      <c r="BC143" s="178"/>
      <c r="BD143" s="183"/>
      <c r="BE143" s="183"/>
      <c r="BF143" s="183"/>
      <c r="BG143" s="183"/>
      <c r="BH143" s="183"/>
      <c r="BI143" s="183"/>
      <c r="BJ143" s="183"/>
      <c r="BK143" s="183"/>
      <c r="BL143" s="183"/>
      <c r="BM143" s="183"/>
      <c r="BN143" s="183"/>
      <c r="BO143" s="183"/>
      <c r="BP143" s="183"/>
      <c r="BQ143" s="183"/>
      <c r="BR143" s="183"/>
      <c r="BS143" s="183"/>
      <c r="BT143" s="183"/>
      <c r="BU143" s="183"/>
      <c r="BV143" s="167"/>
      <c r="BW143" s="167"/>
      <c r="BX143" s="167"/>
      <c r="BY143" s="167"/>
      <c r="BZ143" s="167"/>
      <c r="CA143" s="167"/>
      <c r="CB143" s="167"/>
      <c r="CC143" s="167"/>
      <c r="CD143" s="167"/>
      <c r="CE143" s="167"/>
      <c r="CF143" s="167"/>
      <c r="CG143" s="167"/>
      <c r="CH143" s="167"/>
      <c r="CI143" s="167"/>
      <c r="CJ143" s="167"/>
      <c r="CK143" s="167"/>
      <c r="CL143" s="167"/>
      <c r="CM143" s="167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  <c r="CZ143" s="167"/>
      <c r="DA143" s="167"/>
      <c r="DB143" s="167"/>
      <c r="DC143" s="167"/>
      <c r="DD143" s="167"/>
      <c r="DE143" s="167"/>
      <c r="DF143" s="167"/>
      <c r="DG143" s="167"/>
      <c r="DH143" s="167"/>
      <c r="DI143" s="167"/>
      <c r="DJ143" s="167"/>
      <c r="DK143" s="167"/>
      <c r="DL143" s="167"/>
      <c r="DM143" s="167"/>
      <c r="DN143" s="167"/>
      <c r="DO143" s="167"/>
      <c r="DP143" s="167"/>
      <c r="DQ143" s="167"/>
      <c r="DR143" s="167"/>
      <c r="DS143" s="167"/>
      <c r="DT143" s="167"/>
      <c r="DU143" s="167"/>
      <c r="DV143" s="167"/>
      <c r="DW143" s="167"/>
      <c r="DX143" s="167"/>
      <c r="DY143" s="167"/>
      <c r="DZ143" s="167"/>
      <c r="EA143" s="167"/>
      <c r="EB143" s="167"/>
      <c r="EC143" s="167"/>
      <c r="ED143" s="167"/>
      <c r="EE143" s="167"/>
      <c r="EF143" s="167"/>
      <c r="EG143" s="167"/>
      <c r="EH143" s="167"/>
      <c r="EI143" s="167"/>
      <c r="EJ143" s="167"/>
      <c r="EK143" s="167"/>
      <c r="EL143" s="167"/>
      <c r="EM143" s="167"/>
      <c r="EN143" s="167"/>
      <c r="EO143" s="167"/>
      <c r="EP143" s="167"/>
      <c r="EQ143" s="167"/>
      <c r="ER143" s="167"/>
      <c r="ES143" s="167"/>
      <c r="ET143" s="167"/>
      <c r="EU143" s="167"/>
      <c r="EV143" s="167"/>
      <c r="EW143" s="167"/>
      <c r="EX143" s="167"/>
      <c r="EY143" s="167"/>
      <c r="EZ143" s="167"/>
      <c r="FA143" s="167"/>
      <c r="FB143" s="167"/>
      <c r="FC143" s="167"/>
      <c r="FD143" s="167"/>
      <c r="FE143" s="167"/>
      <c r="FF143" s="167"/>
      <c r="FG143" s="167"/>
      <c r="FH143" s="167"/>
      <c r="FI143" s="167"/>
      <c r="FJ143" s="167"/>
      <c r="FK143" s="167"/>
      <c r="FL143" s="167"/>
      <c r="FM143" s="167"/>
      <c r="FN143" s="167"/>
      <c r="FO143" s="167"/>
      <c r="FP143" s="167"/>
      <c r="FQ143" s="167"/>
      <c r="FR143" s="167"/>
      <c r="FS143" s="167"/>
      <c r="FT143" s="167"/>
      <c r="FU143" s="167"/>
      <c r="FV143" s="167"/>
      <c r="FW143" s="167"/>
      <c r="FX143" s="167"/>
      <c r="FY143" s="167"/>
      <c r="FZ143" s="167"/>
      <c r="GA143" s="167"/>
      <c r="GB143" s="167"/>
      <c r="GC143" s="167"/>
      <c r="GD143" s="167"/>
      <c r="GE143" s="167"/>
      <c r="GF143" s="167"/>
      <c r="GG143" s="167"/>
      <c r="GH143" s="167"/>
      <c r="GI143" s="167"/>
      <c r="GJ143" s="167"/>
      <c r="GK143" s="167"/>
      <c r="GL143" s="167"/>
      <c r="GM143" s="167"/>
      <c r="GN143" s="167"/>
      <c r="GO143" s="167"/>
      <c r="GP143" s="167"/>
    </row>
    <row r="144" spans="1:198" s="272" customFormat="1" ht="94.8" x14ac:dyDescent="0.25">
      <c r="A144" s="138">
        <v>141</v>
      </c>
      <c r="B144" s="836"/>
      <c r="C144" s="359"/>
      <c r="D144" s="359"/>
      <c r="E144" s="359"/>
      <c r="F144" s="837"/>
      <c r="G144" s="838"/>
      <c r="H144" s="1175" t="s">
        <v>1036</v>
      </c>
      <c r="I144" s="1175" t="s">
        <v>1037</v>
      </c>
      <c r="J144" s="1175" t="s">
        <v>1038</v>
      </c>
      <c r="K144" s="1176"/>
      <c r="L144" s="1176"/>
      <c r="M144" s="1175" t="s">
        <v>1036</v>
      </c>
      <c r="N144" s="1175" t="s">
        <v>1038</v>
      </c>
      <c r="O144" s="1176"/>
      <c r="P144" s="1175" t="s">
        <v>1039</v>
      </c>
      <c r="Q144" s="1175" t="s">
        <v>1039</v>
      </c>
      <c r="R144" s="1175" t="s">
        <v>1039</v>
      </c>
      <c r="S144" s="1175" t="s">
        <v>1039</v>
      </c>
      <c r="T144" s="1175" t="s">
        <v>1040</v>
      </c>
      <c r="U144" s="1175" t="s">
        <v>1040</v>
      </c>
      <c r="V144" s="1175" t="s">
        <v>1040</v>
      </c>
      <c r="W144" s="1175" t="s">
        <v>1040</v>
      </c>
      <c r="X144" s="1175" t="s">
        <v>1038</v>
      </c>
      <c r="Y144" s="1176"/>
      <c r="Z144" s="1175" t="s">
        <v>1036</v>
      </c>
      <c r="AA144" s="1175" t="s">
        <v>1036</v>
      </c>
      <c r="AB144" s="1175" t="s">
        <v>1036</v>
      </c>
      <c r="AC144" s="1175" t="s">
        <v>1038</v>
      </c>
      <c r="AD144" s="1175" t="s">
        <v>1038</v>
      </c>
      <c r="AE144" s="1175" t="s">
        <v>1041</v>
      </c>
      <c r="AF144" s="1175" t="s">
        <v>1041</v>
      </c>
      <c r="AG144" s="1175" t="s">
        <v>1041</v>
      </c>
      <c r="AH144" s="1175" t="s">
        <v>1041</v>
      </c>
      <c r="AI144" s="1175" t="s">
        <v>1037</v>
      </c>
      <c r="AJ144" s="1175" t="s">
        <v>1037</v>
      </c>
      <c r="AK144" s="1175" t="s">
        <v>1037</v>
      </c>
      <c r="AL144" s="1175" t="s">
        <v>1037</v>
      </c>
      <c r="AM144" s="1175" t="s">
        <v>1037</v>
      </c>
      <c r="AN144" s="1175" t="s">
        <v>1042</v>
      </c>
      <c r="AO144" s="1175" t="s">
        <v>1036</v>
      </c>
      <c r="AP144" s="1175" t="s">
        <v>1036</v>
      </c>
      <c r="AQ144" s="1175" t="s">
        <v>1042</v>
      </c>
      <c r="AR144" s="1175" t="s">
        <v>1042</v>
      </c>
      <c r="AS144" s="1175" t="s">
        <v>1036</v>
      </c>
      <c r="AT144" s="1175" t="s">
        <v>1038</v>
      </c>
      <c r="AU144" s="1175" t="s">
        <v>1037</v>
      </c>
      <c r="AV144" s="1176"/>
      <c r="AW144" s="1176"/>
      <c r="AX144" s="1175" t="s">
        <v>1037</v>
      </c>
      <c r="AY144" s="1175" t="s">
        <v>1037</v>
      </c>
      <c r="AZ144" s="1175" t="s">
        <v>1042</v>
      </c>
      <c r="BA144" s="839"/>
      <c r="BB144" s="839"/>
      <c r="BC144" s="839"/>
      <c r="BD144" s="839"/>
      <c r="BE144" s="839"/>
      <c r="BF144" s="839"/>
      <c r="BG144" s="839"/>
      <c r="BH144" s="839"/>
      <c r="BI144" s="839"/>
      <c r="BJ144" s="839"/>
      <c r="BK144" s="839"/>
      <c r="BL144" s="839"/>
      <c r="BM144" s="839"/>
      <c r="BN144" s="839"/>
      <c r="BO144" s="839"/>
      <c r="BP144" s="839"/>
      <c r="BQ144" s="839"/>
      <c r="BR144" s="839"/>
      <c r="BS144" s="841"/>
      <c r="BT144" s="841"/>
      <c r="BU144" s="841"/>
      <c r="BV144" s="157"/>
      <c r="BW144" s="157"/>
      <c r="BX144" s="157"/>
      <c r="BY144" s="157"/>
      <c r="BZ144" s="157"/>
      <c r="CA144" s="157"/>
      <c r="CB144" s="157"/>
      <c r="CC144" s="157"/>
      <c r="CD144" s="157"/>
      <c r="CE144" s="157"/>
      <c r="CF144" s="157"/>
      <c r="CG144" s="157"/>
      <c r="CH144" s="157"/>
      <c r="CI144" s="157"/>
      <c r="CJ144" s="157"/>
      <c r="CK144" s="157"/>
      <c r="CL144" s="157"/>
      <c r="CM144" s="157"/>
      <c r="CN144" s="157"/>
      <c r="CO144" s="157"/>
      <c r="CP144" s="157"/>
      <c r="CQ144" s="157"/>
      <c r="CR144" s="157"/>
      <c r="CS144" s="157"/>
      <c r="CT144" s="157"/>
      <c r="CU144" s="157"/>
      <c r="CV144" s="157"/>
      <c r="CW144" s="157"/>
      <c r="CX144" s="157"/>
      <c r="CY144" s="157"/>
      <c r="CZ144" s="157"/>
      <c r="DA144" s="157"/>
      <c r="DB144" s="157"/>
      <c r="DC144" s="157"/>
      <c r="DD144" s="157"/>
      <c r="DE144" s="157"/>
      <c r="DF144" s="157"/>
      <c r="DG144" s="157"/>
      <c r="DH144" s="157"/>
      <c r="DI144" s="157"/>
      <c r="DJ144" s="157"/>
      <c r="DK144" s="157"/>
      <c r="DL144" s="157"/>
      <c r="DM144" s="157"/>
      <c r="DN144" s="157"/>
      <c r="DO144" s="157"/>
      <c r="DP144" s="157"/>
      <c r="DQ144" s="157"/>
      <c r="DR144" s="157"/>
      <c r="DS144" s="157"/>
      <c r="DT144" s="157"/>
      <c r="DU144" s="157"/>
      <c r="DV144" s="157"/>
      <c r="DW144" s="157"/>
      <c r="DX144" s="157"/>
      <c r="DY144" s="157"/>
      <c r="DZ144" s="157"/>
      <c r="EA144" s="157"/>
      <c r="EB144" s="157"/>
      <c r="EC144" s="157"/>
      <c r="ED144" s="157"/>
      <c r="EE144" s="157"/>
      <c r="EF144" s="157"/>
      <c r="EG144" s="157"/>
      <c r="EH144" s="157"/>
      <c r="EI144" s="157"/>
      <c r="EJ144" s="157"/>
      <c r="EK144" s="157"/>
      <c r="EL144" s="157"/>
      <c r="EM144" s="157"/>
      <c r="EN144" s="157"/>
      <c r="EO144" s="157"/>
      <c r="EP144" s="157"/>
      <c r="EQ144" s="157"/>
      <c r="ER144" s="157"/>
      <c r="ES144" s="157"/>
      <c r="ET144" s="157"/>
      <c r="EU144" s="157"/>
      <c r="EV144" s="157"/>
      <c r="EW144" s="157"/>
      <c r="EX144" s="157"/>
      <c r="EY144" s="157"/>
      <c r="EZ144" s="157"/>
      <c r="FA144" s="157"/>
      <c r="FB144" s="157"/>
      <c r="FC144" s="157"/>
      <c r="FD144" s="157"/>
      <c r="FE144" s="157"/>
      <c r="FF144" s="157"/>
      <c r="FG144" s="157"/>
      <c r="FH144" s="157"/>
      <c r="FI144" s="157"/>
      <c r="FJ144" s="157"/>
      <c r="FK144" s="157"/>
      <c r="FL144" s="157"/>
      <c r="FM144" s="157"/>
      <c r="FN144" s="157"/>
      <c r="FO144" s="157"/>
      <c r="FP144" s="157"/>
      <c r="FQ144" s="157"/>
      <c r="FR144" s="157"/>
      <c r="FS144" s="157"/>
      <c r="FT144" s="157"/>
      <c r="FU144" s="157"/>
      <c r="FV144" s="157"/>
      <c r="FW144" s="157"/>
      <c r="FX144" s="157"/>
      <c r="FY144" s="157"/>
      <c r="FZ144" s="157"/>
      <c r="GA144" s="381"/>
      <c r="GB144" s="273"/>
      <c r="GC144" s="273"/>
      <c r="GD144" s="273"/>
      <c r="GE144" s="273"/>
      <c r="GF144" s="273"/>
      <c r="GG144" s="273"/>
      <c r="GH144" s="273"/>
      <c r="GI144" s="273"/>
      <c r="GJ144" s="273"/>
      <c r="GK144" s="273"/>
      <c r="GL144" s="273"/>
      <c r="GM144" s="273"/>
      <c r="GN144" s="273"/>
      <c r="GO144" s="273"/>
      <c r="GP144" s="273"/>
    </row>
    <row r="145" spans="1:198" s="164" customFormat="1" ht="13.8" thickBot="1" x14ac:dyDescent="0.3">
      <c r="A145" s="138">
        <v>142</v>
      </c>
      <c r="B145" s="159" t="s">
        <v>713</v>
      </c>
      <c r="C145" s="811" t="s">
        <v>632</v>
      </c>
      <c r="D145" s="811" t="s">
        <v>69</v>
      </c>
      <c r="E145" s="161" t="s">
        <v>630</v>
      </c>
      <c r="F145" s="178" t="s">
        <v>66</v>
      </c>
      <c r="G145" s="163" t="s">
        <v>221</v>
      </c>
      <c r="H145" s="178">
        <v>6</v>
      </c>
      <c r="I145" s="178">
        <v>12</v>
      </c>
      <c r="J145" s="178">
        <v>6</v>
      </c>
      <c r="K145" s="642"/>
      <c r="L145" s="642"/>
      <c r="M145" s="178">
        <v>6</v>
      </c>
      <c r="N145" s="178">
        <v>6</v>
      </c>
      <c r="O145" s="642"/>
      <c r="P145" s="183">
        <v>6</v>
      </c>
      <c r="Q145" s="183">
        <v>6</v>
      </c>
      <c r="R145" s="183">
        <v>6</v>
      </c>
      <c r="S145" s="183">
        <v>6</v>
      </c>
      <c r="T145" s="183">
        <v>6</v>
      </c>
      <c r="U145" s="183">
        <v>6</v>
      </c>
      <c r="V145" s="183">
        <v>6</v>
      </c>
      <c r="W145" s="183">
        <v>6</v>
      </c>
      <c r="X145" s="178">
        <v>6</v>
      </c>
      <c r="Y145" s="642"/>
      <c r="Z145" s="178">
        <v>6</v>
      </c>
      <c r="AA145" s="178">
        <v>6</v>
      </c>
      <c r="AB145" s="178">
        <v>6</v>
      </c>
      <c r="AC145" s="178">
        <v>6</v>
      </c>
      <c r="AD145" s="178">
        <v>6</v>
      </c>
      <c r="AE145" s="183">
        <v>6</v>
      </c>
      <c r="AF145" s="183">
        <v>6</v>
      </c>
      <c r="AG145" s="183">
        <v>6</v>
      </c>
      <c r="AH145" s="183">
        <v>6</v>
      </c>
      <c r="AI145" s="178">
        <v>12</v>
      </c>
      <c r="AJ145" s="178">
        <v>12</v>
      </c>
      <c r="AK145" s="178">
        <v>12</v>
      </c>
      <c r="AL145" s="178">
        <v>12</v>
      </c>
      <c r="AM145" s="178">
        <v>12</v>
      </c>
      <c r="AN145" s="183">
        <v>12</v>
      </c>
      <c r="AO145" s="178">
        <v>6</v>
      </c>
      <c r="AP145" s="178">
        <v>6</v>
      </c>
      <c r="AQ145" s="183">
        <v>12</v>
      </c>
      <c r="AR145" s="183">
        <v>12</v>
      </c>
      <c r="AS145" s="178">
        <v>6</v>
      </c>
      <c r="AT145" s="178">
        <v>6</v>
      </c>
      <c r="AU145" s="178">
        <v>12</v>
      </c>
      <c r="AV145" s="642"/>
      <c r="AW145" s="642"/>
      <c r="AX145" s="178">
        <v>12</v>
      </c>
      <c r="AY145" s="178">
        <v>12</v>
      </c>
      <c r="AZ145" s="183">
        <v>12</v>
      </c>
      <c r="BA145" s="183"/>
      <c r="BB145" s="178"/>
      <c r="BC145" s="178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  <c r="DS145" s="167"/>
      <c r="DT145" s="167"/>
      <c r="DU145" s="167"/>
      <c r="DV145" s="167"/>
      <c r="DW145" s="167"/>
      <c r="DX145" s="167"/>
      <c r="DY145" s="167"/>
      <c r="DZ145" s="167"/>
      <c r="EA145" s="167"/>
      <c r="EB145" s="167"/>
      <c r="EC145" s="167"/>
      <c r="ED145" s="167"/>
      <c r="EE145" s="167"/>
      <c r="EF145" s="167"/>
      <c r="EG145" s="167"/>
      <c r="EH145" s="167"/>
      <c r="EI145" s="167"/>
      <c r="EJ145" s="167"/>
      <c r="EK145" s="167"/>
      <c r="EL145" s="167"/>
      <c r="EM145" s="167"/>
      <c r="EN145" s="167"/>
      <c r="EO145" s="167"/>
      <c r="EP145" s="167"/>
      <c r="EQ145" s="167"/>
      <c r="ER145" s="167"/>
      <c r="ES145" s="167"/>
      <c r="ET145" s="167"/>
      <c r="EU145" s="167"/>
      <c r="EV145" s="167"/>
      <c r="EW145" s="167"/>
      <c r="EX145" s="167"/>
      <c r="EY145" s="167"/>
      <c r="EZ145" s="167"/>
      <c r="FA145" s="167"/>
      <c r="FB145" s="167"/>
      <c r="FC145" s="167"/>
      <c r="FD145" s="167"/>
      <c r="FE145" s="167"/>
      <c r="FF145" s="167"/>
      <c r="FG145" s="167"/>
      <c r="FH145" s="167"/>
      <c r="FI145" s="167"/>
      <c r="FJ145" s="167"/>
      <c r="FK145" s="167"/>
      <c r="FL145" s="167"/>
      <c r="FM145" s="167"/>
      <c r="FN145" s="167"/>
      <c r="FO145" s="167"/>
      <c r="FP145" s="167"/>
      <c r="FQ145" s="167"/>
      <c r="FR145" s="167"/>
      <c r="FS145" s="167"/>
      <c r="FT145" s="167"/>
      <c r="FU145" s="167"/>
      <c r="FV145" s="167"/>
      <c r="FW145" s="167"/>
      <c r="FX145" s="167"/>
      <c r="FY145" s="167"/>
      <c r="FZ145" s="167"/>
      <c r="GA145" s="167"/>
      <c r="GB145" s="167"/>
      <c r="GC145" s="167"/>
      <c r="GD145" s="167"/>
      <c r="GE145" s="167"/>
      <c r="GF145" s="167"/>
      <c r="GG145" s="167"/>
      <c r="GH145" s="167"/>
      <c r="GI145" s="167"/>
      <c r="GJ145" s="167"/>
      <c r="GK145" s="167"/>
      <c r="GL145" s="167"/>
      <c r="GM145" s="167"/>
      <c r="GN145" s="167"/>
      <c r="GO145" s="167"/>
      <c r="GP145" s="167"/>
    </row>
    <row r="146" spans="1:198" s="272" customFormat="1" ht="94.8" x14ac:dyDescent="0.25">
      <c r="A146" s="138">
        <v>143</v>
      </c>
      <c r="B146" s="836"/>
      <c r="C146" s="359"/>
      <c r="D146" s="359"/>
      <c r="E146" s="359"/>
      <c r="F146" s="837"/>
      <c r="G146" s="838"/>
      <c r="H146" s="1175" t="s">
        <v>1043</v>
      </c>
      <c r="I146" s="1175" t="s">
        <v>1044</v>
      </c>
      <c r="J146" s="1175" t="s">
        <v>1045</v>
      </c>
      <c r="K146" s="1176"/>
      <c r="L146" s="1176"/>
      <c r="M146" s="1175" t="s">
        <v>1043</v>
      </c>
      <c r="N146" s="1175" t="s">
        <v>1045</v>
      </c>
      <c r="O146" s="1176"/>
      <c r="P146" s="1175" t="s">
        <v>1046</v>
      </c>
      <c r="Q146" s="1175" t="s">
        <v>1046</v>
      </c>
      <c r="R146" s="1175" t="s">
        <v>1046</v>
      </c>
      <c r="S146" s="1175" t="s">
        <v>1046</v>
      </c>
      <c r="T146" s="1175" t="s">
        <v>1047</v>
      </c>
      <c r="U146" s="1175" t="s">
        <v>1047</v>
      </c>
      <c r="V146" s="1175" t="s">
        <v>1047</v>
      </c>
      <c r="W146" s="1175" t="s">
        <v>1047</v>
      </c>
      <c r="X146" s="1175" t="s">
        <v>1045</v>
      </c>
      <c r="Y146" s="1176"/>
      <c r="Z146" s="1175" t="s">
        <v>1043</v>
      </c>
      <c r="AA146" s="1175" t="s">
        <v>1043</v>
      </c>
      <c r="AB146" s="1175" t="s">
        <v>1043</v>
      </c>
      <c r="AC146" s="1175" t="s">
        <v>1045</v>
      </c>
      <c r="AD146" s="1175" t="s">
        <v>1045</v>
      </c>
      <c r="AE146" s="1175" t="s">
        <v>1048</v>
      </c>
      <c r="AF146" s="1175" t="s">
        <v>1048</v>
      </c>
      <c r="AG146" s="1175" t="s">
        <v>1048</v>
      </c>
      <c r="AH146" s="1175" t="s">
        <v>1048</v>
      </c>
      <c r="AI146" s="1175" t="s">
        <v>1044</v>
      </c>
      <c r="AJ146" s="1175" t="s">
        <v>1044</v>
      </c>
      <c r="AK146" s="1175" t="s">
        <v>1044</v>
      </c>
      <c r="AL146" s="1175" t="s">
        <v>1044</v>
      </c>
      <c r="AM146" s="1175" t="s">
        <v>1044</v>
      </c>
      <c r="AN146" s="1175" t="s">
        <v>1049</v>
      </c>
      <c r="AO146" s="1175" t="s">
        <v>1043</v>
      </c>
      <c r="AP146" s="1175" t="s">
        <v>1043</v>
      </c>
      <c r="AQ146" s="1175" t="s">
        <v>1049</v>
      </c>
      <c r="AR146" s="1175" t="s">
        <v>1049</v>
      </c>
      <c r="AS146" s="1175" t="s">
        <v>1043</v>
      </c>
      <c r="AT146" s="1175" t="s">
        <v>1045</v>
      </c>
      <c r="AU146" s="1175" t="s">
        <v>1044</v>
      </c>
      <c r="AV146" s="1176"/>
      <c r="AW146" s="1176"/>
      <c r="AX146" s="1175" t="s">
        <v>1044</v>
      </c>
      <c r="AY146" s="1175" t="s">
        <v>1044</v>
      </c>
      <c r="AZ146" s="1175" t="s">
        <v>1049</v>
      </c>
      <c r="BA146" s="839"/>
      <c r="BB146" s="839"/>
      <c r="BC146" s="839"/>
      <c r="BD146" s="839"/>
      <c r="BE146" s="839"/>
      <c r="BF146" s="839"/>
      <c r="BG146" s="839"/>
      <c r="BH146" s="839"/>
      <c r="BI146" s="839"/>
      <c r="BJ146" s="839"/>
      <c r="BK146" s="839"/>
      <c r="BL146" s="839"/>
      <c r="BM146" s="839"/>
      <c r="BN146" s="839"/>
      <c r="BO146" s="839"/>
      <c r="BP146" s="839"/>
      <c r="BQ146" s="839"/>
      <c r="BR146" s="839"/>
      <c r="BS146" s="841"/>
      <c r="BT146" s="841"/>
      <c r="BU146" s="841"/>
      <c r="BV146" s="157"/>
      <c r="BW146" s="157"/>
      <c r="BX146" s="157"/>
      <c r="BY146" s="157"/>
      <c r="BZ146" s="157"/>
      <c r="CA146" s="157"/>
      <c r="CB146" s="157"/>
      <c r="CC146" s="157"/>
      <c r="CD146" s="157"/>
      <c r="CE146" s="157"/>
      <c r="CF146" s="157"/>
      <c r="CG146" s="157"/>
      <c r="CH146" s="157"/>
      <c r="CI146" s="157"/>
      <c r="CJ146" s="157"/>
      <c r="CK146" s="157"/>
      <c r="CL146" s="157"/>
      <c r="CM146" s="157"/>
      <c r="CN146" s="157"/>
      <c r="CO146" s="157"/>
      <c r="CP146" s="157"/>
      <c r="CQ146" s="157"/>
      <c r="CR146" s="157"/>
      <c r="CS146" s="157"/>
      <c r="CT146" s="157"/>
      <c r="CU146" s="157"/>
      <c r="CV146" s="157"/>
      <c r="CW146" s="157"/>
      <c r="CX146" s="157"/>
      <c r="CY146" s="157"/>
      <c r="CZ146" s="157"/>
      <c r="DA146" s="157"/>
      <c r="DB146" s="157"/>
      <c r="DC146" s="157"/>
      <c r="DD146" s="157"/>
      <c r="DE146" s="157"/>
      <c r="DF146" s="157"/>
      <c r="DG146" s="157"/>
      <c r="DH146" s="157"/>
      <c r="DI146" s="157"/>
      <c r="DJ146" s="157"/>
      <c r="DK146" s="157"/>
      <c r="DL146" s="157"/>
      <c r="DM146" s="157"/>
      <c r="DN146" s="157"/>
      <c r="DO146" s="157"/>
      <c r="DP146" s="157"/>
      <c r="DQ146" s="157"/>
      <c r="DR146" s="157"/>
      <c r="DS146" s="157"/>
      <c r="DT146" s="157"/>
      <c r="DU146" s="157"/>
      <c r="DV146" s="157"/>
      <c r="DW146" s="157"/>
      <c r="DX146" s="157"/>
      <c r="DY146" s="157"/>
      <c r="DZ146" s="157"/>
      <c r="EA146" s="157"/>
      <c r="EB146" s="157"/>
      <c r="EC146" s="157"/>
      <c r="ED146" s="157"/>
      <c r="EE146" s="157"/>
      <c r="EF146" s="157"/>
      <c r="EG146" s="157"/>
      <c r="EH146" s="157"/>
      <c r="EI146" s="157"/>
      <c r="EJ146" s="157"/>
      <c r="EK146" s="157"/>
      <c r="EL146" s="157"/>
      <c r="EM146" s="157"/>
      <c r="EN146" s="157"/>
      <c r="EO146" s="157"/>
      <c r="EP146" s="157"/>
      <c r="EQ146" s="157"/>
      <c r="ER146" s="157"/>
      <c r="ES146" s="157"/>
      <c r="ET146" s="157"/>
      <c r="EU146" s="157"/>
      <c r="EV146" s="157"/>
      <c r="EW146" s="157"/>
      <c r="EX146" s="157"/>
      <c r="EY146" s="157"/>
      <c r="EZ146" s="157"/>
      <c r="FA146" s="157"/>
      <c r="FB146" s="157"/>
      <c r="FC146" s="157"/>
      <c r="FD146" s="157"/>
      <c r="FE146" s="157"/>
      <c r="FF146" s="157"/>
      <c r="FG146" s="157"/>
      <c r="FH146" s="157"/>
      <c r="FI146" s="157"/>
      <c r="FJ146" s="157"/>
      <c r="FK146" s="157"/>
      <c r="FL146" s="157"/>
      <c r="FM146" s="157"/>
      <c r="FN146" s="157"/>
      <c r="FO146" s="157"/>
      <c r="FP146" s="157"/>
      <c r="FQ146" s="157"/>
      <c r="FR146" s="157"/>
      <c r="FS146" s="157"/>
      <c r="FT146" s="157"/>
      <c r="FU146" s="157"/>
      <c r="FV146" s="157"/>
      <c r="FW146" s="157"/>
      <c r="FX146" s="157"/>
      <c r="FY146" s="157"/>
      <c r="FZ146" s="157"/>
      <c r="GA146" s="381"/>
      <c r="GB146" s="273"/>
      <c r="GC146" s="273"/>
      <c r="GD146" s="273"/>
      <c r="GE146" s="273"/>
      <c r="GF146" s="273"/>
      <c r="GG146" s="273"/>
      <c r="GH146" s="273"/>
      <c r="GI146" s="273"/>
      <c r="GJ146" s="273"/>
      <c r="GK146" s="273"/>
      <c r="GL146" s="273"/>
      <c r="GM146" s="273"/>
      <c r="GN146" s="273"/>
      <c r="GO146" s="273"/>
      <c r="GP146" s="273"/>
    </row>
    <row r="147" spans="1:198" s="164" customFormat="1" ht="13.8" thickBot="1" x14ac:dyDescent="0.3">
      <c r="A147" s="138">
        <v>144</v>
      </c>
      <c r="B147" s="159" t="s">
        <v>713</v>
      </c>
      <c r="C147" s="811" t="s">
        <v>633</v>
      </c>
      <c r="D147" s="811" t="s">
        <v>69</v>
      </c>
      <c r="E147" s="161" t="s">
        <v>631</v>
      </c>
      <c r="F147" s="178" t="s">
        <v>66</v>
      </c>
      <c r="G147" s="163" t="s">
        <v>221</v>
      </c>
      <c r="H147" s="178">
        <v>6</v>
      </c>
      <c r="I147" s="178">
        <v>12</v>
      </c>
      <c r="J147" s="178">
        <v>6</v>
      </c>
      <c r="K147" s="642"/>
      <c r="L147" s="642"/>
      <c r="M147" s="178">
        <v>6</v>
      </c>
      <c r="N147" s="178">
        <v>6</v>
      </c>
      <c r="O147" s="642"/>
      <c r="P147" s="183">
        <v>6</v>
      </c>
      <c r="Q147" s="183">
        <v>6</v>
      </c>
      <c r="R147" s="183">
        <v>6</v>
      </c>
      <c r="S147" s="183">
        <v>6</v>
      </c>
      <c r="T147" s="183">
        <v>6</v>
      </c>
      <c r="U147" s="183">
        <v>6</v>
      </c>
      <c r="V147" s="183">
        <v>6</v>
      </c>
      <c r="W147" s="183">
        <v>6</v>
      </c>
      <c r="X147" s="178">
        <v>6</v>
      </c>
      <c r="Y147" s="642"/>
      <c r="Z147" s="178">
        <v>6</v>
      </c>
      <c r="AA147" s="178">
        <v>6</v>
      </c>
      <c r="AB147" s="178">
        <v>6</v>
      </c>
      <c r="AC147" s="178">
        <v>6</v>
      </c>
      <c r="AD147" s="178">
        <v>6</v>
      </c>
      <c r="AE147" s="183">
        <v>6</v>
      </c>
      <c r="AF147" s="183">
        <v>6</v>
      </c>
      <c r="AG147" s="183">
        <v>6</v>
      </c>
      <c r="AH147" s="183">
        <v>6</v>
      </c>
      <c r="AI147" s="178">
        <v>12</v>
      </c>
      <c r="AJ147" s="178">
        <v>12</v>
      </c>
      <c r="AK147" s="178">
        <v>12</v>
      </c>
      <c r="AL147" s="178">
        <v>12</v>
      </c>
      <c r="AM147" s="178">
        <v>12</v>
      </c>
      <c r="AN147" s="183">
        <v>12</v>
      </c>
      <c r="AO147" s="178">
        <v>6</v>
      </c>
      <c r="AP147" s="178">
        <v>6</v>
      </c>
      <c r="AQ147" s="183">
        <v>12</v>
      </c>
      <c r="AR147" s="183">
        <v>12</v>
      </c>
      <c r="AS147" s="178">
        <v>6</v>
      </c>
      <c r="AT147" s="178">
        <v>6</v>
      </c>
      <c r="AU147" s="178">
        <v>12</v>
      </c>
      <c r="AV147" s="642"/>
      <c r="AW147" s="642"/>
      <c r="AX147" s="178">
        <v>12</v>
      </c>
      <c r="AY147" s="178">
        <v>12</v>
      </c>
      <c r="AZ147" s="183">
        <v>12</v>
      </c>
      <c r="BA147" s="183"/>
      <c r="BB147" s="178"/>
      <c r="BC147" s="178"/>
      <c r="BD147" s="183"/>
      <c r="BE147" s="183"/>
      <c r="BF147" s="183"/>
      <c r="BG147" s="183"/>
      <c r="BH147" s="183"/>
      <c r="BI147" s="183"/>
      <c r="BJ147" s="183"/>
      <c r="BK147" s="183"/>
      <c r="BL147" s="183"/>
      <c r="BM147" s="183"/>
      <c r="BN147" s="183"/>
      <c r="BO147" s="183"/>
      <c r="BP147" s="183"/>
      <c r="BQ147" s="183"/>
      <c r="BR147" s="183"/>
      <c r="BS147" s="183"/>
      <c r="BT147" s="183"/>
      <c r="BU147" s="183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  <c r="DS147" s="167"/>
      <c r="DT147" s="167"/>
      <c r="DU147" s="167"/>
      <c r="DV147" s="167"/>
      <c r="DW147" s="167"/>
      <c r="DX147" s="167"/>
      <c r="DY147" s="167"/>
      <c r="DZ147" s="167"/>
      <c r="EA147" s="167"/>
      <c r="EB147" s="167"/>
      <c r="EC147" s="167"/>
      <c r="ED147" s="167"/>
      <c r="EE147" s="167"/>
      <c r="EF147" s="167"/>
      <c r="EG147" s="167"/>
      <c r="EH147" s="167"/>
      <c r="EI147" s="167"/>
      <c r="EJ147" s="167"/>
      <c r="EK147" s="167"/>
      <c r="EL147" s="167"/>
      <c r="EM147" s="167"/>
      <c r="EN147" s="167"/>
      <c r="EO147" s="167"/>
      <c r="EP147" s="167"/>
      <c r="EQ147" s="167"/>
      <c r="ER147" s="167"/>
      <c r="ES147" s="167"/>
      <c r="ET147" s="167"/>
      <c r="EU147" s="167"/>
      <c r="EV147" s="167"/>
      <c r="EW147" s="167"/>
      <c r="EX147" s="167"/>
      <c r="EY147" s="167"/>
      <c r="EZ147" s="167"/>
      <c r="FA147" s="167"/>
      <c r="FB147" s="167"/>
      <c r="FC147" s="167"/>
      <c r="FD147" s="167"/>
      <c r="FE147" s="167"/>
      <c r="FF147" s="167"/>
      <c r="FG147" s="167"/>
      <c r="FH147" s="167"/>
      <c r="FI147" s="167"/>
      <c r="FJ147" s="167"/>
      <c r="FK147" s="167"/>
      <c r="FL147" s="167"/>
      <c r="FM147" s="167"/>
      <c r="FN147" s="167"/>
      <c r="FO147" s="167"/>
      <c r="FP147" s="167"/>
      <c r="FQ147" s="167"/>
      <c r="FR147" s="167"/>
      <c r="FS147" s="167"/>
      <c r="FT147" s="167"/>
      <c r="FU147" s="167"/>
      <c r="FV147" s="167"/>
      <c r="FW147" s="167"/>
      <c r="FX147" s="167"/>
      <c r="FY147" s="167"/>
      <c r="FZ147" s="167"/>
      <c r="GA147" s="167"/>
      <c r="GB147" s="167"/>
      <c r="GC147" s="167"/>
      <c r="GD147" s="167"/>
      <c r="GE147" s="167"/>
      <c r="GF147" s="167"/>
      <c r="GG147" s="167"/>
      <c r="GH147" s="167"/>
      <c r="GI147" s="167"/>
      <c r="GJ147" s="167"/>
      <c r="GK147" s="167"/>
      <c r="GL147" s="167"/>
      <c r="GM147" s="167"/>
      <c r="GN147" s="167"/>
      <c r="GO147" s="167"/>
      <c r="GP147" s="167"/>
    </row>
    <row r="148" spans="1:198" s="272" customFormat="1" ht="75.75" customHeight="1" x14ac:dyDescent="0.25">
      <c r="A148" s="138">
        <v>145</v>
      </c>
      <c r="B148" s="836"/>
      <c r="C148" s="359"/>
      <c r="D148" s="359"/>
      <c r="E148" s="359"/>
      <c r="F148" s="837"/>
      <c r="G148" s="838"/>
      <c r="H148" s="1175" t="s">
        <v>1050</v>
      </c>
      <c r="I148" s="1175" t="s">
        <v>1051</v>
      </c>
      <c r="J148" s="1175" t="s">
        <v>1052</v>
      </c>
      <c r="K148" s="1176"/>
      <c r="L148" s="1176"/>
      <c r="M148" s="1175" t="s">
        <v>1050</v>
      </c>
      <c r="N148" s="1175" t="s">
        <v>1052</v>
      </c>
      <c r="O148" s="1176"/>
      <c r="P148" s="1175" t="s">
        <v>1053</v>
      </c>
      <c r="Q148" s="1175" t="s">
        <v>1053</v>
      </c>
      <c r="R148" s="1175" t="s">
        <v>1053</v>
      </c>
      <c r="S148" s="1175" t="s">
        <v>1053</v>
      </c>
      <c r="T148" s="1175" t="s">
        <v>1054</v>
      </c>
      <c r="U148" s="1175" t="s">
        <v>1054</v>
      </c>
      <c r="V148" s="1175" t="s">
        <v>1054</v>
      </c>
      <c r="W148" s="1175" t="s">
        <v>1054</v>
      </c>
      <c r="X148" s="1175" t="s">
        <v>1052</v>
      </c>
      <c r="Y148" s="1176"/>
      <c r="Z148" s="1175" t="s">
        <v>1050</v>
      </c>
      <c r="AA148" s="1175" t="s">
        <v>1050</v>
      </c>
      <c r="AB148" s="1175" t="s">
        <v>1050</v>
      </c>
      <c r="AC148" s="1175" t="s">
        <v>1052</v>
      </c>
      <c r="AD148" s="1175" t="s">
        <v>1052</v>
      </c>
      <c r="AE148" s="1175" t="s">
        <v>1055</v>
      </c>
      <c r="AF148" s="1175" t="s">
        <v>1055</v>
      </c>
      <c r="AG148" s="1175" t="s">
        <v>1055</v>
      </c>
      <c r="AH148" s="1175" t="s">
        <v>1055</v>
      </c>
      <c r="AI148" s="1175" t="s">
        <v>1056</v>
      </c>
      <c r="AJ148" s="1175" t="s">
        <v>1056</v>
      </c>
      <c r="AK148" s="1175" t="s">
        <v>1057</v>
      </c>
      <c r="AL148" s="1175" t="s">
        <v>1057</v>
      </c>
      <c r="AM148" s="1175" t="s">
        <v>1056</v>
      </c>
      <c r="AN148" s="1175" t="s">
        <v>1058</v>
      </c>
      <c r="AO148" s="1175" t="s">
        <v>1050</v>
      </c>
      <c r="AP148" s="1175" t="s">
        <v>1050</v>
      </c>
      <c r="AQ148" s="1175" t="s">
        <v>1058</v>
      </c>
      <c r="AR148" s="1175" t="s">
        <v>1058</v>
      </c>
      <c r="AS148" s="1175" t="s">
        <v>1050</v>
      </c>
      <c r="AT148" s="1175" t="s">
        <v>1052</v>
      </c>
      <c r="AU148" s="1175" t="s">
        <v>1056</v>
      </c>
      <c r="AV148" s="1176"/>
      <c r="AW148" s="1176"/>
      <c r="AX148" s="1175" t="s">
        <v>1056</v>
      </c>
      <c r="AY148" s="1175" t="s">
        <v>1056</v>
      </c>
      <c r="AZ148" s="1175" t="s">
        <v>1058</v>
      </c>
      <c r="BA148" s="839"/>
      <c r="BB148" s="839"/>
      <c r="BC148" s="839"/>
      <c r="BD148" s="839"/>
      <c r="BE148" s="839"/>
      <c r="BF148" s="839"/>
      <c r="BG148" s="839"/>
      <c r="BH148" s="839"/>
      <c r="BI148" s="839"/>
      <c r="BJ148" s="839"/>
      <c r="BK148" s="839"/>
      <c r="BL148" s="839"/>
      <c r="BM148" s="839"/>
      <c r="BN148" s="839"/>
      <c r="BO148" s="839"/>
      <c r="BP148" s="839"/>
      <c r="BQ148" s="839"/>
      <c r="BR148" s="839"/>
      <c r="BS148" s="841"/>
      <c r="BT148" s="841"/>
      <c r="BU148" s="841"/>
      <c r="BV148" s="157"/>
      <c r="BW148" s="157"/>
      <c r="BX148" s="157"/>
      <c r="BY148" s="157"/>
      <c r="BZ148" s="157"/>
      <c r="CA148" s="157"/>
      <c r="CB148" s="157"/>
      <c r="CC148" s="157"/>
      <c r="CD148" s="157"/>
      <c r="CE148" s="157"/>
      <c r="CF148" s="157"/>
      <c r="CG148" s="157"/>
      <c r="CH148" s="157"/>
      <c r="CI148" s="157"/>
      <c r="CJ148" s="157"/>
      <c r="CK148" s="157"/>
      <c r="CL148" s="157"/>
      <c r="CM148" s="157"/>
      <c r="CN148" s="157"/>
      <c r="CO148" s="157"/>
      <c r="CP148" s="157"/>
      <c r="CQ148" s="157"/>
      <c r="CR148" s="157"/>
      <c r="CS148" s="157"/>
      <c r="CT148" s="157"/>
      <c r="CU148" s="157"/>
      <c r="CV148" s="157"/>
      <c r="CW148" s="157"/>
      <c r="CX148" s="157"/>
      <c r="CY148" s="157"/>
      <c r="CZ148" s="157"/>
      <c r="DA148" s="157"/>
      <c r="DB148" s="157"/>
      <c r="DC148" s="157"/>
      <c r="DD148" s="157"/>
      <c r="DE148" s="157"/>
      <c r="DF148" s="157"/>
      <c r="DG148" s="157"/>
      <c r="DH148" s="157"/>
      <c r="DI148" s="157"/>
      <c r="DJ148" s="157"/>
      <c r="DK148" s="157"/>
      <c r="DL148" s="157"/>
      <c r="DM148" s="157"/>
      <c r="DN148" s="157"/>
      <c r="DO148" s="157"/>
      <c r="DP148" s="157"/>
      <c r="DQ148" s="157"/>
      <c r="DR148" s="157"/>
      <c r="DS148" s="157"/>
      <c r="DT148" s="157"/>
      <c r="DU148" s="157"/>
      <c r="DV148" s="157"/>
      <c r="DW148" s="157"/>
      <c r="DX148" s="157"/>
      <c r="DY148" s="157"/>
      <c r="DZ148" s="157"/>
      <c r="EA148" s="157"/>
      <c r="EB148" s="157"/>
      <c r="EC148" s="157"/>
      <c r="ED148" s="157"/>
      <c r="EE148" s="157"/>
      <c r="EF148" s="157"/>
      <c r="EG148" s="157"/>
      <c r="EH148" s="157"/>
      <c r="EI148" s="157"/>
      <c r="EJ148" s="157"/>
      <c r="EK148" s="157"/>
      <c r="EL148" s="157"/>
      <c r="EM148" s="157"/>
      <c r="EN148" s="157"/>
      <c r="EO148" s="157"/>
      <c r="EP148" s="157"/>
      <c r="EQ148" s="157"/>
      <c r="ER148" s="157"/>
      <c r="ES148" s="157"/>
      <c r="ET148" s="157"/>
      <c r="EU148" s="157"/>
      <c r="EV148" s="157"/>
      <c r="EW148" s="157"/>
      <c r="EX148" s="157"/>
      <c r="EY148" s="157"/>
      <c r="EZ148" s="157"/>
      <c r="FA148" s="157"/>
      <c r="FB148" s="157"/>
      <c r="FC148" s="157"/>
      <c r="FD148" s="157"/>
      <c r="FE148" s="157"/>
      <c r="FF148" s="157"/>
      <c r="FG148" s="157"/>
      <c r="FH148" s="157"/>
      <c r="FI148" s="157"/>
      <c r="FJ148" s="157"/>
      <c r="FK148" s="157"/>
      <c r="FL148" s="157"/>
      <c r="FM148" s="157"/>
      <c r="FN148" s="157"/>
      <c r="FO148" s="157"/>
      <c r="FP148" s="157"/>
      <c r="FQ148" s="157"/>
      <c r="FR148" s="157"/>
      <c r="FS148" s="157"/>
      <c r="FT148" s="157"/>
      <c r="FU148" s="157"/>
      <c r="FV148" s="157"/>
      <c r="FW148" s="157"/>
      <c r="FX148" s="157"/>
      <c r="FY148" s="157"/>
      <c r="FZ148" s="157"/>
      <c r="GA148" s="381"/>
      <c r="GB148" s="273"/>
      <c r="GC148" s="273"/>
      <c r="GD148" s="273"/>
      <c r="GE148" s="273"/>
      <c r="GF148" s="273"/>
      <c r="GG148" s="273"/>
      <c r="GH148" s="273"/>
      <c r="GI148" s="273"/>
      <c r="GJ148" s="273"/>
      <c r="GK148" s="273"/>
      <c r="GL148" s="273"/>
      <c r="GM148" s="273"/>
      <c r="GN148" s="273"/>
      <c r="GO148" s="273"/>
      <c r="GP148" s="273"/>
    </row>
    <row r="149" spans="1:198" s="164" customFormat="1" ht="13.8" thickBot="1" x14ac:dyDescent="0.3">
      <c r="A149" s="138">
        <v>146</v>
      </c>
      <c r="B149" s="159" t="s">
        <v>714</v>
      </c>
      <c r="C149" s="811" t="s">
        <v>682</v>
      </c>
      <c r="D149" s="811" t="s">
        <v>69</v>
      </c>
      <c r="E149" s="167"/>
      <c r="F149" s="178" t="s">
        <v>66</v>
      </c>
      <c r="G149" s="163" t="s">
        <v>221</v>
      </c>
      <c r="H149" s="178">
        <v>12</v>
      </c>
      <c r="I149" s="178">
        <v>12</v>
      </c>
      <c r="J149" s="178">
        <v>12</v>
      </c>
      <c r="K149" s="642"/>
      <c r="L149" s="642"/>
      <c r="M149" s="178">
        <v>12</v>
      </c>
      <c r="N149" s="178">
        <v>12</v>
      </c>
      <c r="O149" s="642"/>
      <c r="P149" s="183">
        <v>12</v>
      </c>
      <c r="Q149" s="183">
        <v>12</v>
      </c>
      <c r="R149" s="183">
        <v>12</v>
      </c>
      <c r="S149" s="183">
        <v>12</v>
      </c>
      <c r="T149" s="183">
        <v>12</v>
      </c>
      <c r="U149" s="183">
        <v>12</v>
      </c>
      <c r="V149" s="183">
        <v>12</v>
      </c>
      <c r="W149" s="183">
        <v>12</v>
      </c>
      <c r="X149" s="178">
        <v>12</v>
      </c>
      <c r="Y149" s="642"/>
      <c r="Z149" s="178">
        <v>12</v>
      </c>
      <c r="AA149" s="178">
        <v>12</v>
      </c>
      <c r="AB149" s="178">
        <v>12</v>
      </c>
      <c r="AC149" s="178">
        <v>12</v>
      </c>
      <c r="AD149" s="178">
        <v>12</v>
      </c>
      <c r="AE149" s="183">
        <v>12</v>
      </c>
      <c r="AF149" s="183">
        <v>12</v>
      </c>
      <c r="AG149" s="183">
        <v>12</v>
      </c>
      <c r="AH149" s="183">
        <v>12</v>
      </c>
      <c r="AI149" s="178">
        <v>6</v>
      </c>
      <c r="AJ149" s="178">
        <v>6</v>
      </c>
      <c r="AK149" s="183">
        <v>6</v>
      </c>
      <c r="AL149" s="183">
        <v>6</v>
      </c>
      <c r="AM149" s="178">
        <v>6</v>
      </c>
      <c r="AN149" s="183">
        <v>6</v>
      </c>
      <c r="AO149" s="178">
        <v>12</v>
      </c>
      <c r="AP149" s="178">
        <v>12</v>
      </c>
      <c r="AQ149" s="183">
        <v>6</v>
      </c>
      <c r="AR149" s="183">
        <v>6</v>
      </c>
      <c r="AS149" s="178">
        <v>12</v>
      </c>
      <c r="AT149" s="178">
        <v>12</v>
      </c>
      <c r="AU149" s="178">
        <v>6</v>
      </c>
      <c r="AV149" s="642"/>
      <c r="AW149" s="642"/>
      <c r="AX149" s="178">
        <v>6</v>
      </c>
      <c r="AY149" s="178">
        <v>6</v>
      </c>
      <c r="AZ149" s="183">
        <v>6</v>
      </c>
      <c r="BA149" s="183"/>
      <c r="BB149" s="178"/>
      <c r="BC149" s="178"/>
      <c r="BD149" s="183"/>
      <c r="BE149" s="183"/>
      <c r="BF149" s="183"/>
      <c r="BG149" s="183"/>
      <c r="BH149" s="183"/>
      <c r="BI149" s="183"/>
      <c r="BJ149" s="183"/>
      <c r="BK149" s="183"/>
      <c r="BL149" s="183"/>
      <c r="BM149" s="183"/>
      <c r="BN149" s="183"/>
      <c r="BO149" s="183"/>
      <c r="BP149" s="183"/>
      <c r="BQ149" s="183"/>
      <c r="BR149" s="183"/>
      <c r="BS149" s="183"/>
      <c r="BT149" s="183"/>
      <c r="BU149" s="183"/>
      <c r="BV149" s="167"/>
      <c r="BW149" s="167"/>
      <c r="BX149" s="167"/>
      <c r="BY149" s="167"/>
      <c r="BZ149" s="167"/>
      <c r="CA149" s="167"/>
      <c r="CB149" s="167"/>
      <c r="CC149" s="167"/>
      <c r="CD149" s="167"/>
      <c r="CE149" s="167"/>
      <c r="CF149" s="167"/>
      <c r="CG149" s="167"/>
      <c r="CH149" s="167"/>
      <c r="CI149" s="167"/>
      <c r="CJ149" s="167"/>
      <c r="CK149" s="167"/>
      <c r="CL149" s="167"/>
      <c r="CM149" s="167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  <c r="CZ149" s="167"/>
      <c r="DA149" s="167"/>
      <c r="DB149" s="167"/>
      <c r="DC149" s="167"/>
      <c r="DD149" s="167"/>
      <c r="DE149" s="167"/>
      <c r="DF149" s="167"/>
      <c r="DG149" s="167"/>
      <c r="DH149" s="167"/>
      <c r="DI149" s="167"/>
      <c r="DJ149" s="167"/>
      <c r="DK149" s="167"/>
      <c r="DL149" s="167"/>
      <c r="DM149" s="167"/>
      <c r="DN149" s="167"/>
      <c r="DO149" s="167"/>
      <c r="DP149" s="167"/>
      <c r="DQ149" s="167"/>
      <c r="DR149" s="167"/>
      <c r="DS149" s="167"/>
      <c r="DT149" s="167"/>
      <c r="DU149" s="167"/>
      <c r="DV149" s="167"/>
      <c r="DW149" s="167"/>
      <c r="DX149" s="167"/>
      <c r="DY149" s="167"/>
      <c r="DZ149" s="167"/>
      <c r="EA149" s="167"/>
      <c r="EB149" s="167"/>
      <c r="EC149" s="167"/>
      <c r="ED149" s="167"/>
      <c r="EE149" s="167"/>
      <c r="EF149" s="167"/>
      <c r="EG149" s="167"/>
      <c r="EH149" s="167"/>
      <c r="EI149" s="167"/>
      <c r="EJ149" s="167"/>
      <c r="EK149" s="167"/>
      <c r="EL149" s="167"/>
      <c r="EM149" s="167"/>
      <c r="EN149" s="167"/>
      <c r="EO149" s="167"/>
      <c r="EP149" s="167"/>
      <c r="EQ149" s="167"/>
      <c r="ER149" s="167"/>
      <c r="ES149" s="167"/>
      <c r="ET149" s="167"/>
      <c r="EU149" s="167"/>
      <c r="EV149" s="167"/>
      <c r="EW149" s="167"/>
      <c r="EX149" s="167"/>
      <c r="EY149" s="167"/>
      <c r="EZ149" s="167"/>
      <c r="FA149" s="167"/>
      <c r="FB149" s="167"/>
      <c r="FC149" s="167"/>
      <c r="FD149" s="167"/>
      <c r="FE149" s="167"/>
      <c r="FF149" s="167"/>
      <c r="FG149" s="167"/>
      <c r="FH149" s="167"/>
      <c r="FI149" s="167"/>
      <c r="FJ149" s="167"/>
      <c r="FK149" s="167"/>
      <c r="FL149" s="167"/>
      <c r="FM149" s="167"/>
      <c r="FN149" s="167"/>
      <c r="FO149" s="167"/>
      <c r="FP149" s="167"/>
      <c r="FQ149" s="167"/>
      <c r="FR149" s="167"/>
      <c r="FS149" s="167"/>
      <c r="FT149" s="167"/>
      <c r="FU149" s="167"/>
      <c r="FV149" s="167"/>
      <c r="FW149" s="167"/>
      <c r="FX149" s="167"/>
      <c r="FY149" s="167"/>
      <c r="FZ149" s="167"/>
      <c r="GA149" s="167"/>
      <c r="GB149" s="167"/>
      <c r="GC149" s="167"/>
      <c r="GD149" s="167"/>
      <c r="GE149" s="167"/>
      <c r="GF149" s="167"/>
      <c r="GG149" s="167"/>
      <c r="GH149" s="167"/>
      <c r="GI149" s="167"/>
      <c r="GJ149" s="167"/>
      <c r="GK149" s="167"/>
      <c r="GL149" s="167"/>
      <c r="GM149" s="167"/>
      <c r="GN149" s="167"/>
      <c r="GO149" s="167"/>
      <c r="GP149" s="167"/>
    </row>
    <row r="150" spans="1:198" s="272" customFormat="1" ht="76.5" customHeight="1" x14ac:dyDescent="0.25">
      <c r="A150" s="138">
        <v>147</v>
      </c>
      <c r="B150" s="836"/>
      <c r="C150" s="359"/>
      <c r="D150" s="359"/>
      <c r="E150" s="359"/>
      <c r="F150" s="837"/>
      <c r="G150" s="838"/>
      <c r="H150" s="1175" t="s">
        <v>1059</v>
      </c>
      <c r="I150" s="1175" t="s">
        <v>1060</v>
      </c>
      <c r="J150" s="1175" t="s">
        <v>1061</v>
      </c>
      <c r="K150" s="1176"/>
      <c r="L150" s="1176"/>
      <c r="M150" s="1175" t="s">
        <v>1059</v>
      </c>
      <c r="N150" s="1175" t="s">
        <v>1061</v>
      </c>
      <c r="O150" s="1176"/>
      <c r="P150" s="1175" t="s">
        <v>1062</v>
      </c>
      <c r="Q150" s="1175" t="s">
        <v>1062</v>
      </c>
      <c r="R150" s="1175" t="s">
        <v>1062</v>
      </c>
      <c r="S150" s="1175" t="s">
        <v>1062</v>
      </c>
      <c r="T150" s="1175" t="s">
        <v>1063</v>
      </c>
      <c r="U150" s="1175" t="s">
        <v>1063</v>
      </c>
      <c r="V150" s="1175" t="s">
        <v>1063</v>
      </c>
      <c r="W150" s="1175" t="s">
        <v>1063</v>
      </c>
      <c r="X150" s="1175" t="s">
        <v>1061</v>
      </c>
      <c r="Y150" s="1176"/>
      <c r="Z150" s="1175" t="s">
        <v>1059</v>
      </c>
      <c r="AA150" s="1175" t="s">
        <v>1059</v>
      </c>
      <c r="AB150" s="1175" t="s">
        <v>1059</v>
      </c>
      <c r="AC150" s="1175" t="s">
        <v>1061</v>
      </c>
      <c r="AD150" s="1175" t="s">
        <v>1061</v>
      </c>
      <c r="AE150" s="1175" t="s">
        <v>1064</v>
      </c>
      <c r="AF150" s="1175" t="s">
        <v>1064</v>
      </c>
      <c r="AG150" s="1175" t="s">
        <v>1064</v>
      </c>
      <c r="AH150" s="1175" t="s">
        <v>1064</v>
      </c>
      <c r="AI150" s="1175" t="s">
        <v>1065</v>
      </c>
      <c r="AJ150" s="1175" t="s">
        <v>1065</v>
      </c>
      <c r="AK150" s="1175" t="s">
        <v>1066</v>
      </c>
      <c r="AL150" s="1175" t="s">
        <v>1066</v>
      </c>
      <c r="AM150" s="1175" t="s">
        <v>1065</v>
      </c>
      <c r="AN150" s="1175" t="s">
        <v>1067</v>
      </c>
      <c r="AO150" s="1175" t="s">
        <v>1059</v>
      </c>
      <c r="AP150" s="1175" t="s">
        <v>1059</v>
      </c>
      <c r="AQ150" s="1175" t="s">
        <v>1067</v>
      </c>
      <c r="AR150" s="1175" t="s">
        <v>1067</v>
      </c>
      <c r="AS150" s="1175" t="s">
        <v>1059</v>
      </c>
      <c r="AT150" s="1175" t="s">
        <v>1061</v>
      </c>
      <c r="AU150" s="1175" t="s">
        <v>1065</v>
      </c>
      <c r="AV150" s="1176"/>
      <c r="AW150" s="1176"/>
      <c r="AX150" s="1175" t="s">
        <v>1065</v>
      </c>
      <c r="AY150" s="1175" t="s">
        <v>1065</v>
      </c>
      <c r="AZ150" s="1175" t="s">
        <v>1067</v>
      </c>
      <c r="BA150" s="839"/>
      <c r="BB150" s="839"/>
      <c r="BC150" s="839"/>
      <c r="BD150" s="839"/>
      <c r="BE150" s="839"/>
      <c r="BF150" s="839"/>
      <c r="BG150" s="839"/>
      <c r="BH150" s="839"/>
      <c r="BI150" s="839"/>
      <c r="BJ150" s="839"/>
      <c r="BK150" s="839"/>
      <c r="BL150" s="839"/>
      <c r="BM150" s="839"/>
      <c r="BN150" s="839"/>
      <c r="BO150" s="839"/>
      <c r="BP150" s="839"/>
      <c r="BQ150" s="839"/>
      <c r="BR150" s="839"/>
      <c r="BS150" s="841"/>
      <c r="BT150" s="841"/>
      <c r="BU150" s="841"/>
      <c r="BV150" s="157"/>
      <c r="BW150" s="157"/>
      <c r="BX150" s="157"/>
      <c r="BY150" s="157"/>
      <c r="BZ150" s="157"/>
      <c r="CA150" s="157"/>
      <c r="CB150" s="157"/>
      <c r="CC150" s="157"/>
      <c r="CD150" s="157"/>
      <c r="CE150" s="157"/>
      <c r="CF150" s="157"/>
      <c r="CG150" s="157"/>
      <c r="CH150" s="157"/>
      <c r="CI150" s="157"/>
      <c r="CJ150" s="157"/>
      <c r="CK150" s="157"/>
      <c r="CL150" s="157"/>
      <c r="CM150" s="157"/>
      <c r="CN150" s="157"/>
      <c r="CO150" s="157"/>
      <c r="CP150" s="157"/>
      <c r="CQ150" s="157"/>
      <c r="CR150" s="157"/>
      <c r="CS150" s="157"/>
      <c r="CT150" s="157"/>
      <c r="CU150" s="157"/>
      <c r="CV150" s="157"/>
      <c r="CW150" s="157"/>
      <c r="CX150" s="157"/>
      <c r="CY150" s="157"/>
      <c r="CZ150" s="157"/>
      <c r="DA150" s="157"/>
      <c r="DB150" s="157"/>
      <c r="DC150" s="157"/>
      <c r="DD150" s="157"/>
      <c r="DE150" s="157"/>
      <c r="DF150" s="157"/>
      <c r="DG150" s="157"/>
      <c r="DH150" s="157"/>
      <c r="DI150" s="157"/>
      <c r="DJ150" s="157"/>
      <c r="DK150" s="157"/>
      <c r="DL150" s="157"/>
      <c r="DM150" s="157"/>
      <c r="DN150" s="157"/>
      <c r="DO150" s="157"/>
      <c r="DP150" s="157"/>
      <c r="DQ150" s="157"/>
      <c r="DR150" s="157"/>
      <c r="DS150" s="157"/>
      <c r="DT150" s="157"/>
      <c r="DU150" s="157"/>
      <c r="DV150" s="157"/>
      <c r="DW150" s="157"/>
      <c r="DX150" s="157"/>
      <c r="DY150" s="157"/>
      <c r="DZ150" s="157"/>
      <c r="EA150" s="157"/>
      <c r="EB150" s="157"/>
      <c r="EC150" s="157"/>
      <c r="ED150" s="157"/>
      <c r="EE150" s="157"/>
      <c r="EF150" s="157"/>
      <c r="EG150" s="157"/>
      <c r="EH150" s="157"/>
      <c r="EI150" s="157"/>
      <c r="EJ150" s="157"/>
      <c r="EK150" s="157"/>
      <c r="EL150" s="157"/>
      <c r="EM150" s="157"/>
      <c r="EN150" s="157"/>
      <c r="EO150" s="157"/>
      <c r="EP150" s="157"/>
      <c r="EQ150" s="157"/>
      <c r="ER150" s="157"/>
      <c r="ES150" s="157"/>
      <c r="ET150" s="157"/>
      <c r="EU150" s="157"/>
      <c r="EV150" s="157"/>
      <c r="EW150" s="157"/>
      <c r="EX150" s="157"/>
      <c r="EY150" s="157"/>
      <c r="EZ150" s="157"/>
      <c r="FA150" s="157"/>
      <c r="FB150" s="157"/>
      <c r="FC150" s="157"/>
      <c r="FD150" s="157"/>
      <c r="FE150" s="157"/>
      <c r="FF150" s="157"/>
      <c r="FG150" s="157"/>
      <c r="FH150" s="157"/>
      <c r="FI150" s="157"/>
      <c r="FJ150" s="157"/>
      <c r="FK150" s="157"/>
      <c r="FL150" s="157"/>
      <c r="FM150" s="157"/>
      <c r="FN150" s="157"/>
      <c r="FO150" s="157"/>
      <c r="FP150" s="157"/>
      <c r="FQ150" s="157"/>
      <c r="FR150" s="157"/>
      <c r="FS150" s="157"/>
      <c r="FT150" s="157"/>
      <c r="FU150" s="157"/>
      <c r="FV150" s="157"/>
      <c r="FW150" s="157"/>
      <c r="FX150" s="157"/>
      <c r="FY150" s="157"/>
      <c r="FZ150" s="157"/>
      <c r="GA150" s="381"/>
      <c r="GB150" s="273"/>
      <c r="GC150" s="273"/>
      <c r="GD150" s="273"/>
      <c r="GE150" s="273"/>
      <c r="GF150" s="273"/>
      <c r="GG150" s="273"/>
      <c r="GH150" s="273"/>
      <c r="GI150" s="273"/>
      <c r="GJ150" s="273"/>
      <c r="GK150" s="273"/>
      <c r="GL150" s="273"/>
      <c r="GM150" s="273"/>
      <c r="GN150" s="273"/>
      <c r="GO150" s="273"/>
      <c r="GP150" s="273"/>
    </row>
    <row r="151" spans="1:198" s="164" customFormat="1" ht="13.8" thickBot="1" x14ac:dyDescent="0.3">
      <c r="A151" s="138">
        <v>148</v>
      </c>
      <c r="B151" s="159" t="s">
        <v>715</v>
      </c>
      <c r="C151" s="811" t="s">
        <v>682</v>
      </c>
      <c r="D151" s="811" t="s">
        <v>69</v>
      </c>
      <c r="E151" s="167"/>
      <c r="F151" s="178" t="s">
        <v>66</v>
      </c>
      <c r="G151" s="163" t="s">
        <v>221</v>
      </c>
      <c r="H151" s="178">
        <v>12</v>
      </c>
      <c r="I151" s="178">
        <v>12</v>
      </c>
      <c r="J151" s="178">
        <v>12</v>
      </c>
      <c r="K151" s="642"/>
      <c r="L151" s="642"/>
      <c r="M151" s="178">
        <v>12</v>
      </c>
      <c r="N151" s="178">
        <v>12</v>
      </c>
      <c r="O151" s="642"/>
      <c r="P151" s="183">
        <v>12</v>
      </c>
      <c r="Q151" s="183">
        <v>12</v>
      </c>
      <c r="R151" s="183">
        <v>12</v>
      </c>
      <c r="S151" s="183">
        <v>12</v>
      </c>
      <c r="T151" s="183">
        <v>12</v>
      </c>
      <c r="U151" s="183">
        <v>12</v>
      </c>
      <c r="V151" s="183">
        <v>12</v>
      </c>
      <c r="W151" s="183">
        <v>12</v>
      </c>
      <c r="X151" s="178">
        <v>12</v>
      </c>
      <c r="Y151" s="642"/>
      <c r="Z151" s="178">
        <v>12</v>
      </c>
      <c r="AA151" s="178">
        <v>12</v>
      </c>
      <c r="AB151" s="178">
        <v>12</v>
      </c>
      <c r="AC151" s="178">
        <v>12</v>
      </c>
      <c r="AD151" s="178">
        <v>12</v>
      </c>
      <c r="AE151" s="183">
        <v>12</v>
      </c>
      <c r="AF151" s="183">
        <v>12</v>
      </c>
      <c r="AG151" s="183">
        <v>12</v>
      </c>
      <c r="AH151" s="183">
        <v>12</v>
      </c>
      <c r="AI151" s="178">
        <v>6</v>
      </c>
      <c r="AJ151" s="178">
        <v>6</v>
      </c>
      <c r="AK151" s="183">
        <v>6</v>
      </c>
      <c r="AL151" s="183">
        <v>6</v>
      </c>
      <c r="AM151" s="178">
        <v>6</v>
      </c>
      <c r="AN151" s="183">
        <v>6</v>
      </c>
      <c r="AO151" s="178">
        <v>12</v>
      </c>
      <c r="AP151" s="178">
        <v>12</v>
      </c>
      <c r="AQ151" s="183">
        <v>6</v>
      </c>
      <c r="AR151" s="183">
        <v>6</v>
      </c>
      <c r="AS151" s="178">
        <v>12</v>
      </c>
      <c r="AT151" s="178">
        <v>12</v>
      </c>
      <c r="AU151" s="178">
        <v>6</v>
      </c>
      <c r="AV151" s="642"/>
      <c r="AW151" s="642"/>
      <c r="AX151" s="178">
        <v>6</v>
      </c>
      <c r="AY151" s="178">
        <v>6</v>
      </c>
      <c r="AZ151" s="183">
        <v>6</v>
      </c>
      <c r="BA151" s="183"/>
      <c r="BB151" s="178"/>
      <c r="BC151" s="178"/>
      <c r="BD151" s="183"/>
      <c r="BE151" s="183"/>
      <c r="BF151" s="183"/>
      <c r="BG151" s="183"/>
      <c r="BH151" s="183"/>
      <c r="BI151" s="183"/>
      <c r="BJ151" s="183"/>
      <c r="BK151" s="183"/>
      <c r="BL151" s="183"/>
      <c r="BM151" s="183"/>
      <c r="BN151" s="183"/>
      <c r="BO151" s="183"/>
      <c r="BP151" s="183"/>
      <c r="BQ151" s="183"/>
      <c r="BR151" s="183"/>
      <c r="BS151" s="183"/>
      <c r="BT151" s="183"/>
      <c r="BU151" s="183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  <c r="CZ151" s="167"/>
      <c r="DA151" s="167"/>
      <c r="DB151" s="167"/>
      <c r="DC151" s="167"/>
      <c r="DD151" s="167"/>
      <c r="DE151" s="167"/>
      <c r="DF151" s="167"/>
      <c r="DG151" s="167"/>
      <c r="DH151" s="167"/>
      <c r="DI151" s="167"/>
      <c r="DJ151" s="167"/>
      <c r="DK151" s="167"/>
      <c r="DL151" s="167"/>
      <c r="DM151" s="167"/>
      <c r="DN151" s="167"/>
      <c r="DO151" s="167"/>
      <c r="DP151" s="167"/>
      <c r="DQ151" s="167"/>
      <c r="DR151" s="167"/>
      <c r="DS151" s="167"/>
      <c r="DT151" s="167"/>
      <c r="DU151" s="167"/>
      <c r="DV151" s="167"/>
      <c r="DW151" s="167"/>
      <c r="DX151" s="167"/>
      <c r="DY151" s="167"/>
      <c r="DZ151" s="167"/>
      <c r="EA151" s="167"/>
      <c r="EB151" s="167"/>
      <c r="EC151" s="167"/>
      <c r="ED151" s="167"/>
      <c r="EE151" s="167"/>
      <c r="EF151" s="167"/>
      <c r="EG151" s="167"/>
      <c r="EH151" s="167"/>
      <c r="EI151" s="167"/>
      <c r="EJ151" s="167"/>
      <c r="EK151" s="167"/>
      <c r="EL151" s="167"/>
      <c r="EM151" s="167"/>
      <c r="EN151" s="167"/>
      <c r="EO151" s="167"/>
      <c r="EP151" s="167"/>
      <c r="EQ151" s="167"/>
      <c r="ER151" s="167"/>
      <c r="ES151" s="167"/>
      <c r="ET151" s="167"/>
      <c r="EU151" s="167"/>
      <c r="EV151" s="167"/>
      <c r="EW151" s="167"/>
      <c r="EX151" s="167"/>
      <c r="EY151" s="167"/>
      <c r="EZ151" s="167"/>
      <c r="FA151" s="167"/>
      <c r="FB151" s="167"/>
      <c r="FC151" s="167"/>
      <c r="FD151" s="167"/>
      <c r="FE151" s="167"/>
      <c r="FF151" s="167"/>
      <c r="FG151" s="167"/>
      <c r="FH151" s="167"/>
      <c r="FI151" s="167"/>
      <c r="FJ151" s="167"/>
      <c r="FK151" s="167"/>
      <c r="FL151" s="167"/>
      <c r="FM151" s="167"/>
      <c r="FN151" s="167"/>
      <c r="FO151" s="167"/>
      <c r="FP151" s="167"/>
      <c r="FQ151" s="167"/>
      <c r="FR151" s="167"/>
      <c r="FS151" s="167"/>
      <c r="FT151" s="167"/>
      <c r="FU151" s="167"/>
      <c r="FV151" s="167"/>
      <c r="FW151" s="167"/>
      <c r="FX151" s="167"/>
      <c r="FY151" s="167"/>
      <c r="FZ151" s="167"/>
      <c r="GA151" s="167"/>
      <c r="GB151" s="167"/>
      <c r="GC151" s="167"/>
      <c r="GD151" s="167"/>
      <c r="GE151" s="167"/>
      <c r="GF151" s="167"/>
      <c r="GG151" s="167"/>
      <c r="GH151" s="167"/>
      <c r="GI151" s="167"/>
      <c r="GJ151" s="167"/>
      <c r="GK151" s="167"/>
      <c r="GL151" s="167"/>
      <c r="GM151" s="167"/>
      <c r="GN151" s="167"/>
      <c r="GO151" s="167"/>
      <c r="GP151" s="167"/>
    </row>
    <row r="152" spans="1:198" s="272" customFormat="1" ht="78" customHeight="1" thickBot="1" x14ac:dyDescent="0.3">
      <c r="A152" s="138">
        <v>149</v>
      </c>
      <c r="B152" s="859"/>
      <c r="C152" s="857"/>
      <c r="D152" s="860"/>
      <c r="E152" s="359"/>
      <c r="F152" s="837"/>
      <c r="G152" s="838"/>
      <c r="H152" s="1175" t="s">
        <v>1068</v>
      </c>
      <c r="I152" s="1175" t="s">
        <v>1069</v>
      </c>
      <c r="J152" s="1175" t="s">
        <v>1070</v>
      </c>
      <c r="K152" s="1176"/>
      <c r="L152" s="1176"/>
      <c r="M152" s="1175" t="s">
        <v>1068</v>
      </c>
      <c r="N152" s="1175" t="s">
        <v>1070</v>
      </c>
      <c r="O152" s="1176"/>
      <c r="P152" s="1175" t="s">
        <v>1071</v>
      </c>
      <c r="Q152" s="1175" t="s">
        <v>1071</v>
      </c>
      <c r="R152" s="1175" t="s">
        <v>1071</v>
      </c>
      <c r="S152" s="1175" t="s">
        <v>1071</v>
      </c>
      <c r="T152" s="1175" t="s">
        <v>1072</v>
      </c>
      <c r="U152" s="1175" t="s">
        <v>1072</v>
      </c>
      <c r="V152" s="1175" t="s">
        <v>1072</v>
      </c>
      <c r="W152" s="1175" t="s">
        <v>1072</v>
      </c>
      <c r="X152" s="1175" t="s">
        <v>1070</v>
      </c>
      <c r="Y152" s="1176"/>
      <c r="Z152" s="1175" t="s">
        <v>1068</v>
      </c>
      <c r="AA152" s="1175" t="s">
        <v>1068</v>
      </c>
      <c r="AB152" s="1175" t="s">
        <v>1068</v>
      </c>
      <c r="AC152" s="1175" t="s">
        <v>1070</v>
      </c>
      <c r="AD152" s="1175" t="s">
        <v>1070</v>
      </c>
      <c r="AE152" s="1175" t="s">
        <v>1073</v>
      </c>
      <c r="AF152" s="1175" t="s">
        <v>1073</v>
      </c>
      <c r="AG152" s="1175" t="s">
        <v>1073</v>
      </c>
      <c r="AH152" s="1175" t="s">
        <v>1073</v>
      </c>
      <c r="AI152" s="1175" t="s">
        <v>1074</v>
      </c>
      <c r="AJ152" s="1175" t="s">
        <v>1074</v>
      </c>
      <c r="AK152" s="1175" t="s">
        <v>1075</v>
      </c>
      <c r="AL152" s="1175" t="s">
        <v>1075</v>
      </c>
      <c r="AM152" s="1175" t="s">
        <v>1074</v>
      </c>
      <c r="AN152" s="1175" t="s">
        <v>1076</v>
      </c>
      <c r="AO152" s="1175" t="s">
        <v>1068</v>
      </c>
      <c r="AP152" s="1175" t="s">
        <v>1068</v>
      </c>
      <c r="AQ152" s="1175" t="s">
        <v>1076</v>
      </c>
      <c r="AR152" s="1175" t="s">
        <v>1076</v>
      </c>
      <c r="AS152" s="1175" t="s">
        <v>1068</v>
      </c>
      <c r="AT152" s="1175" t="s">
        <v>1070</v>
      </c>
      <c r="AU152" s="1175" t="s">
        <v>1074</v>
      </c>
      <c r="AV152" s="1176"/>
      <c r="AW152" s="1176"/>
      <c r="AX152" s="1175" t="s">
        <v>1074</v>
      </c>
      <c r="AY152" s="1175" t="s">
        <v>1074</v>
      </c>
      <c r="AZ152" s="1175" t="s">
        <v>1076</v>
      </c>
      <c r="BA152" s="839"/>
      <c r="BB152" s="839"/>
      <c r="BC152" s="839"/>
      <c r="BD152" s="839"/>
      <c r="BE152" s="839"/>
      <c r="BF152" s="839"/>
      <c r="BG152" s="839"/>
      <c r="BH152" s="839"/>
      <c r="BI152" s="839"/>
      <c r="BJ152" s="839"/>
      <c r="BK152" s="839"/>
      <c r="BL152" s="839"/>
      <c r="BM152" s="839"/>
      <c r="BN152" s="839"/>
      <c r="BO152" s="839"/>
      <c r="BP152" s="839"/>
      <c r="BQ152" s="839"/>
      <c r="BR152" s="839"/>
      <c r="BS152" s="841"/>
      <c r="BT152" s="841"/>
      <c r="BU152" s="841"/>
      <c r="BV152" s="157"/>
      <c r="BW152" s="157"/>
      <c r="BX152" s="157"/>
      <c r="BY152" s="157"/>
      <c r="BZ152" s="157"/>
      <c r="CA152" s="157"/>
      <c r="CB152" s="157"/>
      <c r="CC152" s="157"/>
      <c r="CD152" s="157"/>
      <c r="CE152" s="157"/>
      <c r="CF152" s="157"/>
      <c r="CG152" s="157"/>
      <c r="CH152" s="157"/>
      <c r="CI152" s="157"/>
      <c r="CJ152" s="157"/>
      <c r="CK152" s="157"/>
      <c r="CL152" s="157"/>
      <c r="CM152" s="157"/>
      <c r="CN152" s="157"/>
      <c r="CO152" s="157"/>
      <c r="CP152" s="157"/>
      <c r="CQ152" s="157"/>
      <c r="CR152" s="157"/>
      <c r="CS152" s="157"/>
      <c r="CT152" s="157"/>
      <c r="CU152" s="157"/>
      <c r="CV152" s="157"/>
      <c r="CW152" s="157"/>
      <c r="CX152" s="157"/>
      <c r="CY152" s="157"/>
      <c r="CZ152" s="157"/>
      <c r="DA152" s="157"/>
      <c r="DB152" s="157"/>
      <c r="DC152" s="157"/>
      <c r="DD152" s="157"/>
      <c r="DE152" s="157"/>
      <c r="DF152" s="157"/>
      <c r="DG152" s="157"/>
      <c r="DH152" s="157"/>
      <c r="DI152" s="157"/>
      <c r="DJ152" s="157"/>
      <c r="DK152" s="157"/>
      <c r="DL152" s="157"/>
      <c r="DM152" s="157"/>
      <c r="DN152" s="157"/>
      <c r="DO152" s="157"/>
      <c r="DP152" s="157"/>
      <c r="DQ152" s="157"/>
      <c r="DR152" s="157"/>
      <c r="DS152" s="157"/>
      <c r="DT152" s="157"/>
      <c r="DU152" s="157"/>
      <c r="DV152" s="157"/>
      <c r="DW152" s="157"/>
      <c r="DX152" s="157"/>
      <c r="DY152" s="157"/>
      <c r="DZ152" s="157"/>
      <c r="EA152" s="157"/>
      <c r="EB152" s="157"/>
      <c r="EC152" s="157"/>
      <c r="ED152" s="157"/>
      <c r="EE152" s="157"/>
      <c r="EF152" s="157"/>
      <c r="EG152" s="157"/>
      <c r="EH152" s="157"/>
      <c r="EI152" s="157"/>
      <c r="EJ152" s="157"/>
      <c r="EK152" s="157"/>
      <c r="EL152" s="157"/>
      <c r="EM152" s="157"/>
      <c r="EN152" s="157"/>
      <c r="EO152" s="157"/>
      <c r="EP152" s="157"/>
      <c r="EQ152" s="157"/>
      <c r="ER152" s="157"/>
      <c r="ES152" s="157"/>
      <c r="ET152" s="157"/>
      <c r="EU152" s="157"/>
      <c r="EV152" s="157"/>
      <c r="EW152" s="157"/>
      <c r="EX152" s="157"/>
      <c r="EY152" s="157"/>
      <c r="EZ152" s="157"/>
      <c r="FA152" s="157"/>
      <c r="FB152" s="157"/>
      <c r="FC152" s="157"/>
      <c r="FD152" s="157"/>
      <c r="FE152" s="157"/>
      <c r="FF152" s="157"/>
      <c r="FG152" s="157"/>
      <c r="FH152" s="157"/>
      <c r="FI152" s="157"/>
      <c r="FJ152" s="157"/>
      <c r="FK152" s="157"/>
      <c r="FL152" s="157"/>
      <c r="FM152" s="157"/>
      <c r="FN152" s="157"/>
      <c r="FO152" s="157"/>
      <c r="FP152" s="157"/>
      <c r="FQ152" s="157"/>
      <c r="FR152" s="157"/>
      <c r="FS152" s="157"/>
      <c r="FT152" s="157"/>
      <c r="FU152" s="157"/>
      <c r="FV152" s="157"/>
      <c r="FW152" s="157"/>
      <c r="FX152" s="157"/>
      <c r="FY152" s="157"/>
      <c r="FZ152" s="157"/>
      <c r="GA152" s="381"/>
      <c r="GB152" s="273"/>
      <c r="GC152" s="273"/>
      <c r="GD152" s="273"/>
      <c r="GE152" s="273"/>
      <c r="GF152" s="273"/>
      <c r="GG152" s="273"/>
      <c r="GH152" s="273"/>
      <c r="GI152" s="273"/>
      <c r="GJ152" s="273"/>
      <c r="GK152" s="273"/>
      <c r="GL152" s="273"/>
      <c r="GM152" s="273"/>
      <c r="GN152" s="273"/>
      <c r="GO152" s="273"/>
      <c r="GP152" s="273"/>
    </row>
    <row r="153" spans="1:198" s="164" customFormat="1" ht="13.8" thickBot="1" x14ac:dyDescent="0.3">
      <c r="A153" s="138">
        <v>150</v>
      </c>
      <c r="B153" s="159" t="s">
        <v>716</v>
      </c>
      <c r="C153" s="861" t="s">
        <v>682</v>
      </c>
      <c r="D153" s="811" t="s">
        <v>69</v>
      </c>
      <c r="E153" s="167"/>
      <c r="F153" s="178" t="s">
        <v>66</v>
      </c>
      <c r="G153" s="163" t="s">
        <v>221</v>
      </c>
      <c r="H153" s="178">
        <v>12</v>
      </c>
      <c r="I153" s="178">
        <v>12</v>
      </c>
      <c r="J153" s="178">
        <v>12</v>
      </c>
      <c r="K153" s="642"/>
      <c r="L153" s="642"/>
      <c r="M153" s="178">
        <v>12</v>
      </c>
      <c r="N153" s="178">
        <v>12</v>
      </c>
      <c r="O153" s="642"/>
      <c r="P153" s="183">
        <v>12</v>
      </c>
      <c r="Q153" s="183">
        <v>12</v>
      </c>
      <c r="R153" s="183">
        <v>12</v>
      </c>
      <c r="S153" s="183">
        <v>12</v>
      </c>
      <c r="T153" s="183">
        <v>12</v>
      </c>
      <c r="U153" s="183">
        <v>12</v>
      </c>
      <c r="V153" s="183">
        <v>12</v>
      </c>
      <c r="W153" s="183">
        <v>12</v>
      </c>
      <c r="X153" s="178">
        <v>12</v>
      </c>
      <c r="Y153" s="642"/>
      <c r="Z153" s="178">
        <v>12</v>
      </c>
      <c r="AA153" s="178">
        <v>12</v>
      </c>
      <c r="AB153" s="178">
        <v>12</v>
      </c>
      <c r="AC153" s="178">
        <v>12</v>
      </c>
      <c r="AD153" s="178">
        <v>12</v>
      </c>
      <c r="AE153" s="183">
        <v>12</v>
      </c>
      <c r="AF153" s="183">
        <v>12</v>
      </c>
      <c r="AG153" s="183">
        <v>12</v>
      </c>
      <c r="AH153" s="183">
        <v>12</v>
      </c>
      <c r="AI153" s="178">
        <v>6</v>
      </c>
      <c r="AJ153" s="178">
        <v>6</v>
      </c>
      <c r="AK153" s="183">
        <v>6</v>
      </c>
      <c r="AL153" s="183">
        <v>6</v>
      </c>
      <c r="AM153" s="178">
        <v>6</v>
      </c>
      <c r="AN153" s="183">
        <v>6</v>
      </c>
      <c r="AO153" s="178">
        <v>12</v>
      </c>
      <c r="AP153" s="178">
        <v>12</v>
      </c>
      <c r="AQ153" s="183">
        <v>6</v>
      </c>
      <c r="AR153" s="183">
        <v>6</v>
      </c>
      <c r="AS153" s="178">
        <v>12</v>
      </c>
      <c r="AT153" s="178">
        <v>12</v>
      </c>
      <c r="AU153" s="178">
        <v>6</v>
      </c>
      <c r="AV153" s="642"/>
      <c r="AW153" s="642"/>
      <c r="AX153" s="178">
        <v>6</v>
      </c>
      <c r="AY153" s="178">
        <v>6</v>
      </c>
      <c r="AZ153" s="183">
        <v>6</v>
      </c>
      <c r="BA153" s="183"/>
      <c r="BB153" s="178"/>
      <c r="BC153" s="178"/>
      <c r="BD153" s="183"/>
      <c r="BE153" s="183"/>
      <c r="BF153" s="183"/>
      <c r="BG153" s="183"/>
      <c r="BH153" s="183"/>
      <c r="BI153" s="183"/>
      <c r="BJ153" s="183"/>
      <c r="BK153" s="183"/>
      <c r="BL153" s="183"/>
      <c r="BM153" s="183"/>
      <c r="BN153" s="183"/>
      <c r="BO153" s="183"/>
      <c r="BP153" s="183"/>
      <c r="BQ153" s="183"/>
      <c r="BR153" s="183"/>
      <c r="BS153" s="183"/>
      <c r="BT153" s="183"/>
      <c r="BU153" s="183"/>
      <c r="BV153" s="167"/>
      <c r="BW153" s="167"/>
      <c r="BX153" s="167"/>
      <c r="BY153" s="167"/>
      <c r="BZ153" s="167"/>
      <c r="CA153" s="167"/>
      <c r="CB153" s="167"/>
      <c r="CC153" s="167"/>
      <c r="CD153" s="167"/>
      <c r="CE153" s="167"/>
      <c r="CF153" s="167"/>
      <c r="CG153" s="167"/>
      <c r="CH153" s="167"/>
      <c r="CI153" s="167"/>
      <c r="CJ153" s="167"/>
      <c r="CK153" s="167"/>
      <c r="CL153" s="167"/>
      <c r="CM153" s="167"/>
      <c r="CN153" s="167"/>
      <c r="CO153" s="167"/>
      <c r="CP153" s="167"/>
      <c r="CQ153" s="167"/>
      <c r="CR153" s="167"/>
      <c r="CS153" s="167"/>
      <c r="CT153" s="167"/>
      <c r="CU153" s="167"/>
      <c r="CV153" s="167"/>
      <c r="CW153" s="167"/>
      <c r="CX153" s="167"/>
      <c r="CY153" s="167"/>
      <c r="CZ153" s="167"/>
      <c r="DA153" s="167"/>
      <c r="DB153" s="167"/>
      <c r="DC153" s="167"/>
      <c r="DD153" s="167"/>
      <c r="DE153" s="167"/>
      <c r="DF153" s="167"/>
      <c r="DG153" s="167"/>
      <c r="DH153" s="167"/>
      <c r="DI153" s="167"/>
      <c r="DJ153" s="167"/>
      <c r="DK153" s="167"/>
      <c r="DL153" s="167"/>
      <c r="DM153" s="167"/>
      <c r="DN153" s="167"/>
      <c r="DO153" s="167"/>
      <c r="DP153" s="167"/>
      <c r="DQ153" s="167"/>
      <c r="DR153" s="167"/>
      <c r="DS153" s="167"/>
      <c r="DT153" s="167"/>
      <c r="DU153" s="167"/>
      <c r="DV153" s="167"/>
      <c r="DW153" s="167"/>
      <c r="DX153" s="167"/>
      <c r="DY153" s="167"/>
      <c r="DZ153" s="167"/>
      <c r="EA153" s="167"/>
      <c r="EB153" s="167"/>
      <c r="EC153" s="167"/>
      <c r="ED153" s="167"/>
      <c r="EE153" s="167"/>
      <c r="EF153" s="167"/>
      <c r="EG153" s="167"/>
      <c r="EH153" s="167"/>
      <c r="EI153" s="167"/>
      <c r="EJ153" s="167"/>
      <c r="EK153" s="167"/>
      <c r="EL153" s="167"/>
      <c r="EM153" s="167"/>
      <c r="EN153" s="167"/>
      <c r="EO153" s="167"/>
      <c r="EP153" s="167"/>
      <c r="EQ153" s="167"/>
      <c r="ER153" s="167"/>
      <c r="ES153" s="167"/>
      <c r="ET153" s="167"/>
      <c r="EU153" s="167"/>
      <c r="EV153" s="167"/>
      <c r="EW153" s="167"/>
      <c r="EX153" s="167"/>
      <c r="EY153" s="167"/>
      <c r="EZ153" s="167"/>
      <c r="FA153" s="167"/>
      <c r="FB153" s="167"/>
      <c r="FC153" s="167"/>
      <c r="FD153" s="167"/>
      <c r="FE153" s="167"/>
      <c r="FF153" s="167"/>
      <c r="FG153" s="167"/>
      <c r="FH153" s="167"/>
      <c r="FI153" s="167"/>
      <c r="FJ153" s="167"/>
      <c r="FK153" s="167"/>
      <c r="FL153" s="167"/>
      <c r="FM153" s="167"/>
      <c r="FN153" s="167"/>
      <c r="FO153" s="167"/>
      <c r="FP153" s="167"/>
      <c r="FQ153" s="167"/>
      <c r="FR153" s="167"/>
      <c r="FS153" s="167"/>
      <c r="FT153" s="167"/>
      <c r="FU153" s="167"/>
      <c r="FV153" s="167"/>
      <c r="FW153" s="167"/>
      <c r="FX153" s="167"/>
      <c r="FY153" s="167"/>
      <c r="FZ153" s="167"/>
      <c r="GA153" s="167"/>
      <c r="GB153" s="167"/>
      <c r="GC153" s="167"/>
      <c r="GD153" s="167"/>
      <c r="GE153" s="167"/>
      <c r="GF153" s="167"/>
      <c r="GG153" s="167"/>
      <c r="GH153" s="167"/>
      <c r="GI153" s="167"/>
      <c r="GJ153" s="167"/>
      <c r="GK153" s="167"/>
      <c r="GL153" s="167"/>
      <c r="GM153" s="167"/>
      <c r="GN153" s="167"/>
      <c r="GO153" s="167"/>
      <c r="GP153" s="167"/>
    </row>
    <row r="154" spans="1:198" s="136" customFormat="1" x14ac:dyDescent="0.25">
      <c r="A154" s="138">
        <v>151</v>
      </c>
      <c r="B154" s="145" t="s">
        <v>717</v>
      </c>
      <c r="C154" s="181" t="s">
        <v>47</v>
      </c>
      <c r="D154" s="181" t="s">
        <v>309</v>
      </c>
      <c r="E154" s="215"/>
      <c r="F154" s="147" t="s">
        <v>56</v>
      </c>
      <c r="G154" s="148">
        <v>10.5</v>
      </c>
      <c r="H154" s="180">
        <v>10.5</v>
      </c>
      <c r="I154" s="180">
        <v>10.5</v>
      </c>
      <c r="J154" s="180">
        <v>10.5</v>
      </c>
      <c r="K154" s="645"/>
      <c r="L154" s="645"/>
      <c r="M154" s="180">
        <v>10.5</v>
      </c>
      <c r="N154" s="180">
        <v>10.5</v>
      </c>
      <c r="O154" s="645"/>
      <c r="P154" s="180">
        <v>10.5</v>
      </c>
      <c r="Q154" s="180">
        <v>10.5</v>
      </c>
      <c r="R154" s="180">
        <v>10.5</v>
      </c>
      <c r="S154" s="180">
        <v>10.5</v>
      </c>
      <c r="T154" s="180">
        <v>10.5</v>
      </c>
      <c r="U154" s="180">
        <v>10.5</v>
      </c>
      <c r="V154" s="180">
        <v>10.5</v>
      </c>
      <c r="W154" s="180">
        <v>10.5</v>
      </c>
      <c r="X154" s="180">
        <v>10.5</v>
      </c>
      <c r="Y154" s="645"/>
      <c r="Z154" s="180">
        <v>10.5</v>
      </c>
      <c r="AA154" s="180">
        <v>10.5</v>
      </c>
      <c r="AB154" s="180">
        <v>10.5</v>
      </c>
      <c r="AC154" s="180">
        <v>10.5</v>
      </c>
      <c r="AD154" s="180">
        <v>10.5</v>
      </c>
      <c r="AE154" s="180">
        <v>10.5</v>
      </c>
      <c r="AF154" s="180">
        <v>10.5</v>
      </c>
      <c r="AG154" s="180">
        <v>10.5</v>
      </c>
      <c r="AH154" s="180">
        <v>10.5</v>
      </c>
      <c r="AI154" s="180">
        <v>10.5</v>
      </c>
      <c r="AJ154" s="180">
        <v>10.5</v>
      </c>
      <c r="AK154" s="180">
        <v>10.5</v>
      </c>
      <c r="AL154" s="180">
        <v>10.5</v>
      </c>
      <c r="AM154" s="180">
        <v>10.5</v>
      </c>
      <c r="AN154" s="180">
        <v>10.5</v>
      </c>
      <c r="AO154" s="180">
        <v>10.5</v>
      </c>
      <c r="AP154" s="180">
        <v>10.5</v>
      </c>
      <c r="AQ154" s="180">
        <v>10.5</v>
      </c>
      <c r="AR154" s="180">
        <v>10.5</v>
      </c>
      <c r="AS154" s="180">
        <v>10.5</v>
      </c>
      <c r="AT154" s="180">
        <v>10.5</v>
      </c>
      <c r="AU154" s="180">
        <v>10.5</v>
      </c>
      <c r="AV154" s="645"/>
      <c r="AW154" s="645"/>
      <c r="AX154" s="180">
        <v>10.5</v>
      </c>
      <c r="AY154" s="180">
        <v>10.5</v>
      </c>
      <c r="AZ154" s="180">
        <v>10.5</v>
      </c>
      <c r="BA154" s="180"/>
      <c r="BB154" s="180"/>
      <c r="BC154" s="180"/>
      <c r="BD154" s="180"/>
      <c r="BE154" s="180"/>
      <c r="BF154" s="180"/>
      <c r="BG154" s="180"/>
      <c r="BH154" s="180"/>
      <c r="BI154" s="180"/>
      <c r="BJ154" s="180"/>
      <c r="BK154" s="180"/>
      <c r="BL154" s="180"/>
      <c r="BM154" s="180"/>
      <c r="BN154" s="180"/>
      <c r="BO154" s="180"/>
      <c r="BP154" s="180"/>
      <c r="BQ154" s="180"/>
      <c r="BR154" s="180"/>
      <c r="BS154" s="130"/>
      <c r="BT154" s="130"/>
      <c r="BU154" s="13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371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</row>
    <row r="155" spans="1:198" s="3" customFormat="1" x14ac:dyDescent="0.25">
      <c r="A155" s="138">
        <v>152</v>
      </c>
      <c r="B155" s="88" t="s">
        <v>718</v>
      </c>
      <c r="C155" s="11" t="s">
        <v>48</v>
      </c>
      <c r="D155" s="11" t="s">
        <v>770</v>
      </c>
      <c r="F155" s="35" t="s">
        <v>50</v>
      </c>
      <c r="G155" s="42">
        <v>6.0999999999999999E-2</v>
      </c>
      <c r="H155" s="24">
        <v>6.0999999999999999E-2</v>
      </c>
      <c r="I155" s="24">
        <v>6.0999999999999999E-2</v>
      </c>
      <c r="J155" s="24">
        <v>6.0999999999999999E-2</v>
      </c>
      <c r="K155" s="639"/>
      <c r="L155" s="639"/>
      <c r="M155" s="24">
        <v>6.0999999999999999E-2</v>
      </c>
      <c r="N155" s="24">
        <v>6.0999999999999999E-2</v>
      </c>
      <c r="O155" s="639"/>
      <c r="P155" s="24">
        <v>6.0999999999999999E-2</v>
      </c>
      <c r="Q155" s="24">
        <v>6.0999999999999999E-2</v>
      </c>
      <c r="R155" s="24">
        <v>6.0999999999999999E-2</v>
      </c>
      <c r="S155" s="24">
        <v>6.0999999999999999E-2</v>
      </c>
      <c r="T155" s="24">
        <v>6.0999999999999999E-2</v>
      </c>
      <c r="U155" s="24">
        <v>6.0999999999999999E-2</v>
      </c>
      <c r="V155" s="24">
        <v>6.0999999999999999E-2</v>
      </c>
      <c r="W155" s="24">
        <v>6.0999999999999999E-2</v>
      </c>
      <c r="X155" s="24">
        <v>6.0999999999999999E-2</v>
      </c>
      <c r="Y155" s="639"/>
      <c r="Z155" s="24">
        <v>6.0999999999999999E-2</v>
      </c>
      <c r="AA155" s="24">
        <v>6.0999999999999999E-2</v>
      </c>
      <c r="AB155" s="24">
        <v>6.0999999999999999E-2</v>
      </c>
      <c r="AC155" s="24">
        <v>6.0999999999999999E-2</v>
      </c>
      <c r="AD155" s="24">
        <v>6.0999999999999999E-2</v>
      </c>
      <c r="AE155" s="24">
        <v>6.0999999999999999E-2</v>
      </c>
      <c r="AF155" s="24">
        <v>6.0999999999999999E-2</v>
      </c>
      <c r="AG155" s="24">
        <v>6.0999999999999999E-2</v>
      </c>
      <c r="AH155" s="24">
        <v>6.0999999999999999E-2</v>
      </c>
      <c r="AI155" s="24">
        <v>6.0999999999999999E-2</v>
      </c>
      <c r="AJ155" s="24">
        <v>6.0999999999999999E-2</v>
      </c>
      <c r="AK155" s="24">
        <v>6.0999999999999999E-2</v>
      </c>
      <c r="AL155" s="24">
        <v>6.0999999999999999E-2</v>
      </c>
      <c r="AM155" s="24">
        <v>6.0999999999999999E-2</v>
      </c>
      <c r="AN155" s="24">
        <v>6.0999999999999999E-2</v>
      </c>
      <c r="AO155" s="24">
        <v>6.0999999999999999E-2</v>
      </c>
      <c r="AP155" s="24">
        <v>6.0999999999999999E-2</v>
      </c>
      <c r="AQ155" s="24">
        <v>6.0999999999999999E-2</v>
      </c>
      <c r="AR155" s="24">
        <v>6.0999999999999999E-2</v>
      </c>
      <c r="AS155" s="24">
        <v>6.0999999999999999E-2</v>
      </c>
      <c r="AT155" s="24">
        <v>6.0999999999999999E-2</v>
      </c>
      <c r="AU155" s="24">
        <v>6.0999999999999999E-2</v>
      </c>
      <c r="AV155" s="639"/>
      <c r="AW155" s="639"/>
      <c r="AX155" s="24">
        <v>6.0999999999999999E-2</v>
      </c>
      <c r="AY155" s="24">
        <v>6.0999999999999999E-2</v>
      </c>
      <c r="AZ155" s="24">
        <v>6.0999999999999999E-2</v>
      </c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16"/>
      <c r="BT155" s="216"/>
      <c r="BU155" s="216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366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</row>
    <row r="156" spans="1:198" s="26" customFormat="1" ht="13.8" thickBot="1" x14ac:dyDescent="0.3">
      <c r="A156" s="138">
        <v>153</v>
      </c>
      <c r="B156" s="139" t="s">
        <v>719</v>
      </c>
      <c r="C156" s="171" t="s">
        <v>49</v>
      </c>
      <c r="D156" s="171" t="s">
        <v>55</v>
      </c>
      <c r="F156" s="142" t="s">
        <v>56</v>
      </c>
      <c r="G156" s="143">
        <v>1.01</v>
      </c>
      <c r="H156" s="172">
        <v>1.01</v>
      </c>
      <c r="I156" s="172">
        <v>1.01</v>
      </c>
      <c r="J156" s="172">
        <v>1.01</v>
      </c>
      <c r="K156" s="640"/>
      <c r="L156" s="640"/>
      <c r="M156" s="172">
        <v>1.01</v>
      </c>
      <c r="N156" s="172">
        <v>1.01</v>
      </c>
      <c r="O156" s="640"/>
      <c r="P156" s="172">
        <v>1.01</v>
      </c>
      <c r="Q156" s="172">
        <v>1.01</v>
      </c>
      <c r="R156" s="172">
        <v>1.01</v>
      </c>
      <c r="S156" s="172">
        <v>1.01</v>
      </c>
      <c r="T156" s="172">
        <v>1.01</v>
      </c>
      <c r="U156" s="172">
        <v>1.01</v>
      </c>
      <c r="V156" s="172">
        <v>1.01</v>
      </c>
      <c r="W156" s="172">
        <v>1.01</v>
      </c>
      <c r="X156" s="172">
        <v>1.01</v>
      </c>
      <c r="Y156" s="640"/>
      <c r="Z156" s="172">
        <v>1.01</v>
      </c>
      <c r="AA156" s="172">
        <v>1.01</v>
      </c>
      <c r="AB156" s="172">
        <v>1.01</v>
      </c>
      <c r="AC156" s="172">
        <v>1.01</v>
      </c>
      <c r="AD156" s="172">
        <v>1.01</v>
      </c>
      <c r="AE156" s="172">
        <v>1.01</v>
      </c>
      <c r="AF156" s="172">
        <v>1.01</v>
      </c>
      <c r="AG156" s="172">
        <v>1.01</v>
      </c>
      <c r="AH156" s="172">
        <v>1.01</v>
      </c>
      <c r="AI156" s="172">
        <v>1.01</v>
      </c>
      <c r="AJ156" s="172">
        <v>1.01</v>
      </c>
      <c r="AK156" s="172">
        <v>1.01</v>
      </c>
      <c r="AL156" s="172">
        <v>1.01</v>
      </c>
      <c r="AM156" s="172">
        <v>1.01</v>
      </c>
      <c r="AN156" s="172">
        <v>1.01</v>
      </c>
      <c r="AO156" s="172">
        <v>1.01</v>
      </c>
      <c r="AP156" s="172">
        <v>1.01</v>
      </c>
      <c r="AQ156" s="172">
        <v>1.01</v>
      </c>
      <c r="AR156" s="172">
        <v>1.01</v>
      </c>
      <c r="AS156" s="172">
        <v>1.01</v>
      </c>
      <c r="AT156" s="172">
        <v>1.01</v>
      </c>
      <c r="AU156" s="172">
        <v>1.01</v>
      </c>
      <c r="AV156" s="640"/>
      <c r="AW156" s="640"/>
      <c r="AX156" s="172">
        <v>1.01</v>
      </c>
      <c r="AY156" s="172">
        <v>1.01</v>
      </c>
      <c r="AZ156" s="172">
        <v>1.01</v>
      </c>
      <c r="BA156" s="172"/>
      <c r="BB156" s="172"/>
      <c r="BC156" s="172"/>
      <c r="BD156" s="172"/>
      <c r="BE156" s="172"/>
      <c r="BF156" s="172"/>
      <c r="BG156" s="172"/>
      <c r="BH156" s="172"/>
      <c r="BI156" s="172"/>
      <c r="BJ156" s="172"/>
      <c r="BK156" s="172"/>
      <c r="BL156" s="172"/>
      <c r="BM156" s="172"/>
      <c r="BN156" s="172"/>
      <c r="BO156" s="172"/>
      <c r="BP156" s="172"/>
      <c r="BQ156" s="172"/>
      <c r="BR156" s="172"/>
      <c r="BS156" s="173"/>
      <c r="BT156" s="173"/>
      <c r="BU156" s="173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367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</row>
    <row r="157" spans="1:198" s="155" customFormat="1" x14ac:dyDescent="0.25">
      <c r="A157" s="138">
        <v>154</v>
      </c>
      <c r="B157" s="150" t="s">
        <v>720</v>
      </c>
      <c r="C157" s="174" t="s">
        <v>51</v>
      </c>
      <c r="D157" s="174" t="s">
        <v>55</v>
      </c>
      <c r="E157" s="169" t="s">
        <v>297</v>
      </c>
      <c r="F157" s="153" t="s">
        <v>50</v>
      </c>
      <c r="G157" s="154">
        <v>4.1000000000000002E-2</v>
      </c>
      <c r="H157" s="175">
        <v>4.1000000000000002E-2</v>
      </c>
      <c r="I157" s="175">
        <v>4.1000000000000002E-2</v>
      </c>
      <c r="J157" s="175">
        <v>4.1000000000000002E-2</v>
      </c>
      <c r="K157" s="641"/>
      <c r="L157" s="641"/>
      <c r="M157" s="175">
        <v>4.1000000000000002E-2</v>
      </c>
      <c r="N157" s="175">
        <v>4.1000000000000002E-2</v>
      </c>
      <c r="O157" s="641"/>
      <c r="P157" s="175">
        <v>4.1000000000000002E-2</v>
      </c>
      <c r="Q157" s="175">
        <v>4.1000000000000002E-2</v>
      </c>
      <c r="R157" s="175">
        <v>4.1000000000000002E-2</v>
      </c>
      <c r="S157" s="175">
        <v>4.1000000000000002E-2</v>
      </c>
      <c r="T157" s="175">
        <v>4.1000000000000002E-2</v>
      </c>
      <c r="U157" s="175">
        <v>4.1000000000000002E-2</v>
      </c>
      <c r="V157" s="175">
        <v>4.1000000000000002E-2</v>
      </c>
      <c r="W157" s="175">
        <v>4.1000000000000002E-2</v>
      </c>
      <c r="X157" s="175">
        <v>4.1000000000000002E-2</v>
      </c>
      <c r="Y157" s="641"/>
      <c r="Z157" s="175">
        <v>4.1000000000000002E-2</v>
      </c>
      <c r="AA157" s="175">
        <v>4.1000000000000002E-2</v>
      </c>
      <c r="AB157" s="175">
        <v>4.1000000000000002E-2</v>
      </c>
      <c r="AC157" s="175">
        <v>4.1000000000000002E-2</v>
      </c>
      <c r="AD157" s="175">
        <v>4.1000000000000002E-2</v>
      </c>
      <c r="AE157" s="175">
        <v>4.1000000000000002E-2</v>
      </c>
      <c r="AF157" s="175">
        <v>4.1000000000000002E-2</v>
      </c>
      <c r="AG157" s="175">
        <v>4.1000000000000002E-2</v>
      </c>
      <c r="AH157" s="175">
        <v>4.1000000000000002E-2</v>
      </c>
      <c r="AI157" s="175">
        <v>4.1000000000000002E-2</v>
      </c>
      <c r="AJ157" s="175">
        <v>4.1000000000000002E-2</v>
      </c>
      <c r="AK157" s="175">
        <v>4.1000000000000002E-2</v>
      </c>
      <c r="AL157" s="175">
        <v>4.1000000000000002E-2</v>
      </c>
      <c r="AM157" s="175">
        <v>4.1000000000000002E-2</v>
      </c>
      <c r="AN157" s="175">
        <v>4.1000000000000002E-2</v>
      </c>
      <c r="AO157" s="175">
        <v>4.1000000000000002E-2</v>
      </c>
      <c r="AP157" s="175">
        <v>4.1000000000000002E-2</v>
      </c>
      <c r="AQ157" s="175">
        <v>4.1000000000000002E-2</v>
      </c>
      <c r="AR157" s="175">
        <v>4.1000000000000002E-2</v>
      </c>
      <c r="AS157" s="175">
        <v>4.1000000000000002E-2</v>
      </c>
      <c r="AT157" s="175">
        <v>4.1000000000000002E-2</v>
      </c>
      <c r="AU157" s="175">
        <v>4.1000000000000002E-2</v>
      </c>
      <c r="AV157" s="641"/>
      <c r="AW157" s="641"/>
      <c r="AX157" s="175">
        <v>4.1000000000000002E-2</v>
      </c>
      <c r="AY157" s="175">
        <v>4.1000000000000002E-2</v>
      </c>
      <c r="AZ157" s="175">
        <v>4.1000000000000002E-2</v>
      </c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5"/>
      <c r="BN157" s="175"/>
      <c r="BO157" s="175"/>
      <c r="BP157" s="175"/>
      <c r="BQ157" s="175"/>
      <c r="BR157" s="175"/>
      <c r="BS157" s="176"/>
      <c r="BT157" s="176"/>
      <c r="BU157" s="176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368"/>
      <c r="GB157" s="158"/>
      <c r="GC157" s="158"/>
      <c r="GD157" s="158"/>
      <c r="GE157" s="158"/>
      <c r="GF157" s="158"/>
      <c r="GG157" s="158"/>
      <c r="GH157" s="158"/>
      <c r="GI157" s="158"/>
      <c r="GJ157" s="158"/>
      <c r="GK157" s="158"/>
      <c r="GL157" s="158"/>
      <c r="GM157" s="158"/>
      <c r="GN157" s="158"/>
      <c r="GO157" s="158"/>
      <c r="GP157" s="158"/>
    </row>
    <row r="158" spans="1:198" s="26" customFormat="1" ht="13.8" thickBot="1" x14ac:dyDescent="0.3">
      <c r="A158" s="466">
        <v>155</v>
      </c>
      <c r="B158" s="139" t="s">
        <v>720</v>
      </c>
      <c r="C158" s="171" t="s">
        <v>51</v>
      </c>
      <c r="D158" s="171" t="s">
        <v>55</v>
      </c>
      <c r="E158" s="851" t="s">
        <v>353</v>
      </c>
      <c r="F158" s="142" t="s">
        <v>56</v>
      </c>
      <c r="G158" s="143">
        <v>1.04</v>
      </c>
      <c r="H158" s="172">
        <v>1.04</v>
      </c>
      <c r="I158" s="172">
        <v>1.04</v>
      </c>
      <c r="J158" s="172">
        <v>1.04</v>
      </c>
      <c r="K158" s="640"/>
      <c r="L158" s="640"/>
      <c r="M158" s="172">
        <v>1.04</v>
      </c>
      <c r="N158" s="172">
        <v>1.04</v>
      </c>
      <c r="O158" s="640"/>
      <c r="P158" s="172">
        <v>1.04</v>
      </c>
      <c r="Q158" s="172">
        <v>1.04</v>
      </c>
      <c r="R158" s="172">
        <v>1.04</v>
      </c>
      <c r="S158" s="172">
        <v>1.04</v>
      </c>
      <c r="T158" s="172">
        <v>1.04</v>
      </c>
      <c r="U158" s="172">
        <v>1.04</v>
      </c>
      <c r="V158" s="172">
        <v>1.04</v>
      </c>
      <c r="W158" s="172">
        <v>1.04</v>
      </c>
      <c r="X158" s="172">
        <v>1.04</v>
      </c>
      <c r="Y158" s="640"/>
      <c r="Z158" s="172">
        <v>1.04</v>
      </c>
      <c r="AA158" s="172">
        <v>1.04</v>
      </c>
      <c r="AB158" s="172">
        <v>1.04</v>
      </c>
      <c r="AC158" s="172">
        <v>1.04</v>
      </c>
      <c r="AD158" s="172">
        <v>1.04</v>
      </c>
      <c r="AE158" s="172">
        <v>1.04</v>
      </c>
      <c r="AF158" s="172">
        <v>1.04</v>
      </c>
      <c r="AG158" s="172">
        <v>1.04</v>
      </c>
      <c r="AH158" s="172">
        <v>1.04</v>
      </c>
      <c r="AI158" s="172">
        <v>1.04</v>
      </c>
      <c r="AJ158" s="172">
        <v>1.04</v>
      </c>
      <c r="AK158" s="172">
        <v>1.04</v>
      </c>
      <c r="AL158" s="172">
        <v>1.04</v>
      </c>
      <c r="AM158" s="172">
        <v>1.04</v>
      </c>
      <c r="AN158" s="172">
        <v>1.04</v>
      </c>
      <c r="AO158" s="172">
        <v>1.04</v>
      </c>
      <c r="AP158" s="172">
        <v>1.04</v>
      </c>
      <c r="AQ158" s="172">
        <v>1.04</v>
      </c>
      <c r="AR158" s="172">
        <v>1.04</v>
      </c>
      <c r="AS158" s="172">
        <v>1.04</v>
      </c>
      <c r="AT158" s="172">
        <v>1.04</v>
      </c>
      <c r="AU158" s="172">
        <v>1.04</v>
      </c>
      <c r="AV158" s="640"/>
      <c r="AW158" s="640"/>
      <c r="AX158" s="172">
        <v>1.04</v>
      </c>
      <c r="AY158" s="172">
        <v>1.04</v>
      </c>
      <c r="AZ158" s="172">
        <v>1.04</v>
      </c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172"/>
      <c r="BN158" s="172"/>
      <c r="BO158" s="172"/>
      <c r="BP158" s="172"/>
      <c r="BQ158" s="172"/>
      <c r="BR158" s="172"/>
      <c r="BS158" s="173"/>
      <c r="BT158" s="173"/>
      <c r="BU158" s="173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367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</row>
    <row r="159" spans="1:198" s="579" customFormat="1" ht="24.6" x14ac:dyDescent="0.25">
      <c r="A159" s="478">
        <v>156</v>
      </c>
      <c r="B159" s="836"/>
      <c r="C159" s="359"/>
      <c r="D159" s="359"/>
      <c r="E159" s="359"/>
      <c r="F159" s="837"/>
      <c r="G159" s="838"/>
      <c r="H159" s="839" t="s">
        <v>683</v>
      </c>
      <c r="I159" s="839" t="s">
        <v>683</v>
      </c>
      <c r="J159" s="839" t="s">
        <v>356</v>
      </c>
      <c r="K159" s="840"/>
      <c r="L159" s="840"/>
      <c r="M159" s="839" t="s">
        <v>683</v>
      </c>
      <c r="N159" s="839" t="s">
        <v>356</v>
      </c>
      <c r="O159" s="840"/>
      <c r="P159" s="839" t="s">
        <v>683</v>
      </c>
      <c r="Q159" s="839" t="s">
        <v>683</v>
      </c>
      <c r="R159" s="839" t="s">
        <v>683</v>
      </c>
      <c r="S159" s="839" t="s">
        <v>683</v>
      </c>
      <c r="T159" s="839" t="s">
        <v>683</v>
      </c>
      <c r="U159" s="839" t="s">
        <v>683</v>
      </c>
      <c r="V159" s="839" t="s">
        <v>683</v>
      </c>
      <c r="W159" s="839" t="s">
        <v>683</v>
      </c>
      <c r="X159" s="839" t="s">
        <v>356</v>
      </c>
      <c r="Y159" s="840"/>
      <c r="Z159" s="839" t="s">
        <v>683</v>
      </c>
      <c r="AA159" s="839" t="s">
        <v>683</v>
      </c>
      <c r="AB159" s="839" t="s">
        <v>683</v>
      </c>
      <c r="AC159" s="839" t="s">
        <v>356</v>
      </c>
      <c r="AD159" s="839" t="s">
        <v>356</v>
      </c>
      <c r="AE159" s="839" t="s">
        <v>356</v>
      </c>
      <c r="AF159" s="839" t="s">
        <v>356</v>
      </c>
      <c r="AG159" s="839" t="s">
        <v>356</v>
      </c>
      <c r="AH159" s="839" t="s">
        <v>356</v>
      </c>
      <c r="AI159" s="839" t="s">
        <v>356</v>
      </c>
      <c r="AJ159" s="839" t="s">
        <v>356</v>
      </c>
      <c r="AK159" s="839" t="s">
        <v>356</v>
      </c>
      <c r="AL159" s="839" t="s">
        <v>356</v>
      </c>
      <c r="AM159" s="839" t="s">
        <v>356</v>
      </c>
      <c r="AN159" s="839" t="s">
        <v>358</v>
      </c>
      <c r="AO159" s="839" t="s">
        <v>357</v>
      </c>
      <c r="AP159" s="839" t="s">
        <v>357</v>
      </c>
      <c r="AQ159" s="839" t="s">
        <v>358</v>
      </c>
      <c r="AR159" s="839" t="s">
        <v>358</v>
      </c>
      <c r="AS159" s="839" t="s">
        <v>683</v>
      </c>
      <c r="AT159" s="839" t="s">
        <v>356</v>
      </c>
      <c r="AU159" s="839" t="s">
        <v>356</v>
      </c>
      <c r="AV159" s="840"/>
      <c r="AW159" s="840"/>
      <c r="AX159" s="839" t="s">
        <v>356</v>
      </c>
      <c r="AY159" s="839" t="s">
        <v>356</v>
      </c>
      <c r="AZ159" s="839" t="s">
        <v>358</v>
      </c>
      <c r="BA159" s="839"/>
      <c r="BB159" s="839"/>
      <c r="BC159" s="839"/>
      <c r="BD159" s="839"/>
      <c r="BE159" s="839"/>
      <c r="BF159" s="839"/>
      <c r="BG159" s="839"/>
      <c r="BH159" s="839"/>
      <c r="BI159" s="839"/>
      <c r="BJ159" s="839"/>
      <c r="BK159" s="839"/>
      <c r="BL159" s="839"/>
      <c r="BM159" s="839"/>
      <c r="BN159" s="839"/>
      <c r="BO159" s="839"/>
      <c r="BP159" s="839"/>
      <c r="BQ159" s="839"/>
      <c r="BR159" s="839"/>
      <c r="BS159" s="852"/>
      <c r="BT159" s="852"/>
      <c r="BU159" s="852"/>
      <c r="BV159" s="157"/>
      <c r="BW159" s="157"/>
      <c r="BX159" s="157"/>
      <c r="BY159" s="157"/>
      <c r="BZ159" s="157"/>
      <c r="CA159" s="157"/>
      <c r="CB159" s="157"/>
      <c r="CC159" s="157"/>
      <c r="CD159" s="157"/>
      <c r="CE159" s="157"/>
      <c r="CF159" s="157"/>
      <c r="CG159" s="157"/>
      <c r="CH159" s="157"/>
      <c r="CI159" s="157"/>
      <c r="CJ159" s="157"/>
      <c r="CK159" s="157"/>
      <c r="CL159" s="157"/>
      <c r="CM159" s="157"/>
      <c r="CN159" s="157"/>
      <c r="CO159" s="157"/>
      <c r="CP159" s="157"/>
      <c r="CQ159" s="157"/>
      <c r="CR159" s="157"/>
      <c r="CS159" s="157"/>
      <c r="CT159" s="157"/>
      <c r="CU159" s="157"/>
      <c r="CV159" s="157"/>
      <c r="CW159" s="157"/>
      <c r="CX159" s="157"/>
      <c r="CY159" s="157"/>
      <c r="CZ159" s="157"/>
      <c r="DA159" s="157"/>
      <c r="DB159" s="157"/>
      <c r="DC159" s="157"/>
      <c r="DD159" s="157"/>
      <c r="DE159" s="157"/>
      <c r="DF159" s="157"/>
      <c r="DG159" s="157"/>
      <c r="DH159" s="157"/>
      <c r="DI159" s="157"/>
      <c r="DJ159" s="157"/>
      <c r="DK159" s="157"/>
      <c r="DL159" s="157"/>
      <c r="DM159" s="157"/>
      <c r="DN159" s="157"/>
      <c r="DO159" s="157"/>
      <c r="DP159" s="157"/>
      <c r="DQ159" s="157"/>
      <c r="DR159" s="157"/>
      <c r="DS159" s="157"/>
      <c r="DT159" s="157"/>
      <c r="DU159" s="157"/>
      <c r="DV159" s="157"/>
      <c r="DW159" s="157"/>
      <c r="DX159" s="157"/>
      <c r="DY159" s="157"/>
      <c r="DZ159" s="157"/>
      <c r="EA159" s="157"/>
      <c r="EB159" s="157"/>
      <c r="EC159" s="157"/>
      <c r="ED159" s="157"/>
      <c r="EE159" s="157"/>
      <c r="EF159" s="157"/>
      <c r="EG159" s="157"/>
      <c r="EH159" s="157"/>
      <c r="EI159" s="157"/>
      <c r="EJ159" s="157"/>
      <c r="EK159" s="157"/>
      <c r="EL159" s="157"/>
      <c r="EM159" s="157"/>
      <c r="EN159" s="157"/>
      <c r="EO159" s="157"/>
      <c r="EP159" s="157"/>
      <c r="EQ159" s="157"/>
      <c r="ER159" s="157"/>
      <c r="ES159" s="157"/>
      <c r="ET159" s="157"/>
      <c r="EU159" s="157"/>
      <c r="EV159" s="157"/>
      <c r="EW159" s="157"/>
      <c r="EX159" s="157"/>
      <c r="EY159" s="157"/>
      <c r="EZ159" s="157"/>
      <c r="FA159" s="157"/>
      <c r="FB159" s="157"/>
      <c r="FC159" s="157"/>
      <c r="FD159" s="157"/>
      <c r="FE159" s="157"/>
      <c r="FF159" s="157"/>
      <c r="FG159" s="157"/>
      <c r="FH159" s="157"/>
      <c r="FI159" s="157"/>
      <c r="FJ159" s="157"/>
      <c r="FK159" s="157"/>
      <c r="FL159" s="157"/>
      <c r="FM159" s="157"/>
      <c r="FN159" s="157"/>
      <c r="FO159" s="157"/>
      <c r="FP159" s="157"/>
      <c r="FQ159" s="157"/>
      <c r="FR159" s="157"/>
      <c r="FS159" s="157"/>
      <c r="FT159" s="157"/>
      <c r="FU159" s="157"/>
      <c r="FV159" s="157"/>
      <c r="FW159" s="157"/>
      <c r="FX159" s="157"/>
      <c r="FY159" s="157"/>
      <c r="FZ159" s="157"/>
      <c r="GA159" s="381"/>
      <c r="GB159" s="273"/>
      <c r="GC159" s="273"/>
      <c r="GD159" s="273"/>
      <c r="GE159" s="273"/>
      <c r="GF159" s="273"/>
      <c r="GG159" s="273"/>
      <c r="GH159" s="273"/>
      <c r="GI159" s="273"/>
      <c r="GJ159" s="273"/>
      <c r="GK159" s="273"/>
      <c r="GL159" s="273"/>
      <c r="GM159" s="273"/>
      <c r="GN159" s="273"/>
      <c r="GO159" s="273"/>
      <c r="GP159" s="273"/>
    </row>
    <row r="160" spans="1:198" s="3" customFormat="1" x14ac:dyDescent="0.25">
      <c r="A160" s="853">
        <v>157</v>
      </c>
      <c r="B160" s="88" t="s">
        <v>721</v>
      </c>
      <c r="C160" s="15" t="s">
        <v>1077</v>
      </c>
      <c r="D160" s="15" t="s">
        <v>54</v>
      </c>
      <c r="E160" s="128" t="s">
        <v>353</v>
      </c>
      <c r="F160" s="24" t="s">
        <v>56</v>
      </c>
      <c r="G160" s="42" t="s">
        <v>221</v>
      </c>
      <c r="H160" s="47">
        <v>681</v>
      </c>
      <c r="I160" s="47">
        <v>772</v>
      </c>
      <c r="J160" s="47">
        <v>685.5</v>
      </c>
      <c r="K160" s="849"/>
      <c r="L160" s="849"/>
      <c r="M160" s="47">
        <v>681</v>
      </c>
      <c r="N160" s="47">
        <v>685.5</v>
      </c>
      <c r="O160" s="849"/>
      <c r="P160" s="850">
        <v>415</v>
      </c>
      <c r="Q160" s="850">
        <v>415</v>
      </c>
      <c r="R160" s="850">
        <v>415</v>
      </c>
      <c r="S160" s="850">
        <v>415</v>
      </c>
      <c r="T160" s="850">
        <v>517</v>
      </c>
      <c r="U160" s="850">
        <v>517</v>
      </c>
      <c r="V160" s="850">
        <v>517</v>
      </c>
      <c r="W160" s="850">
        <v>517</v>
      </c>
      <c r="X160" s="47">
        <v>685.5</v>
      </c>
      <c r="Y160" s="849"/>
      <c r="Z160" s="47">
        <v>681</v>
      </c>
      <c r="AA160" s="47">
        <v>681</v>
      </c>
      <c r="AB160" s="47">
        <v>681</v>
      </c>
      <c r="AC160" s="47">
        <v>685.5</v>
      </c>
      <c r="AD160" s="47">
        <v>685.5</v>
      </c>
      <c r="AE160" s="850">
        <v>596.70000000000005</v>
      </c>
      <c r="AF160" s="850">
        <v>596.70000000000005</v>
      </c>
      <c r="AG160" s="850">
        <v>596.70000000000005</v>
      </c>
      <c r="AH160" s="850">
        <v>596.70000000000005</v>
      </c>
      <c r="AI160" s="850">
        <v>780.3</v>
      </c>
      <c r="AJ160" s="850">
        <v>780.3</v>
      </c>
      <c r="AK160" s="850">
        <v>780.3</v>
      </c>
      <c r="AL160" s="850">
        <v>780.3</v>
      </c>
      <c r="AM160" s="850">
        <v>780.3</v>
      </c>
      <c r="AN160" s="850">
        <v>774</v>
      </c>
      <c r="AO160" s="850">
        <v>596.70000000000005</v>
      </c>
      <c r="AP160" s="850">
        <v>596.70000000000005</v>
      </c>
      <c r="AQ160" s="850">
        <v>774</v>
      </c>
      <c r="AR160" s="850">
        <v>774</v>
      </c>
      <c r="AS160" s="47">
        <v>681</v>
      </c>
      <c r="AT160" s="47">
        <v>685.5</v>
      </c>
      <c r="AU160" s="850">
        <v>780.3</v>
      </c>
      <c r="AV160" s="849"/>
      <c r="AW160" s="849"/>
      <c r="AX160" s="850">
        <v>780.3</v>
      </c>
      <c r="AY160" s="850">
        <v>780.3</v>
      </c>
      <c r="AZ160" s="850">
        <v>774</v>
      </c>
      <c r="BA160" s="850"/>
      <c r="BB160" s="850"/>
      <c r="BC160" s="850"/>
      <c r="BD160" s="850"/>
      <c r="BE160" s="850"/>
      <c r="BF160" s="850"/>
      <c r="BG160" s="850"/>
      <c r="BH160" s="850"/>
      <c r="BI160" s="850"/>
      <c r="BJ160" s="850"/>
      <c r="BK160" s="850"/>
      <c r="BL160" s="850"/>
      <c r="BM160" s="850"/>
      <c r="BN160" s="850"/>
      <c r="BO160" s="850"/>
      <c r="BP160" s="850"/>
      <c r="BQ160" s="850"/>
      <c r="BR160" s="850"/>
      <c r="BS160" s="850"/>
      <c r="BT160" s="850"/>
      <c r="BU160" s="850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</row>
    <row r="161" spans="1:198" s="288" customFormat="1" ht="13.8" thickBot="1" x14ac:dyDescent="0.3">
      <c r="A161" s="483">
        <v>158</v>
      </c>
      <c r="B161" s="842" t="s">
        <v>721</v>
      </c>
      <c r="C161" s="160" t="s">
        <v>1077</v>
      </c>
      <c r="D161" s="843" t="s">
        <v>54</v>
      </c>
      <c r="E161" s="844" t="s">
        <v>297</v>
      </c>
      <c r="F161" s="832" t="s">
        <v>50</v>
      </c>
      <c r="G161" s="845" t="s">
        <v>221</v>
      </c>
      <c r="H161" s="846">
        <v>22.75</v>
      </c>
      <c r="I161" s="846">
        <v>25.79</v>
      </c>
      <c r="J161" s="846">
        <v>25.43</v>
      </c>
      <c r="K161" s="847"/>
      <c r="L161" s="847"/>
      <c r="M161" s="846">
        <v>22.75</v>
      </c>
      <c r="N161" s="846">
        <v>25.43</v>
      </c>
      <c r="O161" s="847"/>
      <c r="P161" s="848">
        <v>13.87</v>
      </c>
      <c r="Q161" s="848">
        <v>13.87</v>
      </c>
      <c r="R161" s="848">
        <v>13.87</v>
      </c>
      <c r="S161" s="848">
        <v>13.87</v>
      </c>
      <c r="T161" s="848">
        <v>17.27</v>
      </c>
      <c r="U161" s="848">
        <v>17.27</v>
      </c>
      <c r="V161" s="848">
        <v>17.27</v>
      </c>
      <c r="W161" s="848">
        <v>17.27</v>
      </c>
      <c r="X161" s="846">
        <v>25.43</v>
      </c>
      <c r="Y161" s="847"/>
      <c r="Z161" s="846">
        <v>22.75</v>
      </c>
      <c r="AA161" s="846">
        <v>22.75</v>
      </c>
      <c r="AB161" s="846">
        <v>22.75</v>
      </c>
      <c r="AC161" s="846">
        <v>25.43</v>
      </c>
      <c r="AD161" s="846">
        <v>25.43</v>
      </c>
      <c r="AE161" s="848">
        <v>22.13</v>
      </c>
      <c r="AF161" s="848">
        <v>22.13</v>
      </c>
      <c r="AG161" s="848">
        <v>22.13</v>
      </c>
      <c r="AH161" s="848">
        <v>22.13</v>
      </c>
      <c r="AI161" s="848">
        <v>28.95</v>
      </c>
      <c r="AJ161" s="848">
        <v>28.95</v>
      </c>
      <c r="AK161" s="848">
        <v>28.95</v>
      </c>
      <c r="AL161" s="848">
        <v>28.95</v>
      </c>
      <c r="AM161" s="848">
        <v>28.95</v>
      </c>
      <c r="AN161" s="848">
        <v>35.54</v>
      </c>
      <c r="AO161" s="848">
        <v>24.53</v>
      </c>
      <c r="AP161" s="848">
        <v>24.53</v>
      </c>
      <c r="AQ161" s="848">
        <v>35.54</v>
      </c>
      <c r="AR161" s="848">
        <v>35.54</v>
      </c>
      <c r="AS161" s="846">
        <v>22.75</v>
      </c>
      <c r="AT161" s="846">
        <v>25.43</v>
      </c>
      <c r="AU161" s="848">
        <v>28.95</v>
      </c>
      <c r="AV161" s="847"/>
      <c r="AW161" s="847"/>
      <c r="AX161" s="848">
        <v>28.95</v>
      </c>
      <c r="AY161" s="848">
        <v>28.95</v>
      </c>
      <c r="AZ161" s="848">
        <v>35.54</v>
      </c>
      <c r="BA161" s="848"/>
      <c r="BB161" s="848"/>
      <c r="BC161" s="848"/>
      <c r="BD161" s="848"/>
      <c r="BE161" s="848"/>
      <c r="BF161" s="848"/>
      <c r="BG161" s="848"/>
      <c r="BH161" s="848"/>
      <c r="BI161" s="848"/>
      <c r="BJ161" s="848"/>
      <c r="BK161" s="848"/>
      <c r="BL161" s="848"/>
      <c r="BM161" s="848"/>
      <c r="BN161" s="848"/>
      <c r="BO161" s="848"/>
      <c r="BP161" s="848"/>
      <c r="BQ161" s="848"/>
      <c r="BR161" s="848"/>
      <c r="BS161" s="848"/>
      <c r="BT161" s="848"/>
      <c r="BU161" s="848"/>
      <c r="BV161" s="166"/>
      <c r="BW161" s="166"/>
      <c r="BX161" s="166"/>
      <c r="BY161" s="166"/>
      <c r="BZ161" s="166"/>
      <c r="CA161" s="166"/>
      <c r="CB161" s="166"/>
      <c r="CC161" s="166"/>
      <c r="CD161" s="166"/>
      <c r="CE161" s="166"/>
      <c r="CF161" s="166"/>
      <c r="CG161" s="166"/>
      <c r="CH161" s="166"/>
      <c r="CI161" s="166"/>
      <c r="CJ161" s="166"/>
      <c r="CK161" s="166"/>
      <c r="CL161" s="166"/>
      <c r="CM161" s="166"/>
      <c r="CN161" s="166"/>
      <c r="CO161" s="166"/>
      <c r="CP161" s="166"/>
      <c r="CQ161" s="166"/>
      <c r="CR161" s="166"/>
      <c r="CS161" s="166"/>
      <c r="CT161" s="166"/>
      <c r="CU161" s="166"/>
      <c r="CV161" s="166"/>
      <c r="CW161" s="166"/>
      <c r="CX161" s="166"/>
      <c r="CY161" s="166"/>
      <c r="CZ161" s="166"/>
      <c r="DA161" s="166"/>
      <c r="DB161" s="166"/>
      <c r="DC161" s="166"/>
      <c r="DD161" s="166"/>
      <c r="DE161" s="166"/>
      <c r="DF161" s="166"/>
      <c r="DG161" s="166"/>
      <c r="DH161" s="166"/>
      <c r="DI161" s="166"/>
      <c r="DJ161" s="166"/>
      <c r="DK161" s="166"/>
      <c r="DL161" s="166"/>
      <c r="DM161" s="166"/>
      <c r="DN161" s="166"/>
      <c r="DO161" s="166"/>
      <c r="DP161" s="166"/>
      <c r="DQ161" s="166"/>
      <c r="DR161" s="166"/>
      <c r="DS161" s="166"/>
      <c r="DT161" s="166"/>
      <c r="DU161" s="166"/>
      <c r="DV161" s="166"/>
      <c r="DW161" s="166"/>
      <c r="DX161" s="166"/>
      <c r="DY161" s="166"/>
      <c r="DZ161" s="166"/>
      <c r="EA161" s="166"/>
      <c r="EB161" s="166"/>
      <c r="EC161" s="166"/>
      <c r="ED161" s="166"/>
      <c r="EE161" s="166"/>
      <c r="EF161" s="166"/>
      <c r="EG161" s="166"/>
      <c r="EH161" s="166"/>
      <c r="EI161" s="166"/>
      <c r="EJ161" s="166"/>
      <c r="EK161" s="166"/>
      <c r="EL161" s="166"/>
      <c r="EM161" s="166"/>
      <c r="EN161" s="166"/>
      <c r="EO161" s="166"/>
      <c r="EP161" s="166"/>
      <c r="EQ161" s="166"/>
      <c r="ER161" s="166"/>
      <c r="ES161" s="166"/>
      <c r="ET161" s="166"/>
      <c r="EU161" s="166"/>
      <c r="EV161" s="166"/>
      <c r="EW161" s="166"/>
      <c r="EX161" s="166"/>
      <c r="EY161" s="166"/>
      <c r="EZ161" s="166"/>
      <c r="FA161" s="166"/>
      <c r="FB161" s="166"/>
      <c r="FC161" s="166"/>
      <c r="FD161" s="166"/>
      <c r="FE161" s="166"/>
      <c r="FF161" s="166"/>
      <c r="FG161" s="166"/>
      <c r="FH161" s="166"/>
      <c r="FI161" s="166"/>
      <c r="FJ161" s="166"/>
      <c r="FK161" s="166"/>
      <c r="FL161" s="166"/>
      <c r="FM161" s="166"/>
      <c r="FN161" s="166"/>
      <c r="FO161" s="166"/>
      <c r="FP161" s="166"/>
      <c r="FQ161" s="166"/>
      <c r="FR161" s="166"/>
      <c r="FS161" s="166"/>
      <c r="FT161" s="166"/>
      <c r="FU161" s="166"/>
      <c r="FV161" s="166"/>
      <c r="FW161" s="166"/>
      <c r="FX161" s="166"/>
      <c r="FY161" s="166"/>
      <c r="FZ161" s="166"/>
      <c r="GA161" s="382"/>
      <c r="GB161" s="247"/>
      <c r="GC161" s="247"/>
      <c r="GD161" s="247"/>
      <c r="GE161" s="247"/>
      <c r="GF161" s="247"/>
      <c r="GG161" s="247"/>
      <c r="GH161" s="247"/>
      <c r="GI161" s="247"/>
      <c r="GJ161" s="247"/>
      <c r="GK161" s="247"/>
      <c r="GL161" s="247"/>
      <c r="GM161" s="247"/>
      <c r="GN161" s="247"/>
      <c r="GO161" s="247"/>
      <c r="GP161" s="247"/>
    </row>
    <row r="162" spans="1:198" s="191" customFormat="1" x14ac:dyDescent="0.25">
      <c r="A162" s="472">
        <v>159</v>
      </c>
      <c r="B162" s="145" t="s">
        <v>722</v>
      </c>
      <c r="C162" s="181" t="s">
        <v>539</v>
      </c>
      <c r="D162" s="264" t="s">
        <v>355</v>
      </c>
      <c r="E162" s="622"/>
      <c r="F162" s="147" t="s">
        <v>66</v>
      </c>
      <c r="G162" s="148">
        <v>1</v>
      </c>
      <c r="H162" s="149">
        <v>1</v>
      </c>
      <c r="I162" s="149">
        <v>1</v>
      </c>
      <c r="J162" s="149">
        <v>1</v>
      </c>
      <c r="K162" s="659"/>
      <c r="L162" s="659"/>
      <c r="M162" s="149">
        <v>1</v>
      </c>
      <c r="N162" s="149">
        <v>1</v>
      </c>
      <c r="O162" s="659"/>
      <c r="P162" s="149">
        <v>1</v>
      </c>
      <c r="Q162" s="149">
        <v>1</v>
      </c>
      <c r="R162" s="149">
        <v>1</v>
      </c>
      <c r="S162" s="149">
        <v>1</v>
      </c>
      <c r="T162" s="149">
        <v>1</v>
      </c>
      <c r="U162" s="149">
        <v>1</v>
      </c>
      <c r="V162" s="149">
        <v>1</v>
      </c>
      <c r="W162" s="149">
        <v>1</v>
      </c>
      <c r="X162" s="149">
        <v>1</v>
      </c>
      <c r="Y162" s="659"/>
      <c r="Z162" s="149">
        <v>1</v>
      </c>
      <c r="AA162" s="149">
        <v>1</v>
      </c>
      <c r="AB162" s="149">
        <v>1</v>
      </c>
      <c r="AC162" s="149">
        <v>1</v>
      </c>
      <c r="AD162" s="149">
        <v>1</v>
      </c>
      <c r="AE162" s="149">
        <v>1</v>
      </c>
      <c r="AF162" s="149">
        <v>1</v>
      </c>
      <c r="AG162" s="149">
        <v>1</v>
      </c>
      <c r="AH162" s="149">
        <v>1</v>
      </c>
      <c r="AI162" s="149">
        <v>1</v>
      </c>
      <c r="AJ162" s="149">
        <v>1</v>
      </c>
      <c r="AK162" s="149">
        <v>1</v>
      </c>
      <c r="AL162" s="149">
        <v>1</v>
      </c>
      <c r="AM162" s="149">
        <v>1</v>
      </c>
      <c r="AN162" s="149">
        <v>1</v>
      </c>
      <c r="AO162" s="149">
        <v>1</v>
      </c>
      <c r="AP162" s="149">
        <v>1</v>
      </c>
      <c r="AQ162" s="149">
        <v>1</v>
      </c>
      <c r="AR162" s="149">
        <v>1</v>
      </c>
      <c r="AS162" s="149">
        <v>1</v>
      </c>
      <c r="AT162" s="149">
        <v>1</v>
      </c>
      <c r="AU162" s="149">
        <v>1</v>
      </c>
      <c r="AV162" s="659"/>
      <c r="AW162" s="659"/>
      <c r="AX162" s="149">
        <v>1</v>
      </c>
      <c r="AY162" s="149">
        <v>1</v>
      </c>
      <c r="AZ162" s="149">
        <v>1</v>
      </c>
      <c r="BA162" s="168"/>
      <c r="BB162" s="168"/>
      <c r="BC162" s="168"/>
      <c r="BD162" s="168"/>
      <c r="BE162" s="168"/>
      <c r="BF162" s="168"/>
      <c r="BG162" s="168"/>
      <c r="BH162" s="168"/>
      <c r="BI162" s="168"/>
      <c r="BJ162" s="168"/>
      <c r="BK162" s="168"/>
      <c r="BL162" s="168"/>
      <c r="BM162" s="168"/>
      <c r="BN162" s="168"/>
      <c r="BO162" s="168"/>
      <c r="BP162" s="168"/>
      <c r="BQ162" s="168"/>
      <c r="BR162" s="168"/>
      <c r="BS162" s="168"/>
      <c r="BT162" s="168"/>
      <c r="BU162" s="168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370"/>
      <c r="GB162" s="190"/>
      <c r="GC162" s="190"/>
      <c r="GD162" s="190"/>
      <c r="GE162" s="190"/>
      <c r="GF162" s="190"/>
      <c r="GG162" s="190"/>
      <c r="GH162" s="190"/>
      <c r="GI162" s="190"/>
      <c r="GJ162" s="190"/>
      <c r="GK162" s="190"/>
      <c r="GL162" s="190"/>
      <c r="GM162" s="190"/>
      <c r="GN162" s="190"/>
      <c r="GO162" s="190"/>
      <c r="GP162" s="190"/>
    </row>
    <row r="163" spans="1:198" s="26" customFormat="1" ht="13.8" thickBot="1" x14ac:dyDescent="0.3">
      <c r="A163" s="138">
        <v>160</v>
      </c>
      <c r="B163" s="139" t="s">
        <v>723</v>
      </c>
      <c r="C163" s="171" t="s">
        <v>540</v>
      </c>
      <c r="D163" s="171" t="s">
        <v>355</v>
      </c>
      <c r="F163" s="142" t="s">
        <v>66</v>
      </c>
      <c r="G163" s="143">
        <v>1</v>
      </c>
      <c r="H163" s="172">
        <v>1</v>
      </c>
      <c r="I163" s="172">
        <v>1</v>
      </c>
      <c r="J163" s="172">
        <v>1</v>
      </c>
      <c r="K163" s="640"/>
      <c r="L163" s="640"/>
      <c r="M163" s="172">
        <v>1</v>
      </c>
      <c r="N163" s="172">
        <v>1</v>
      </c>
      <c r="O163" s="640"/>
      <c r="P163" s="172">
        <v>1</v>
      </c>
      <c r="Q163" s="172">
        <v>1</v>
      </c>
      <c r="R163" s="172">
        <v>1</v>
      </c>
      <c r="S163" s="172">
        <v>1</v>
      </c>
      <c r="T163" s="172">
        <v>1</v>
      </c>
      <c r="U163" s="172">
        <v>1</v>
      </c>
      <c r="V163" s="172">
        <v>1</v>
      </c>
      <c r="W163" s="172">
        <v>1</v>
      </c>
      <c r="X163" s="172">
        <v>1</v>
      </c>
      <c r="Y163" s="640"/>
      <c r="Z163" s="172">
        <v>1</v>
      </c>
      <c r="AA163" s="172">
        <v>1</v>
      </c>
      <c r="AB163" s="172">
        <v>1</v>
      </c>
      <c r="AC163" s="172">
        <v>1</v>
      </c>
      <c r="AD163" s="172">
        <v>1</v>
      </c>
      <c r="AE163" s="172">
        <v>1</v>
      </c>
      <c r="AF163" s="172">
        <v>1</v>
      </c>
      <c r="AG163" s="172">
        <v>1</v>
      </c>
      <c r="AH163" s="172">
        <v>1</v>
      </c>
      <c r="AI163" s="172">
        <v>1</v>
      </c>
      <c r="AJ163" s="172">
        <v>1</v>
      </c>
      <c r="AK163" s="172">
        <v>1</v>
      </c>
      <c r="AL163" s="172">
        <v>1</v>
      </c>
      <c r="AM163" s="172">
        <v>1</v>
      </c>
      <c r="AN163" s="172">
        <v>1</v>
      </c>
      <c r="AO163" s="172">
        <v>1</v>
      </c>
      <c r="AP163" s="172">
        <v>1</v>
      </c>
      <c r="AQ163" s="172">
        <v>1</v>
      </c>
      <c r="AR163" s="172">
        <v>1</v>
      </c>
      <c r="AS163" s="172">
        <v>1</v>
      </c>
      <c r="AT163" s="172">
        <v>1</v>
      </c>
      <c r="AU163" s="172">
        <v>1</v>
      </c>
      <c r="AV163" s="640"/>
      <c r="AW163" s="640"/>
      <c r="AX163" s="172">
        <v>1</v>
      </c>
      <c r="AY163" s="172">
        <v>1</v>
      </c>
      <c r="AZ163" s="172">
        <v>1</v>
      </c>
      <c r="BA163" s="172"/>
      <c r="BB163" s="172"/>
      <c r="BC163" s="172"/>
      <c r="BD163" s="172"/>
      <c r="BE163" s="172"/>
      <c r="BF163" s="172"/>
      <c r="BG163" s="172"/>
      <c r="BH163" s="172"/>
      <c r="BI163" s="172"/>
      <c r="BJ163" s="172"/>
      <c r="BK163" s="172"/>
      <c r="BL163" s="172"/>
      <c r="BM163" s="172"/>
      <c r="BN163" s="172"/>
      <c r="BO163" s="172"/>
      <c r="BP163" s="172"/>
      <c r="BQ163" s="172"/>
      <c r="BR163" s="172"/>
      <c r="BS163" s="173"/>
      <c r="BT163" s="173"/>
      <c r="BU163" s="173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367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</row>
    <row r="164" spans="1:198" s="272" customFormat="1" ht="114.75" customHeight="1" x14ac:dyDescent="0.25">
      <c r="A164" s="138">
        <v>161</v>
      </c>
      <c r="B164" s="836"/>
      <c r="C164" s="359"/>
      <c r="D164" s="359"/>
      <c r="E164" s="359"/>
      <c r="F164" s="837"/>
      <c r="G164" s="838"/>
      <c r="H164" s="1175" t="s">
        <v>1096</v>
      </c>
      <c r="I164" s="1175" t="s">
        <v>1079</v>
      </c>
      <c r="J164" s="1175" t="s">
        <v>1080</v>
      </c>
      <c r="K164" s="1176"/>
      <c r="L164" s="1176"/>
      <c r="M164" s="1175" t="s">
        <v>1097</v>
      </c>
      <c r="N164" s="1175" t="s">
        <v>1081</v>
      </c>
      <c r="O164" s="1176"/>
      <c r="P164" s="1175" t="s">
        <v>1082</v>
      </c>
      <c r="Q164" s="1175" t="s">
        <v>1082</v>
      </c>
      <c r="R164" s="1175" t="s">
        <v>1083</v>
      </c>
      <c r="S164" s="1175" t="s">
        <v>1083</v>
      </c>
      <c r="T164" s="1175" t="s">
        <v>1084</v>
      </c>
      <c r="U164" s="1175" t="s">
        <v>1084</v>
      </c>
      <c r="V164" s="1175" t="s">
        <v>1085</v>
      </c>
      <c r="W164" s="1175" t="s">
        <v>1085</v>
      </c>
      <c r="X164" s="1175" t="s">
        <v>1080</v>
      </c>
      <c r="Y164" s="1176"/>
      <c r="Z164" s="1175" t="s">
        <v>1096</v>
      </c>
      <c r="AA164" s="1175" t="s">
        <v>1096</v>
      </c>
      <c r="AB164" s="1175" t="s">
        <v>1097</v>
      </c>
      <c r="AC164" s="1175" t="s">
        <v>1080</v>
      </c>
      <c r="AD164" s="1175" t="s">
        <v>1081</v>
      </c>
      <c r="AE164" s="1175" t="s">
        <v>1086</v>
      </c>
      <c r="AF164" s="1175" t="s">
        <v>1086</v>
      </c>
      <c r="AG164" s="1175" t="s">
        <v>1087</v>
      </c>
      <c r="AH164" s="1175" t="s">
        <v>1087</v>
      </c>
      <c r="AI164" s="1175" t="s">
        <v>1088</v>
      </c>
      <c r="AJ164" s="1175" t="s">
        <v>1088</v>
      </c>
      <c r="AK164" s="1175" t="s">
        <v>1089</v>
      </c>
      <c r="AL164" s="1175" t="s">
        <v>1089</v>
      </c>
      <c r="AM164" s="1175" t="s">
        <v>1090</v>
      </c>
      <c r="AN164" s="1175" t="s">
        <v>1091</v>
      </c>
      <c r="AO164" s="1175" t="s">
        <v>1098</v>
      </c>
      <c r="AP164" s="1175" t="s">
        <v>1098</v>
      </c>
      <c r="AQ164" s="1175" t="s">
        <v>1092</v>
      </c>
      <c r="AR164" s="1175" t="s">
        <v>1091</v>
      </c>
      <c r="AS164" s="1175" t="s">
        <v>1096</v>
      </c>
      <c r="AT164" s="1175" t="s">
        <v>1093</v>
      </c>
      <c r="AU164" s="1175" t="s">
        <v>1094</v>
      </c>
      <c r="AV164" s="1176"/>
      <c r="AW164" s="1176"/>
      <c r="AX164" s="1175" t="s">
        <v>1094</v>
      </c>
      <c r="AY164" s="1175" t="s">
        <v>1094</v>
      </c>
      <c r="AZ164" s="1175" t="s">
        <v>1095</v>
      </c>
      <c r="BA164" s="839"/>
      <c r="BB164" s="839"/>
      <c r="BC164" s="839"/>
      <c r="BD164" s="839"/>
      <c r="BE164" s="839"/>
      <c r="BF164" s="839"/>
      <c r="BG164" s="839"/>
      <c r="BH164" s="839"/>
      <c r="BI164" s="839"/>
      <c r="BJ164" s="839"/>
      <c r="BK164" s="839"/>
      <c r="BL164" s="839"/>
      <c r="BM164" s="839"/>
      <c r="BN164" s="839"/>
      <c r="BO164" s="839"/>
      <c r="BP164" s="839"/>
      <c r="BQ164" s="839"/>
      <c r="BR164" s="839"/>
      <c r="BS164" s="841"/>
      <c r="BT164" s="841"/>
      <c r="BU164" s="841"/>
      <c r="BV164" s="157"/>
      <c r="BW164" s="157"/>
      <c r="BX164" s="157"/>
      <c r="BY164" s="157"/>
      <c r="BZ164" s="157"/>
      <c r="CA164" s="157"/>
      <c r="CB164" s="157"/>
      <c r="CC164" s="157"/>
      <c r="CD164" s="157"/>
      <c r="CE164" s="157"/>
      <c r="CF164" s="157"/>
      <c r="CG164" s="157"/>
      <c r="CH164" s="157"/>
      <c r="CI164" s="157"/>
      <c r="CJ164" s="157"/>
      <c r="CK164" s="157"/>
      <c r="CL164" s="157"/>
      <c r="CM164" s="157"/>
      <c r="CN164" s="157"/>
      <c r="CO164" s="157"/>
      <c r="CP164" s="157"/>
      <c r="CQ164" s="157"/>
      <c r="CR164" s="157"/>
      <c r="CS164" s="157"/>
      <c r="CT164" s="157"/>
      <c r="CU164" s="157"/>
      <c r="CV164" s="157"/>
      <c r="CW164" s="157"/>
      <c r="CX164" s="157"/>
      <c r="CY164" s="157"/>
      <c r="CZ164" s="157"/>
      <c r="DA164" s="157"/>
      <c r="DB164" s="157"/>
      <c r="DC164" s="157"/>
      <c r="DD164" s="157"/>
      <c r="DE164" s="157"/>
      <c r="DF164" s="157"/>
      <c r="DG164" s="157"/>
      <c r="DH164" s="157"/>
      <c r="DI164" s="157"/>
      <c r="DJ164" s="157"/>
      <c r="DK164" s="157"/>
      <c r="DL164" s="157"/>
      <c r="DM164" s="157"/>
      <c r="DN164" s="157"/>
      <c r="DO164" s="157"/>
      <c r="DP164" s="157"/>
      <c r="DQ164" s="157"/>
      <c r="DR164" s="157"/>
      <c r="DS164" s="157"/>
      <c r="DT164" s="157"/>
      <c r="DU164" s="157"/>
      <c r="DV164" s="157"/>
      <c r="DW164" s="157"/>
      <c r="DX164" s="157"/>
      <c r="DY164" s="157"/>
      <c r="DZ164" s="157"/>
      <c r="EA164" s="157"/>
      <c r="EB164" s="157"/>
      <c r="EC164" s="157"/>
      <c r="ED164" s="157"/>
      <c r="EE164" s="157"/>
      <c r="EF164" s="157"/>
      <c r="EG164" s="157"/>
      <c r="EH164" s="157"/>
      <c r="EI164" s="157"/>
      <c r="EJ164" s="157"/>
      <c r="EK164" s="157"/>
      <c r="EL164" s="157"/>
      <c r="EM164" s="157"/>
      <c r="EN164" s="157"/>
      <c r="EO164" s="157"/>
      <c r="EP164" s="157"/>
      <c r="EQ164" s="157"/>
      <c r="ER164" s="157"/>
      <c r="ES164" s="157"/>
      <c r="ET164" s="157"/>
      <c r="EU164" s="157"/>
      <c r="EV164" s="157"/>
      <c r="EW164" s="157"/>
      <c r="EX164" s="157"/>
      <c r="EY164" s="157"/>
      <c r="EZ164" s="157"/>
      <c r="FA164" s="157"/>
      <c r="FB164" s="157"/>
      <c r="FC164" s="157"/>
      <c r="FD164" s="157"/>
      <c r="FE164" s="157"/>
      <c r="FF164" s="157"/>
      <c r="FG164" s="157"/>
      <c r="FH164" s="157"/>
      <c r="FI164" s="157"/>
      <c r="FJ164" s="157"/>
      <c r="FK164" s="157"/>
      <c r="FL164" s="157"/>
      <c r="FM164" s="157"/>
      <c r="FN164" s="157"/>
      <c r="FO164" s="157"/>
      <c r="FP164" s="157"/>
      <c r="FQ164" s="157"/>
      <c r="FR164" s="157"/>
      <c r="FS164" s="157"/>
      <c r="FT164" s="157"/>
      <c r="FU164" s="157"/>
      <c r="FV164" s="157"/>
      <c r="FW164" s="157"/>
      <c r="FX164" s="157"/>
      <c r="FY164" s="157"/>
      <c r="FZ164" s="157"/>
      <c r="GA164" s="381"/>
      <c r="GB164" s="273"/>
      <c r="GC164" s="273"/>
      <c r="GD164" s="273"/>
      <c r="GE164" s="273"/>
      <c r="GF164" s="273"/>
      <c r="GG164" s="273"/>
      <c r="GH164" s="273"/>
      <c r="GI164" s="273"/>
      <c r="GJ164" s="273"/>
      <c r="GK164" s="273"/>
      <c r="GL164" s="273"/>
      <c r="GM164" s="273"/>
      <c r="GN164" s="273"/>
      <c r="GO164" s="273"/>
      <c r="GP164" s="273"/>
    </row>
    <row r="165" spans="1:198" s="770" customFormat="1" ht="13.8" thickBot="1" x14ac:dyDescent="0.3">
      <c r="A165" s="138">
        <v>162</v>
      </c>
      <c r="B165" s="159" t="s">
        <v>724</v>
      </c>
      <c r="C165" s="160" t="s">
        <v>684</v>
      </c>
      <c r="D165" s="862" t="s">
        <v>29</v>
      </c>
      <c r="F165" s="485" t="s">
        <v>66</v>
      </c>
      <c r="G165" s="736">
        <v>1</v>
      </c>
      <c r="H165" s="485">
        <v>1</v>
      </c>
      <c r="I165" s="485">
        <v>1</v>
      </c>
      <c r="J165" s="485">
        <v>1</v>
      </c>
      <c r="K165" s="652"/>
      <c r="L165" s="652"/>
      <c r="M165" s="485">
        <v>1</v>
      </c>
      <c r="N165" s="485">
        <v>1</v>
      </c>
      <c r="O165" s="652"/>
      <c r="P165" s="485">
        <v>1</v>
      </c>
      <c r="Q165" s="485">
        <v>1</v>
      </c>
      <c r="R165" s="485">
        <v>1</v>
      </c>
      <c r="S165" s="485">
        <v>1</v>
      </c>
      <c r="T165" s="485">
        <v>1</v>
      </c>
      <c r="U165" s="485">
        <v>1</v>
      </c>
      <c r="V165" s="485">
        <v>1</v>
      </c>
      <c r="W165" s="485">
        <v>1</v>
      </c>
      <c r="X165" s="485">
        <v>1</v>
      </c>
      <c r="Y165" s="652"/>
      <c r="Z165" s="485">
        <v>1</v>
      </c>
      <c r="AA165" s="485">
        <v>1</v>
      </c>
      <c r="AB165" s="485">
        <v>1</v>
      </c>
      <c r="AC165" s="485">
        <v>1</v>
      </c>
      <c r="AD165" s="485">
        <v>1</v>
      </c>
      <c r="AE165" s="485">
        <v>1</v>
      </c>
      <c r="AF165" s="485">
        <v>1</v>
      </c>
      <c r="AG165" s="485">
        <v>1</v>
      </c>
      <c r="AH165" s="485">
        <v>1</v>
      </c>
      <c r="AI165" s="485">
        <v>1</v>
      </c>
      <c r="AJ165" s="485">
        <v>1</v>
      </c>
      <c r="AK165" s="485">
        <v>1</v>
      </c>
      <c r="AL165" s="485">
        <v>1</v>
      </c>
      <c r="AM165" s="485">
        <v>1</v>
      </c>
      <c r="AN165" s="485">
        <v>1</v>
      </c>
      <c r="AO165" s="485">
        <v>1</v>
      </c>
      <c r="AP165" s="485">
        <v>1</v>
      </c>
      <c r="AQ165" s="485">
        <v>1</v>
      </c>
      <c r="AR165" s="485">
        <v>1</v>
      </c>
      <c r="AS165" s="485">
        <v>1</v>
      </c>
      <c r="AT165" s="485">
        <v>1</v>
      </c>
      <c r="AU165" s="485">
        <v>1</v>
      </c>
      <c r="AV165" s="652"/>
      <c r="AW165" s="652"/>
      <c r="AX165" s="485">
        <v>1</v>
      </c>
      <c r="AY165" s="485">
        <v>1</v>
      </c>
      <c r="AZ165" s="485">
        <v>1</v>
      </c>
      <c r="BA165" s="485"/>
      <c r="BB165" s="485"/>
      <c r="BC165" s="485"/>
      <c r="BD165" s="485"/>
      <c r="BE165" s="485"/>
      <c r="BF165" s="485"/>
      <c r="BG165" s="485"/>
      <c r="BH165" s="485"/>
      <c r="BI165" s="485"/>
      <c r="BJ165" s="485"/>
      <c r="BK165" s="485"/>
      <c r="BL165" s="485"/>
      <c r="BM165" s="485"/>
      <c r="BN165" s="485"/>
      <c r="BO165" s="485"/>
      <c r="BP165" s="485"/>
      <c r="BQ165" s="485"/>
      <c r="BR165" s="485"/>
      <c r="BS165" s="715"/>
      <c r="BT165" s="715"/>
      <c r="BU165" s="715"/>
      <c r="BV165" s="714"/>
      <c r="BW165" s="714"/>
      <c r="BX165" s="714"/>
      <c r="BY165" s="714"/>
      <c r="BZ165" s="714"/>
      <c r="CA165" s="714"/>
      <c r="CB165" s="714"/>
      <c r="CC165" s="714"/>
      <c r="CD165" s="714"/>
      <c r="CE165" s="714"/>
      <c r="CF165" s="714"/>
      <c r="CG165" s="714"/>
      <c r="CH165" s="714"/>
      <c r="CI165" s="714"/>
      <c r="CJ165" s="714"/>
      <c r="CK165" s="714"/>
      <c r="CL165" s="714"/>
      <c r="CM165" s="714"/>
      <c r="CN165" s="714"/>
      <c r="CO165" s="714"/>
      <c r="CP165" s="714"/>
      <c r="CQ165" s="714"/>
      <c r="CR165" s="714"/>
      <c r="CS165" s="714"/>
      <c r="CT165" s="714"/>
      <c r="CU165" s="714"/>
      <c r="CV165" s="714"/>
      <c r="CW165" s="714"/>
      <c r="CX165" s="714"/>
      <c r="CY165" s="714"/>
      <c r="CZ165" s="714"/>
      <c r="DA165" s="714"/>
      <c r="DB165" s="714"/>
      <c r="DC165" s="714"/>
      <c r="DD165" s="714"/>
      <c r="DE165" s="714"/>
      <c r="DF165" s="714"/>
      <c r="DG165" s="714"/>
      <c r="DH165" s="714"/>
      <c r="DI165" s="714"/>
      <c r="DJ165" s="714"/>
      <c r="DK165" s="714"/>
      <c r="DL165" s="714"/>
      <c r="DM165" s="714"/>
      <c r="DN165" s="714"/>
      <c r="DO165" s="714"/>
      <c r="DP165" s="714"/>
      <c r="DQ165" s="714"/>
      <c r="DR165" s="714"/>
      <c r="DS165" s="714"/>
      <c r="DT165" s="714"/>
      <c r="DU165" s="714"/>
      <c r="DV165" s="714"/>
      <c r="DW165" s="714"/>
      <c r="DX165" s="714"/>
      <c r="DY165" s="714"/>
      <c r="DZ165" s="714"/>
      <c r="EA165" s="714"/>
      <c r="EB165" s="714"/>
      <c r="EC165" s="714"/>
      <c r="ED165" s="714"/>
      <c r="EE165" s="714"/>
      <c r="EF165" s="714"/>
      <c r="EG165" s="714"/>
      <c r="EH165" s="714"/>
      <c r="EI165" s="714"/>
      <c r="EJ165" s="714"/>
      <c r="EK165" s="714"/>
      <c r="EL165" s="714"/>
      <c r="EM165" s="714"/>
      <c r="EN165" s="714"/>
      <c r="EO165" s="714"/>
      <c r="EP165" s="714"/>
      <c r="EQ165" s="714"/>
      <c r="ER165" s="714"/>
      <c r="ES165" s="714"/>
      <c r="ET165" s="714"/>
      <c r="EU165" s="714"/>
      <c r="EV165" s="714"/>
      <c r="EW165" s="714"/>
      <c r="EX165" s="714"/>
      <c r="EY165" s="714"/>
      <c r="EZ165" s="714"/>
      <c r="FA165" s="714"/>
      <c r="FB165" s="714"/>
      <c r="FC165" s="714"/>
      <c r="FD165" s="714"/>
      <c r="FE165" s="714"/>
      <c r="FF165" s="714"/>
      <c r="FG165" s="714"/>
      <c r="FH165" s="714"/>
      <c r="FI165" s="714"/>
      <c r="FJ165" s="714"/>
      <c r="FK165" s="714"/>
      <c r="FL165" s="714"/>
      <c r="FM165" s="714"/>
      <c r="FN165" s="714"/>
      <c r="FO165" s="714"/>
      <c r="FP165" s="714"/>
      <c r="FQ165" s="714"/>
      <c r="FR165" s="714"/>
      <c r="FS165" s="714"/>
      <c r="FT165" s="714"/>
      <c r="FU165" s="714"/>
      <c r="FV165" s="714"/>
      <c r="FW165" s="714"/>
      <c r="FX165" s="714"/>
      <c r="FY165" s="714"/>
      <c r="FZ165" s="714"/>
      <c r="GA165" s="714"/>
      <c r="GB165" s="714"/>
      <c r="GC165" s="714"/>
      <c r="GD165" s="714"/>
      <c r="GE165" s="714"/>
      <c r="GF165" s="714"/>
      <c r="GG165" s="714"/>
      <c r="GH165" s="714"/>
      <c r="GI165" s="714"/>
      <c r="GJ165" s="714"/>
      <c r="GK165" s="714"/>
      <c r="GL165" s="714"/>
      <c r="GM165" s="714"/>
      <c r="GN165" s="714"/>
      <c r="GO165" s="714"/>
      <c r="GP165" s="714"/>
    </row>
    <row r="166" spans="1:198" s="704" customFormat="1" ht="13.8" thickBot="1" x14ac:dyDescent="0.3">
      <c r="A166" s="689">
        <v>163</v>
      </c>
      <c r="B166" s="286" t="s">
        <v>725</v>
      </c>
      <c r="C166" s="831" t="s">
        <v>685</v>
      </c>
      <c r="D166" s="831" t="s">
        <v>43</v>
      </c>
      <c r="F166" s="1061" t="s">
        <v>66</v>
      </c>
      <c r="G166" s="833">
        <v>1</v>
      </c>
      <c r="H166" s="693">
        <v>1</v>
      </c>
      <c r="I166" s="693">
        <v>1</v>
      </c>
      <c r="J166" s="693">
        <v>1</v>
      </c>
      <c r="K166" s="834"/>
      <c r="L166" s="834"/>
      <c r="M166" s="693">
        <v>1</v>
      </c>
      <c r="N166" s="693">
        <v>1</v>
      </c>
      <c r="O166" s="834"/>
      <c r="P166" s="693">
        <v>1</v>
      </c>
      <c r="Q166" s="693">
        <v>1</v>
      </c>
      <c r="R166" s="693">
        <v>1</v>
      </c>
      <c r="S166" s="693">
        <v>1</v>
      </c>
      <c r="T166" s="693">
        <v>1</v>
      </c>
      <c r="U166" s="693">
        <v>1</v>
      </c>
      <c r="V166" s="693">
        <v>1</v>
      </c>
      <c r="W166" s="693">
        <v>1</v>
      </c>
      <c r="X166" s="693">
        <v>1</v>
      </c>
      <c r="Y166" s="834"/>
      <c r="Z166" s="693">
        <v>1</v>
      </c>
      <c r="AA166" s="693">
        <v>1</v>
      </c>
      <c r="AB166" s="693">
        <v>1</v>
      </c>
      <c r="AC166" s="693">
        <v>1</v>
      </c>
      <c r="AD166" s="693">
        <v>1</v>
      </c>
      <c r="AE166" s="693">
        <v>1</v>
      </c>
      <c r="AF166" s="693">
        <v>1</v>
      </c>
      <c r="AG166" s="693">
        <v>1</v>
      </c>
      <c r="AH166" s="693">
        <v>1</v>
      </c>
      <c r="AI166" s="693">
        <v>1</v>
      </c>
      <c r="AJ166" s="693">
        <v>1</v>
      </c>
      <c r="AK166" s="693">
        <v>1</v>
      </c>
      <c r="AL166" s="693">
        <v>1</v>
      </c>
      <c r="AM166" s="693">
        <v>1</v>
      </c>
      <c r="AN166" s="693">
        <v>1</v>
      </c>
      <c r="AO166" s="693">
        <v>1</v>
      </c>
      <c r="AP166" s="693">
        <v>1</v>
      </c>
      <c r="AQ166" s="693">
        <v>1</v>
      </c>
      <c r="AR166" s="693">
        <v>1</v>
      </c>
      <c r="AS166" s="693">
        <v>1</v>
      </c>
      <c r="AT166" s="693">
        <v>1</v>
      </c>
      <c r="AU166" s="693">
        <v>1</v>
      </c>
      <c r="AV166" s="834"/>
      <c r="AW166" s="834"/>
      <c r="AX166" s="693">
        <v>1</v>
      </c>
      <c r="AY166" s="693">
        <v>1</v>
      </c>
      <c r="AZ166" s="693">
        <v>1</v>
      </c>
      <c r="BA166" s="693"/>
      <c r="BB166" s="693"/>
      <c r="BC166" s="693"/>
      <c r="BD166" s="693"/>
      <c r="BE166" s="693"/>
      <c r="BF166" s="693"/>
      <c r="BG166" s="693"/>
      <c r="BH166" s="693"/>
      <c r="BI166" s="693"/>
      <c r="BJ166" s="693"/>
      <c r="BK166" s="693"/>
      <c r="BL166" s="693"/>
      <c r="BM166" s="693"/>
      <c r="BN166" s="693"/>
      <c r="BO166" s="693"/>
      <c r="BP166" s="693"/>
      <c r="BQ166" s="693"/>
      <c r="BR166" s="693"/>
      <c r="BS166" s="1062"/>
      <c r="BT166" s="1062"/>
      <c r="BU166" s="1062"/>
      <c r="BV166" s="695"/>
      <c r="BW166" s="695"/>
      <c r="BX166" s="695"/>
      <c r="BY166" s="695"/>
      <c r="BZ166" s="695"/>
      <c r="CA166" s="695"/>
      <c r="CB166" s="695"/>
      <c r="CC166" s="695"/>
      <c r="CD166" s="695"/>
      <c r="CE166" s="695"/>
      <c r="CF166" s="695"/>
      <c r="CG166" s="695"/>
      <c r="CH166" s="695"/>
      <c r="CI166" s="695"/>
      <c r="CJ166" s="695"/>
      <c r="CK166" s="695"/>
      <c r="CL166" s="695"/>
      <c r="CM166" s="695"/>
      <c r="CN166" s="695"/>
      <c r="CO166" s="695"/>
      <c r="CP166" s="695"/>
      <c r="CQ166" s="695"/>
      <c r="CR166" s="695"/>
      <c r="CS166" s="695"/>
      <c r="CT166" s="695"/>
      <c r="CU166" s="695"/>
      <c r="CV166" s="695"/>
      <c r="CW166" s="695"/>
      <c r="CX166" s="695"/>
      <c r="CY166" s="695"/>
      <c r="CZ166" s="695"/>
      <c r="DA166" s="695"/>
      <c r="DB166" s="695"/>
      <c r="DC166" s="695"/>
      <c r="DD166" s="695"/>
      <c r="DE166" s="695"/>
      <c r="DF166" s="695"/>
      <c r="DG166" s="695"/>
      <c r="DH166" s="695"/>
      <c r="DI166" s="695"/>
      <c r="DJ166" s="695"/>
      <c r="DK166" s="695"/>
      <c r="DL166" s="695"/>
      <c r="DM166" s="695"/>
      <c r="DN166" s="695"/>
      <c r="DO166" s="695"/>
      <c r="DP166" s="695"/>
      <c r="DQ166" s="695"/>
      <c r="DR166" s="695"/>
      <c r="DS166" s="695"/>
      <c r="DT166" s="695"/>
      <c r="DU166" s="695"/>
      <c r="DV166" s="695"/>
      <c r="DW166" s="695"/>
      <c r="DX166" s="695"/>
      <c r="DY166" s="695"/>
      <c r="DZ166" s="695"/>
      <c r="EA166" s="695"/>
      <c r="EB166" s="695"/>
      <c r="EC166" s="695"/>
      <c r="ED166" s="695"/>
      <c r="EE166" s="695"/>
      <c r="EF166" s="695"/>
      <c r="EG166" s="695"/>
      <c r="EH166" s="695"/>
      <c r="EI166" s="695"/>
      <c r="EJ166" s="695"/>
      <c r="EK166" s="695"/>
      <c r="EL166" s="695"/>
      <c r="EM166" s="695"/>
      <c r="EN166" s="695"/>
      <c r="EO166" s="695"/>
      <c r="EP166" s="695"/>
      <c r="EQ166" s="695"/>
      <c r="ER166" s="695"/>
      <c r="ES166" s="695"/>
      <c r="ET166" s="695"/>
      <c r="EU166" s="695"/>
      <c r="EV166" s="695"/>
      <c r="EW166" s="695"/>
      <c r="EX166" s="695"/>
      <c r="EY166" s="695"/>
      <c r="EZ166" s="695"/>
      <c r="FA166" s="695"/>
      <c r="FB166" s="695"/>
      <c r="FC166" s="695"/>
      <c r="FD166" s="695"/>
      <c r="FE166" s="695"/>
      <c r="FF166" s="695"/>
      <c r="FG166" s="695"/>
      <c r="FH166" s="695"/>
      <c r="FI166" s="695"/>
      <c r="FJ166" s="695"/>
      <c r="FK166" s="695"/>
      <c r="FL166" s="695"/>
      <c r="FM166" s="695"/>
      <c r="FN166" s="695"/>
      <c r="FO166" s="695"/>
      <c r="FP166" s="695"/>
      <c r="FQ166" s="695"/>
      <c r="FR166" s="695"/>
      <c r="FS166" s="695"/>
      <c r="FT166" s="695"/>
      <c r="FU166" s="695"/>
      <c r="FV166" s="695"/>
      <c r="FW166" s="695"/>
      <c r="FX166" s="695"/>
      <c r="FY166" s="695"/>
      <c r="FZ166" s="695"/>
      <c r="GA166" s="696"/>
      <c r="GB166" s="633"/>
      <c r="GC166" s="633"/>
      <c r="GD166" s="633"/>
      <c r="GE166" s="633"/>
      <c r="GF166" s="633"/>
      <c r="GG166" s="633"/>
      <c r="GH166" s="633"/>
      <c r="GI166" s="633"/>
      <c r="GJ166" s="633"/>
      <c r="GK166" s="633"/>
      <c r="GL166" s="633"/>
      <c r="GM166" s="633"/>
      <c r="GN166" s="633"/>
      <c r="GO166" s="633"/>
      <c r="GP166" s="633"/>
    </row>
    <row r="167" spans="1:198" s="215" customFormat="1" x14ac:dyDescent="0.25">
      <c r="A167" s="138">
        <v>164</v>
      </c>
      <c r="B167" s="525" t="s">
        <v>726</v>
      </c>
      <c r="C167" s="181" t="s">
        <v>686</v>
      </c>
      <c r="D167" s="181" t="s">
        <v>52</v>
      </c>
      <c r="E167" s="821"/>
      <c r="F167" s="147" t="s">
        <v>66</v>
      </c>
      <c r="G167" s="148">
        <v>1</v>
      </c>
      <c r="H167" s="180">
        <v>1</v>
      </c>
      <c r="I167" s="180">
        <v>1</v>
      </c>
      <c r="J167" s="180">
        <v>1</v>
      </c>
      <c r="K167" s="645"/>
      <c r="L167" s="645"/>
      <c r="M167" s="180">
        <v>1</v>
      </c>
      <c r="N167" s="180">
        <v>1</v>
      </c>
      <c r="O167" s="645"/>
      <c r="P167" s="180">
        <v>1</v>
      </c>
      <c r="Q167" s="180">
        <v>1</v>
      </c>
      <c r="R167" s="180">
        <v>1</v>
      </c>
      <c r="S167" s="180">
        <v>1</v>
      </c>
      <c r="T167" s="180">
        <v>1</v>
      </c>
      <c r="U167" s="180">
        <v>1</v>
      </c>
      <c r="V167" s="180">
        <v>1</v>
      </c>
      <c r="W167" s="180">
        <v>1</v>
      </c>
      <c r="X167" s="180">
        <v>1</v>
      </c>
      <c r="Y167" s="645"/>
      <c r="Z167" s="180">
        <v>1</v>
      </c>
      <c r="AA167" s="180">
        <v>1</v>
      </c>
      <c r="AB167" s="180">
        <v>1</v>
      </c>
      <c r="AC167" s="180">
        <v>1</v>
      </c>
      <c r="AD167" s="180">
        <v>1</v>
      </c>
      <c r="AE167" s="180">
        <v>1</v>
      </c>
      <c r="AF167" s="180">
        <v>1</v>
      </c>
      <c r="AG167" s="180">
        <v>1</v>
      </c>
      <c r="AH167" s="180">
        <v>1</v>
      </c>
      <c r="AI167" s="180">
        <v>1</v>
      </c>
      <c r="AJ167" s="180">
        <v>1</v>
      </c>
      <c r="AK167" s="180">
        <v>1</v>
      </c>
      <c r="AL167" s="180">
        <v>1</v>
      </c>
      <c r="AM167" s="180">
        <v>1</v>
      </c>
      <c r="AN167" s="180">
        <v>1</v>
      </c>
      <c r="AO167" s="180">
        <v>1</v>
      </c>
      <c r="AP167" s="180">
        <v>1</v>
      </c>
      <c r="AQ167" s="180">
        <v>1</v>
      </c>
      <c r="AR167" s="180">
        <v>1</v>
      </c>
      <c r="AS167" s="180">
        <v>1</v>
      </c>
      <c r="AT167" s="180">
        <v>1</v>
      </c>
      <c r="AU167" s="180">
        <v>1</v>
      </c>
      <c r="AV167" s="645"/>
      <c r="AW167" s="645"/>
      <c r="AX167" s="180">
        <v>1</v>
      </c>
      <c r="AY167" s="180">
        <v>1</v>
      </c>
      <c r="AZ167" s="180">
        <v>1</v>
      </c>
      <c r="BA167" s="180"/>
      <c r="BB167" s="180"/>
      <c r="BC167" s="180"/>
      <c r="BD167" s="180"/>
      <c r="BE167" s="180"/>
      <c r="BF167" s="180"/>
      <c r="BG167" s="180"/>
      <c r="BH167" s="180"/>
      <c r="BI167" s="180"/>
      <c r="BJ167" s="180"/>
      <c r="BK167" s="180"/>
      <c r="BL167" s="180"/>
      <c r="BM167" s="180"/>
      <c r="BN167" s="180"/>
      <c r="BO167" s="180"/>
      <c r="BP167" s="180"/>
      <c r="BQ167" s="180"/>
      <c r="BR167" s="180"/>
      <c r="BS167" s="130"/>
      <c r="BT167" s="130"/>
      <c r="BU167" s="13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371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</row>
    <row r="168" spans="1:198" s="26" customFormat="1" ht="13.8" thickBot="1" x14ac:dyDescent="0.3">
      <c r="A168" s="138">
        <v>165</v>
      </c>
      <c r="B168" s="611" t="s">
        <v>727</v>
      </c>
      <c r="C168" s="171" t="s">
        <v>687</v>
      </c>
      <c r="D168" s="171" t="s">
        <v>53</v>
      </c>
      <c r="F168" s="142" t="s">
        <v>66</v>
      </c>
      <c r="G168" s="143">
        <v>1</v>
      </c>
      <c r="H168" s="172">
        <v>1</v>
      </c>
      <c r="I168" s="172">
        <v>1</v>
      </c>
      <c r="J168" s="172">
        <v>1</v>
      </c>
      <c r="K168" s="640"/>
      <c r="L168" s="640"/>
      <c r="M168" s="172">
        <v>1</v>
      </c>
      <c r="N168" s="172">
        <v>1</v>
      </c>
      <c r="O168" s="640"/>
      <c r="P168" s="172">
        <v>1</v>
      </c>
      <c r="Q168" s="172">
        <v>1</v>
      </c>
      <c r="R168" s="172">
        <v>1</v>
      </c>
      <c r="S168" s="172">
        <v>1</v>
      </c>
      <c r="T168" s="172">
        <v>1</v>
      </c>
      <c r="U168" s="172">
        <v>1</v>
      </c>
      <c r="V168" s="172">
        <v>1</v>
      </c>
      <c r="W168" s="172">
        <v>1</v>
      </c>
      <c r="X168" s="172">
        <v>1</v>
      </c>
      <c r="Y168" s="640"/>
      <c r="Z168" s="172">
        <v>1</v>
      </c>
      <c r="AA168" s="172">
        <v>1</v>
      </c>
      <c r="AB168" s="172">
        <v>1</v>
      </c>
      <c r="AC168" s="172">
        <v>1</v>
      </c>
      <c r="AD168" s="172">
        <v>1</v>
      </c>
      <c r="AE168" s="172">
        <v>1</v>
      </c>
      <c r="AF168" s="172">
        <v>1</v>
      </c>
      <c r="AG168" s="172">
        <v>1</v>
      </c>
      <c r="AH168" s="172">
        <v>1</v>
      </c>
      <c r="AI168" s="172">
        <v>1</v>
      </c>
      <c r="AJ168" s="172">
        <v>1</v>
      </c>
      <c r="AK168" s="172">
        <v>1</v>
      </c>
      <c r="AL168" s="172">
        <v>1</v>
      </c>
      <c r="AM168" s="172">
        <v>1</v>
      </c>
      <c r="AN168" s="172">
        <v>1</v>
      </c>
      <c r="AO168" s="172">
        <v>1</v>
      </c>
      <c r="AP168" s="172">
        <v>1</v>
      </c>
      <c r="AQ168" s="172">
        <v>1</v>
      </c>
      <c r="AR168" s="172">
        <v>1</v>
      </c>
      <c r="AS168" s="172">
        <v>1</v>
      </c>
      <c r="AT168" s="172">
        <v>1</v>
      </c>
      <c r="AU168" s="172">
        <v>1</v>
      </c>
      <c r="AV168" s="640"/>
      <c r="AW168" s="640"/>
      <c r="AX168" s="172">
        <v>1</v>
      </c>
      <c r="AY168" s="172">
        <v>1</v>
      </c>
      <c r="AZ168" s="172">
        <v>1</v>
      </c>
      <c r="BA168" s="172"/>
      <c r="BB168" s="172"/>
      <c r="BC168" s="172"/>
      <c r="BD168" s="172"/>
      <c r="BE168" s="172"/>
      <c r="BF168" s="172"/>
      <c r="BG168" s="172"/>
      <c r="BH168" s="172"/>
      <c r="BI168" s="172"/>
      <c r="BJ168" s="172"/>
      <c r="BK168" s="172"/>
      <c r="BL168" s="172"/>
      <c r="BM168" s="172"/>
      <c r="BN168" s="172"/>
      <c r="BO168" s="172"/>
      <c r="BP168" s="172"/>
      <c r="BQ168" s="172"/>
      <c r="BR168" s="172"/>
      <c r="BS168" s="173"/>
      <c r="BT168" s="173"/>
      <c r="BU168" s="173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367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</row>
    <row r="169" spans="1:198" s="155" customFormat="1" x14ac:dyDescent="0.25">
      <c r="A169" s="138">
        <v>166</v>
      </c>
      <c r="B169" s="527" t="s">
        <v>728</v>
      </c>
      <c r="C169" s="279" t="s">
        <v>688</v>
      </c>
      <c r="D169" s="279" t="s">
        <v>54</v>
      </c>
      <c r="E169" s="169" t="s">
        <v>353</v>
      </c>
      <c r="F169" s="153" t="s">
        <v>66</v>
      </c>
      <c r="G169" s="154">
        <v>1</v>
      </c>
      <c r="H169" s="175">
        <v>1</v>
      </c>
      <c r="I169" s="175">
        <v>1</v>
      </c>
      <c r="J169" s="175">
        <v>1</v>
      </c>
      <c r="K169" s="641"/>
      <c r="L169" s="641"/>
      <c r="M169" s="175">
        <v>1</v>
      </c>
      <c r="N169" s="175">
        <v>1</v>
      </c>
      <c r="O169" s="641"/>
      <c r="P169" s="175">
        <v>1</v>
      </c>
      <c r="Q169" s="175">
        <v>1</v>
      </c>
      <c r="R169" s="175">
        <v>1</v>
      </c>
      <c r="S169" s="175">
        <v>1</v>
      </c>
      <c r="T169" s="175">
        <v>1</v>
      </c>
      <c r="U169" s="175">
        <v>1</v>
      </c>
      <c r="V169" s="175">
        <v>1</v>
      </c>
      <c r="W169" s="175">
        <v>1</v>
      </c>
      <c r="X169" s="175">
        <v>1</v>
      </c>
      <c r="Y169" s="641"/>
      <c r="Z169" s="175">
        <v>1</v>
      </c>
      <c r="AA169" s="175">
        <v>1</v>
      </c>
      <c r="AB169" s="175">
        <v>1</v>
      </c>
      <c r="AC169" s="175">
        <v>1</v>
      </c>
      <c r="AD169" s="175">
        <v>1</v>
      </c>
      <c r="AE169" s="175">
        <v>1</v>
      </c>
      <c r="AF169" s="175">
        <v>1</v>
      </c>
      <c r="AG169" s="175">
        <v>1</v>
      </c>
      <c r="AH169" s="175">
        <v>1</v>
      </c>
      <c r="AI169" s="175">
        <v>1</v>
      </c>
      <c r="AJ169" s="175">
        <v>1</v>
      </c>
      <c r="AK169" s="175">
        <v>1</v>
      </c>
      <c r="AL169" s="175">
        <v>1</v>
      </c>
      <c r="AM169" s="175">
        <v>1</v>
      </c>
      <c r="AN169" s="175">
        <v>1</v>
      </c>
      <c r="AO169" s="175">
        <v>1</v>
      </c>
      <c r="AP169" s="175">
        <v>1</v>
      </c>
      <c r="AQ169" s="175">
        <v>1</v>
      </c>
      <c r="AR169" s="175">
        <v>1</v>
      </c>
      <c r="AS169" s="175">
        <v>1</v>
      </c>
      <c r="AT169" s="175">
        <v>1</v>
      </c>
      <c r="AU169" s="175">
        <v>1</v>
      </c>
      <c r="AV169" s="641"/>
      <c r="AW169" s="641"/>
      <c r="AX169" s="175">
        <v>1</v>
      </c>
      <c r="AY169" s="175">
        <v>1</v>
      </c>
      <c r="AZ169" s="175">
        <v>1</v>
      </c>
      <c r="BA169" s="175"/>
      <c r="BB169" s="175"/>
      <c r="BC169" s="175"/>
      <c r="BD169" s="175"/>
      <c r="BE169" s="175"/>
      <c r="BF169" s="175"/>
      <c r="BG169" s="175"/>
      <c r="BH169" s="175"/>
      <c r="BI169" s="175"/>
      <c r="BJ169" s="175"/>
      <c r="BK169" s="175"/>
      <c r="BL169" s="175"/>
      <c r="BM169" s="175"/>
      <c r="BN169" s="175"/>
      <c r="BO169" s="175"/>
      <c r="BP169" s="175"/>
      <c r="BQ169" s="175"/>
      <c r="BR169" s="175"/>
      <c r="BS169" s="176"/>
      <c r="BT169" s="176"/>
      <c r="BU169" s="176"/>
      <c r="BV169" s="157"/>
      <c r="BW169" s="157"/>
      <c r="BX169" s="157"/>
      <c r="BY169" s="157"/>
      <c r="BZ169" s="157"/>
      <c r="CA169" s="157"/>
      <c r="CB169" s="157"/>
      <c r="CC169" s="157"/>
      <c r="CD169" s="157"/>
      <c r="CE169" s="157"/>
      <c r="CF169" s="157"/>
      <c r="CG169" s="157"/>
      <c r="CH169" s="157"/>
      <c r="CI169" s="157"/>
      <c r="CJ169" s="157"/>
      <c r="CK169" s="157"/>
      <c r="CL169" s="157"/>
      <c r="CM169" s="157"/>
      <c r="CN169" s="157"/>
      <c r="CO169" s="157"/>
      <c r="CP169" s="157"/>
      <c r="CQ169" s="157"/>
      <c r="CR169" s="157"/>
      <c r="CS169" s="157"/>
      <c r="CT169" s="157"/>
      <c r="CU169" s="157"/>
      <c r="CV169" s="157"/>
      <c r="CW169" s="157"/>
      <c r="CX169" s="157"/>
      <c r="CY169" s="157"/>
      <c r="CZ169" s="157"/>
      <c r="DA169" s="157"/>
      <c r="DB169" s="157"/>
      <c r="DC169" s="157"/>
      <c r="DD169" s="157"/>
      <c r="DE169" s="157"/>
      <c r="DF169" s="157"/>
      <c r="DG169" s="157"/>
      <c r="DH169" s="157"/>
      <c r="DI169" s="157"/>
      <c r="DJ169" s="157"/>
      <c r="DK169" s="157"/>
      <c r="DL169" s="157"/>
      <c r="DM169" s="157"/>
      <c r="DN169" s="157"/>
      <c r="DO169" s="157"/>
      <c r="DP169" s="157"/>
      <c r="DQ169" s="157"/>
      <c r="DR169" s="157"/>
      <c r="DS169" s="157"/>
      <c r="DT169" s="157"/>
      <c r="DU169" s="157"/>
      <c r="DV169" s="157"/>
      <c r="DW169" s="157"/>
      <c r="DX169" s="157"/>
      <c r="DY169" s="157"/>
      <c r="DZ169" s="157"/>
      <c r="EA169" s="157"/>
      <c r="EB169" s="157"/>
      <c r="EC169" s="157"/>
      <c r="ED169" s="157"/>
      <c r="EE169" s="157"/>
      <c r="EF169" s="157"/>
      <c r="EG169" s="157"/>
      <c r="EH169" s="157"/>
      <c r="EI169" s="157"/>
      <c r="EJ169" s="157"/>
      <c r="EK169" s="157"/>
      <c r="EL169" s="157"/>
      <c r="EM169" s="157"/>
      <c r="EN169" s="157"/>
      <c r="EO169" s="157"/>
      <c r="EP169" s="157"/>
      <c r="EQ169" s="157"/>
      <c r="ER169" s="157"/>
      <c r="ES169" s="157"/>
      <c r="ET169" s="157"/>
      <c r="EU169" s="157"/>
      <c r="EV169" s="157"/>
      <c r="EW169" s="157"/>
      <c r="EX169" s="157"/>
      <c r="EY169" s="157"/>
      <c r="EZ169" s="157"/>
      <c r="FA169" s="157"/>
      <c r="FB169" s="157"/>
      <c r="FC169" s="157"/>
      <c r="FD169" s="157"/>
      <c r="FE169" s="157"/>
      <c r="FF169" s="157"/>
      <c r="FG169" s="157"/>
      <c r="FH169" s="157"/>
      <c r="FI169" s="157"/>
      <c r="FJ169" s="157"/>
      <c r="FK169" s="157"/>
      <c r="FL169" s="157"/>
      <c r="FM169" s="157"/>
      <c r="FN169" s="157"/>
      <c r="FO169" s="157"/>
      <c r="FP169" s="157"/>
      <c r="FQ169" s="157"/>
      <c r="FR169" s="157"/>
      <c r="FS169" s="157"/>
      <c r="FT169" s="157"/>
      <c r="FU169" s="157"/>
      <c r="FV169" s="157"/>
      <c r="FW169" s="157"/>
      <c r="FX169" s="157"/>
      <c r="FY169" s="157"/>
      <c r="FZ169" s="157"/>
      <c r="GA169" s="368"/>
      <c r="GB169" s="158"/>
      <c r="GC169" s="158"/>
      <c r="GD169" s="158"/>
      <c r="GE169" s="158"/>
      <c r="GF169" s="158"/>
      <c r="GG169" s="158"/>
      <c r="GH169" s="158"/>
      <c r="GI169" s="158"/>
      <c r="GJ169" s="158"/>
      <c r="GK169" s="158"/>
      <c r="GL169" s="158"/>
      <c r="GM169" s="158"/>
      <c r="GN169" s="158"/>
      <c r="GO169" s="158"/>
      <c r="GP169" s="158"/>
    </row>
    <row r="170" spans="1:198" s="164" customFormat="1" ht="13.8" thickBot="1" x14ac:dyDescent="0.3">
      <c r="A170" s="138">
        <v>167</v>
      </c>
      <c r="B170" s="528" t="s">
        <v>728</v>
      </c>
      <c r="C170" s="281" t="s">
        <v>688</v>
      </c>
      <c r="D170" s="281" t="s">
        <v>54</v>
      </c>
      <c r="E170" s="170" t="s">
        <v>297</v>
      </c>
      <c r="F170" s="162" t="s">
        <v>66</v>
      </c>
      <c r="G170" s="163">
        <v>1</v>
      </c>
      <c r="H170" s="178">
        <v>1</v>
      </c>
      <c r="I170" s="178">
        <v>1</v>
      </c>
      <c r="J170" s="178">
        <v>1</v>
      </c>
      <c r="K170" s="642"/>
      <c r="L170" s="642"/>
      <c r="M170" s="178">
        <v>1</v>
      </c>
      <c r="N170" s="178">
        <v>1</v>
      </c>
      <c r="O170" s="642"/>
      <c r="P170" s="178">
        <v>1</v>
      </c>
      <c r="Q170" s="178">
        <v>1</v>
      </c>
      <c r="R170" s="178">
        <v>1</v>
      </c>
      <c r="S170" s="178">
        <v>1</v>
      </c>
      <c r="T170" s="178">
        <v>1</v>
      </c>
      <c r="U170" s="178">
        <v>1</v>
      </c>
      <c r="V170" s="178">
        <v>1</v>
      </c>
      <c r="W170" s="178">
        <v>1</v>
      </c>
      <c r="X170" s="178">
        <v>1</v>
      </c>
      <c r="Y170" s="642"/>
      <c r="Z170" s="178">
        <v>1</v>
      </c>
      <c r="AA170" s="178">
        <v>1</v>
      </c>
      <c r="AB170" s="178">
        <v>1</v>
      </c>
      <c r="AC170" s="178">
        <v>1</v>
      </c>
      <c r="AD170" s="178">
        <v>1</v>
      </c>
      <c r="AE170" s="178">
        <v>1</v>
      </c>
      <c r="AF170" s="178">
        <v>1</v>
      </c>
      <c r="AG170" s="178">
        <v>1</v>
      </c>
      <c r="AH170" s="178">
        <v>1</v>
      </c>
      <c r="AI170" s="178">
        <v>1</v>
      </c>
      <c r="AJ170" s="178">
        <v>1</v>
      </c>
      <c r="AK170" s="178">
        <v>1</v>
      </c>
      <c r="AL170" s="178">
        <v>1</v>
      </c>
      <c r="AM170" s="178">
        <v>1</v>
      </c>
      <c r="AN170" s="178">
        <v>1</v>
      </c>
      <c r="AO170" s="178">
        <v>1</v>
      </c>
      <c r="AP170" s="178">
        <v>1</v>
      </c>
      <c r="AQ170" s="178">
        <v>1</v>
      </c>
      <c r="AR170" s="178">
        <v>1</v>
      </c>
      <c r="AS170" s="178">
        <v>1</v>
      </c>
      <c r="AT170" s="178">
        <v>1</v>
      </c>
      <c r="AU170" s="178">
        <v>1</v>
      </c>
      <c r="AV170" s="642"/>
      <c r="AW170" s="642"/>
      <c r="AX170" s="178">
        <v>1</v>
      </c>
      <c r="AY170" s="178">
        <v>1</v>
      </c>
      <c r="AZ170" s="178">
        <v>1</v>
      </c>
      <c r="BA170" s="178"/>
      <c r="BB170" s="178"/>
      <c r="BC170" s="178"/>
      <c r="BD170" s="178"/>
      <c r="BE170" s="178"/>
      <c r="BF170" s="178"/>
      <c r="BG170" s="178"/>
      <c r="BH170" s="178"/>
      <c r="BI170" s="178"/>
      <c r="BJ170" s="178"/>
      <c r="BK170" s="178"/>
      <c r="BL170" s="178"/>
      <c r="BM170" s="178"/>
      <c r="BN170" s="178"/>
      <c r="BO170" s="178"/>
      <c r="BP170" s="178"/>
      <c r="BQ170" s="178"/>
      <c r="BR170" s="178"/>
      <c r="BS170" s="179"/>
      <c r="BT170" s="179"/>
      <c r="BU170" s="179"/>
      <c r="BV170" s="166"/>
      <c r="BW170" s="166"/>
      <c r="BX170" s="166"/>
      <c r="BY170" s="166"/>
      <c r="BZ170" s="166"/>
      <c r="CA170" s="166"/>
      <c r="CB170" s="166"/>
      <c r="CC170" s="166"/>
      <c r="CD170" s="166"/>
      <c r="CE170" s="166"/>
      <c r="CF170" s="166"/>
      <c r="CG170" s="166"/>
      <c r="CH170" s="166"/>
      <c r="CI170" s="166"/>
      <c r="CJ170" s="166"/>
      <c r="CK170" s="166"/>
      <c r="CL170" s="166"/>
      <c r="CM170" s="166"/>
      <c r="CN170" s="166"/>
      <c r="CO170" s="166"/>
      <c r="CP170" s="166"/>
      <c r="CQ170" s="166"/>
      <c r="CR170" s="166"/>
      <c r="CS170" s="166"/>
      <c r="CT170" s="166"/>
      <c r="CU170" s="166"/>
      <c r="CV170" s="166"/>
      <c r="CW170" s="166"/>
      <c r="CX170" s="166"/>
      <c r="CY170" s="166"/>
      <c r="CZ170" s="166"/>
      <c r="DA170" s="166"/>
      <c r="DB170" s="166"/>
      <c r="DC170" s="166"/>
      <c r="DD170" s="166"/>
      <c r="DE170" s="166"/>
      <c r="DF170" s="166"/>
      <c r="DG170" s="166"/>
      <c r="DH170" s="166"/>
      <c r="DI170" s="166"/>
      <c r="DJ170" s="166"/>
      <c r="DK170" s="166"/>
      <c r="DL170" s="166"/>
      <c r="DM170" s="166"/>
      <c r="DN170" s="166"/>
      <c r="DO170" s="166"/>
      <c r="DP170" s="166"/>
      <c r="DQ170" s="166"/>
      <c r="DR170" s="166"/>
      <c r="DS170" s="166"/>
      <c r="DT170" s="166"/>
      <c r="DU170" s="166"/>
      <c r="DV170" s="166"/>
      <c r="DW170" s="166"/>
      <c r="DX170" s="166"/>
      <c r="DY170" s="166"/>
      <c r="DZ170" s="166"/>
      <c r="EA170" s="166"/>
      <c r="EB170" s="166"/>
      <c r="EC170" s="166"/>
      <c r="ED170" s="166"/>
      <c r="EE170" s="166"/>
      <c r="EF170" s="166"/>
      <c r="EG170" s="166"/>
      <c r="EH170" s="166"/>
      <c r="EI170" s="166"/>
      <c r="EJ170" s="166"/>
      <c r="EK170" s="166"/>
      <c r="EL170" s="166"/>
      <c r="EM170" s="166"/>
      <c r="EN170" s="166"/>
      <c r="EO170" s="166"/>
      <c r="EP170" s="166"/>
      <c r="EQ170" s="166"/>
      <c r="ER170" s="166"/>
      <c r="ES170" s="166"/>
      <c r="ET170" s="166"/>
      <c r="EU170" s="166"/>
      <c r="EV170" s="166"/>
      <c r="EW170" s="166"/>
      <c r="EX170" s="166"/>
      <c r="EY170" s="166"/>
      <c r="EZ170" s="166"/>
      <c r="FA170" s="166"/>
      <c r="FB170" s="166"/>
      <c r="FC170" s="166"/>
      <c r="FD170" s="166"/>
      <c r="FE170" s="166"/>
      <c r="FF170" s="166"/>
      <c r="FG170" s="166"/>
      <c r="FH170" s="166"/>
      <c r="FI170" s="166"/>
      <c r="FJ170" s="166"/>
      <c r="FK170" s="166"/>
      <c r="FL170" s="166"/>
      <c r="FM170" s="166"/>
      <c r="FN170" s="166"/>
      <c r="FO170" s="166"/>
      <c r="FP170" s="166"/>
      <c r="FQ170" s="166"/>
      <c r="FR170" s="166"/>
      <c r="FS170" s="166"/>
      <c r="FT170" s="166"/>
      <c r="FU170" s="166"/>
      <c r="FV170" s="166"/>
      <c r="FW170" s="166"/>
      <c r="FX170" s="166"/>
      <c r="FY170" s="166"/>
      <c r="FZ170" s="166"/>
      <c r="GA170" s="369"/>
      <c r="GB170" s="167"/>
      <c r="GC170" s="167"/>
      <c r="GD170" s="167"/>
      <c r="GE170" s="167"/>
      <c r="GF170" s="167"/>
      <c r="GG170" s="167"/>
      <c r="GH170" s="167"/>
      <c r="GI170" s="167"/>
      <c r="GJ170" s="167"/>
      <c r="GK170" s="167"/>
      <c r="GL170" s="167"/>
      <c r="GM170" s="167"/>
      <c r="GN170" s="167"/>
      <c r="GO170" s="167"/>
      <c r="GP170" s="167"/>
    </row>
    <row r="171" spans="1:198" s="191" customFormat="1" ht="13.8" thickBot="1" x14ac:dyDescent="0.3">
      <c r="A171" s="138">
        <v>168</v>
      </c>
      <c r="B171" s="612" t="s">
        <v>729</v>
      </c>
      <c r="C171" s="290" t="s">
        <v>689</v>
      </c>
      <c r="D171" s="290" t="s">
        <v>55</v>
      </c>
      <c r="F171" s="229" t="s">
        <v>66</v>
      </c>
      <c r="G171" s="230">
        <v>1</v>
      </c>
      <c r="H171" s="231">
        <v>1</v>
      </c>
      <c r="I171" s="231">
        <v>1</v>
      </c>
      <c r="J171" s="231">
        <v>1</v>
      </c>
      <c r="K171" s="643"/>
      <c r="L171" s="643"/>
      <c r="M171" s="231">
        <v>1</v>
      </c>
      <c r="N171" s="231">
        <v>1</v>
      </c>
      <c r="O171" s="643"/>
      <c r="P171" s="231">
        <v>1</v>
      </c>
      <c r="Q171" s="231">
        <v>1</v>
      </c>
      <c r="R171" s="231">
        <v>1</v>
      </c>
      <c r="S171" s="231">
        <v>1</v>
      </c>
      <c r="T171" s="231">
        <v>1</v>
      </c>
      <c r="U171" s="231">
        <v>1</v>
      </c>
      <c r="V171" s="231">
        <v>1</v>
      </c>
      <c r="W171" s="231">
        <v>1</v>
      </c>
      <c r="X171" s="231">
        <v>1</v>
      </c>
      <c r="Y171" s="643"/>
      <c r="Z171" s="231">
        <v>1</v>
      </c>
      <c r="AA171" s="231">
        <v>1</v>
      </c>
      <c r="AB171" s="231">
        <v>1</v>
      </c>
      <c r="AC171" s="231">
        <v>1</v>
      </c>
      <c r="AD171" s="231">
        <v>1</v>
      </c>
      <c r="AE171" s="231">
        <v>1</v>
      </c>
      <c r="AF171" s="231">
        <v>1</v>
      </c>
      <c r="AG171" s="231">
        <v>1</v>
      </c>
      <c r="AH171" s="231">
        <v>1</v>
      </c>
      <c r="AI171" s="231">
        <v>1</v>
      </c>
      <c r="AJ171" s="231">
        <v>1</v>
      </c>
      <c r="AK171" s="231">
        <v>1</v>
      </c>
      <c r="AL171" s="231">
        <v>1</v>
      </c>
      <c r="AM171" s="231">
        <v>1</v>
      </c>
      <c r="AN171" s="231">
        <v>1</v>
      </c>
      <c r="AO171" s="231">
        <v>1</v>
      </c>
      <c r="AP171" s="231">
        <v>1</v>
      </c>
      <c r="AQ171" s="231">
        <v>1</v>
      </c>
      <c r="AR171" s="231">
        <v>1</v>
      </c>
      <c r="AS171" s="231">
        <v>1</v>
      </c>
      <c r="AT171" s="231">
        <v>1</v>
      </c>
      <c r="AU171" s="231">
        <v>1</v>
      </c>
      <c r="AV171" s="643"/>
      <c r="AW171" s="643"/>
      <c r="AX171" s="231">
        <v>1</v>
      </c>
      <c r="AY171" s="231">
        <v>1</v>
      </c>
      <c r="AZ171" s="231">
        <v>1</v>
      </c>
      <c r="BA171" s="231"/>
      <c r="BB171" s="231"/>
      <c r="BC171" s="231"/>
      <c r="BD171" s="231"/>
      <c r="BE171" s="231"/>
      <c r="BF171" s="231"/>
      <c r="BG171" s="231"/>
      <c r="BH171" s="231"/>
      <c r="BI171" s="231"/>
      <c r="BJ171" s="231"/>
      <c r="BK171" s="231"/>
      <c r="BL171" s="231"/>
      <c r="BM171" s="231"/>
      <c r="BN171" s="231"/>
      <c r="BO171" s="231"/>
      <c r="BP171" s="231"/>
      <c r="BQ171" s="231"/>
      <c r="BR171" s="231"/>
      <c r="BS171" s="830"/>
      <c r="BT171" s="830"/>
      <c r="BU171" s="83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370"/>
      <c r="GB171" s="190"/>
      <c r="GC171" s="190"/>
      <c r="GD171" s="190"/>
      <c r="GE171" s="190"/>
      <c r="GF171" s="190"/>
      <c r="GG171" s="190"/>
      <c r="GH171" s="190"/>
      <c r="GI171" s="190"/>
      <c r="GJ171" s="190"/>
      <c r="GK171" s="190"/>
      <c r="GL171" s="190"/>
      <c r="GM171" s="190"/>
      <c r="GN171" s="190"/>
      <c r="GO171" s="190"/>
      <c r="GP171" s="190"/>
    </row>
    <row r="172" spans="1:198" s="626" customFormat="1" ht="13.8" thickBot="1" x14ac:dyDescent="0.3">
      <c r="A172" s="689">
        <v>169</v>
      </c>
      <c r="B172" s="267" t="s">
        <v>730</v>
      </c>
      <c r="C172" s="271" t="s">
        <v>690</v>
      </c>
      <c r="D172" s="271" t="s">
        <v>43</v>
      </c>
      <c r="F172" s="1060" t="s">
        <v>66</v>
      </c>
      <c r="G172" s="474">
        <v>1</v>
      </c>
      <c r="H172" s="475">
        <v>1</v>
      </c>
      <c r="I172" s="475">
        <v>1</v>
      </c>
      <c r="J172" s="475">
        <v>1</v>
      </c>
      <c r="K172" s="649"/>
      <c r="L172" s="649"/>
      <c r="M172" s="475">
        <v>1</v>
      </c>
      <c r="N172" s="475">
        <v>1</v>
      </c>
      <c r="O172" s="649"/>
      <c r="P172" s="475">
        <v>1</v>
      </c>
      <c r="Q172" s="475">
        <v>1</v>
      </c>
      <c r="R172" s="475">
        <v>1</v>
      </c>
      <c r="S172" s="475">
        <v>1</v>
      </c>
      <c r="T172" s="475">
        <v>1</v>
      </c>
      <c r="U172" s="475">
        <v>1</v>
      </c>
      <c r="V172" s="475">
        <v>1</v>
      </c>
      <c r="W172" s="475">
        <v>1</v>
      </c>
      <c r="X172" s="475">
        <v>1</v>
      </c>
      <c r="Y172" s="649"/>
      <c r="Z172" s="475">
        <v>1</v>
      </c>
      <c r="AA172" s="475">
        <v>1</v>
      </c>
      <c r="AB172" s="475">
        <v>1</v>
      </c>
      <c r="AC172" s="475">
        <v>1</v>
      </c>
      <c r="AD172" s="475">
        <v>1</v>
      </c>
      <c r="AE172" s="475">
        <v>1</v>
      </c>
      <c r="AF172" s="475">
        <v>1</v>
      </c>
      <c r="AG172" s="475">
        <v>1</v>
      </c>
      <c r="AH172" s="475">
        <v>1</v>
      </c>
      <c r="AI172" s="475">
        <v>1</v>
      </c>
      <c r="AJ172" s="475">
        <v>1</v>
      </c>
      <c r="AK172" s="475">
        <v>1</v>
      </c>
      <c r="AL172" s="475">
        <v>1</v>
      </c>
      <c r="AM172" s="475">
        <v>1</v>
      </c>
      <c r="AN172" s="475">
        <v>1</v>
      </c>
      <c r="AO172" s="475">
        <v>1</v>
      </c>
      <c r="AP172" s="475">
        <v>1</v>
      </c>
      <c r="AQ172" s="475">
        <v>1</v>
      </c>
      <c r="AR172" s="475">
        <v>1</v>
      </c>
      <c r="AS172" s="475">
        <v>1</v>
      </c>
      <c r="AT172" s="475">
        <v>1</v>
      </c>
      <c r="AU172" s="475">
        <v>1</v>
      </c>
      <c r="AV172" s="649"/>
      <c r="AW172" s="649"/>
      <c r="AX172" s="475">
        <v>1</v>
      </c>
      <c r="AY172" s="475">
        <v>1</v>
      </c>
      <c r="AZ172" s="475">
        <v>1</v>
      </c>
      <c r="BA172" s="475"/>
      <c r="BB172" s="475"/>
      <c r="BC172" s="475"/>
      <c r="BD172" s="475"/>
      <c r="BE172" s="475"/>
      <c r="BF172" s="475"/>
      <c r="BG172" s="475"/>
      <c r="BH172" s="475"/>
      <c r="BI172" s="475"/>
      <c r="BJ172" s="475"/>
      <c r="BK172" s="475"/>
      <c r="BL172" s="475"/>
      <c r="BM172" s="475"/>
      <c r="BN172" s="475"/>
      <c r="BO172" s="475"/>
      <c r="BP172" s="475"/>
      <c r="BQ172" s="475"/>
      <c r="BR172" s="475"/>
      <c r="BS172" s="476"/>
      <c r="BT172" s="476"/>
      <c r="BU172" s="476"/>
      <c r="BV172" s="698"/>
      <c r="BW172" s="698"/>
      <c r="BX172" s="698"/>
      <c r="BY172" s="698"/>
      <c r="BZ172" s="698"/>
      <c r="CA172" s="698"/>
      <c r="CB172" s="698"/>
      <c r="CC172" s="698"/>
      <c r="CD172" s="698"/>
      <c r="CE172" s="698"/>
      <c r="CF172" s="698"/>
      <c r="CG172" s="698"/>
      <c r="CH172" s="698"/>
      <c r="CI172" s="698"/>
      <c r="CJ172" s="698"/>
      <c r="CK172" s="698"/>
      <c r="CL172" s="698"/>
      <c r="CM172" s="698"/>
      <c r="CN172" s="698"/>
      <c r="CO172" s="698"/>
      <c r="CP172" s="698"/>
      <c r="CQ172" s="698"/>
      <c r="CR172" s="698"/>
      <c r="CS172" s="698"/>
      <c r="CT172" s="698"/>
      <c r="CU172" s="698"/>
      <c r="CV172" s="698"/>
      <c r="CW172" s="698"/>
      <c r="CX172" s="698"/>
      <c r="CY172" s="698"/>
      <c r="CZ172" s="698"/>
      <c r="DA172" s="698"/>
      <c r="DB172" s="698"/>
      <c r="DC172" s="698"/>
      <c r="DD172" s="698"/>
      <c r="DE172" s="698"/>
      <c r="DF172" s="698"/>
      <c r="DG172" s="698"/>
      <c r="DH172" s="698"/>
      <c r="DI172" s="698"/>
      <c r="DJ172" s="698"/>
      <c r="DK172" s="698"/>
      <c r="DL172" s="698"/>
      <c r="DM172" s="698"/>
      <c r="DN172" s="698"/>
      <c r="DO172" s="698"/>
      <c r="DP172" s="698"/>
      <c r="DQ172" s="698"/>
      <c r="DR172" s="698"/>
      <c r="DS172" s="698"/>
      <c r="DT172" s="698"/>
      <c r="DU172" s="698"/>
      <c r="DV172" s="698"/>
      <c r="DW172" s="698"/>
      <c r="DX172" s="698"/>
      <c r="DY172" s="698"/>
      <c r="DZ172" s="698"/>
      <c r="EA172" s="698"/>
      <c r="EB172" s="698"/>
      <c r="EC172" s="698"/>
      <c r="ED172" s="698"/>
      <c r="EE172" s="698"/>
      <c r="EF172" s="698"/>
      <c r="EG172" s="698"/>
      <c r="EH172" s="698"/>
      <c r="EI172" s="698"/>
      <c r="EJ172" s="698"/>
      <c r="EK172" s="698"/>
      <c r="EL172" s="698"/>
      <c r="EM172" s="698"/>
      <c r="EN172" s="698"/>
      <c r="EO172" s="698"/>
      <c r="EP172" s="698"/>
      <c r="EQ172" s="698"/>
      <c r="ER172" s="698"/>
      <c r="ES172" s="698"/>
      <c r="ET172" s="698"/>
      <c r="EU172" s="698"/>
      <c r="EV172" s="698"/>
      <c r="EW172" s="698"/>
      <c r="EX172" s="698"/>
      <c r="EY172" s="698"/>
      <c r="EZ172" s="698"/>
      <c r="FA172" s="698"/>
      <c r="FB172" s="698"/>
      <c r="FC172" s="698"/>
      <c r="FD172" s="698"/>
      <c r="FE172" s="698"/>
      <c r="FF172" s="698"/>
      <c r="FG172" s="698"/>
      <c r="FH172" s="698"/>
      <c r="FI172" s="698"/>
      <c r="FJ172" s="698"/>
      <c r="FK172" s="698"/>
      <c r="FL172" s="698"/>
      <c r="FM172" s="698"/>
      <c r="FN172" s="698"/>
      <c r="FO172" s="698"/>
      <c r="FP172" s="698"/>
      <c r="FQ172" s="698"/>
      <c r="FR172" s="698"/>
      <c r="FS172" s="698"/>
      <c r="FT172" s="698"/>
      <c r="FU172" s="698"/>
      <c r="FV172" s="698"/>
      <c r="FW172" s="698"/>
      <c r="FX172" s="698"/>
      <c r="FY172" s="698"/>
      <c r="FZ172" s="698"/>
      <c r="GA172" s="624"/>
      <c r="GB172" s="625"/>
      <c r="GC172" s="625"/>
      <c r="GD172" s="625"/>
      <c r="GE172" s="625"/>
      <c r="GF172" s="625"/>
      <c r="GG172" s="625"/>
      <c r="GH172" s="625"/>
      <c r="GI172" s="625"/>
      <c r="GJ172" s="625"/>
      <c r="GK172" s="625"/>
      <c r="GL172" s="625"/>
      <c r="GM172" s="625"/>
      <c r="GN172" s="625"/>
      <c r="GO172" s="625"/>
      <c r="GP172" s="625"/>
    </row>
    <row r="173" spans="1:198" s="215" customFormat="1" x14ac:dyDescent="0.25">
      <c r="A173" s="138">
        <v>170</v>
      </c>
      <c r="B173" s="525" t="s">
        <v>731</v>
      </c>
      <c r="C173" s="181" t="s">
        <v>686</v>
      </c>
      <c r="D173" s="264" t="s">
        <v>52</v>
      </c>
      <c r="E173" s="821"/>
      <c r="F173" s="147" t="s">
        <v>66</v>
      </c>
      <c r="G173" s="148">
        <v>1</v>
      </c>
      <c r="H173" s="180">
        <v>1</v>
      </c>
      <c r="I173" s="180">
        <v>1</v>
      </c>
      <c r="J173" s="180">
        <v>1</v>
      </c>
      <c r="K173" s="645"/>
      <c r="L173" s="645"/>
      <c r="M173" s="180">
        <v>1</v>
      </c>
      <c r="N173" s="180">
        <v>1</v>
      </c>
      <c r="O173" s="645"/>
      <c r="P173" s="180">
        <v>1</v>
      </c>
      <c r="Q173" s="180">
        <v>1</v>
      </c>
      <c r="R173" s="180">
        <v>1</v>
      </c>
      <c r="S173" s="180">
        <v>1</v>
      </c>
      <c r="T173" s="180">
        <v>1</v>
      </c>
      <c r="U173" s="180">
        <v>1</v>
      </c>
      <c r="V173" s="180">
        <v>1</v>
      </c>
      <c r="W173" s="180">
        <v>1</v>
      </c>
      <c r="X173" s="180">
        <v>1</v>
      </c>
      <c r="Y173" s="645"/>
      <c r="Z173" s="180">
        <v>1</v>
      </c>
      <c r="AA173" s="180">
        <v>1</v>
      </c>
      <c r="AB173" s="180">
        <v>1</v>
      </c>
      <c r="AC173" s="180">
        <v>1</v>
      </c>
      <c r="AD173" s="180">
        <v>1</v>
      </c>
      <c r="AE173" s="180">
        <v>1</v>
      </c>
      <c r="AF173" s="180">
        <v>1</v>
      </c>
      <c r="AG173" s="180">
        <v>1</v>
      </c>
      <c r="AH173" s="180">
        <v>1</v>
      </c>
      <c r="AI173" s="180">
        <v>1</v>
      </c>
      <c r="AJ173" s="180">
        <v>1</v>
      </c>
      <c r="AK173" s="180">
        <v>1</v>
      </c>
      <c r="AL173" s="180">
        <v>1</v>
      </c>
      <c r="AM173" s="180">
        <v>1</v>
      </c>
      <c r="AN173" s="180">
        <v>1</v>
      </c>
      <c r="AO173" s="180">
        <v>1</v>
      </c>
      <c r="AP173" s="180">
        <v>1</v>
      </c>
      <c r="AQ173" s="180">
        <v>1</v>
      </c>
      <c r="AR173" s="180">
        <v>1</v>
      </c>
      <c r="AS173" s="180">
        <v>1</v>
      </c>
      <c r="AT173" s="180">
        <v>1</v>
      </c>
      <c r="AU173" s="180">
        <v>1</v>
      </c>
      <c r="AV173" s="645"/>
      <c r="AW173" s="645"/>
      <c r="AX173" s="180">
        <v>1</v>
      </c>
      <c r="AY173" s="180">
        <v>1</v>
      </c>
      <c r="AZ173" s="180">
        <v>1</v>
      </c>
      <c r="BA173" s="180"/>
      <c r="BB173" s="180"/>
      <c r="BC173" s="180"/>
      <c r="BD173" s="180"/>
      <c r="BE173" s="180"/>
      <c r="BF173" s="180"/>
      <c r="BG173" s="180"/>
      <c r="BH173" s="180"/>
      <c r="BI173" s="180"/>
      <c r="BJ173" s="180"/>
      <c r="BK173" s="180"/>
      <c r="BL173" s="180"/>
      <c r="BM173" s="180"/>
      <c r="BN173" s="180"/>
      <c r="BO173" s="180"/>
      <c r="BP173" s="180"/>
      <c r="BQ173" s="180"/>
      <c r="BR173" s="180"/>
      <c r="BS173" s="130"/>
      <c r="BT173" s="130"/>
      <c r="BU173" s="13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371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</row>
    <row r="174" spans="1:198" s="26" customFormat="1" ht="13.8" thickBot="1" x14ac:dyDescent="0.3">
      <c r="A174" s="138">
        <v>171</v>
      </c>
      <c r="B174" s="611" t="s">
        <v>732</v>
      </c>
      <c r="C174" s="171" t="s">
        <v>687</v>
      </c>
      <c r="D174" s="260" t="s">
        <v>53</v>
      </c>
      <c r="F174" s="142" t="s">
        <v>66</v>
      </c>
      <c r="G174" s="143">
        <v>1</v>
      </c>
      <c r="H174" s="172">
        <v>1</v>
      </c>
      <c r="I174" s="172">
        <v>1</v>
      </c>
      <c r="J174" s="172">
        <v>1</v>
      </c>
      <c r="K174" s="640"/>
      <c r="L174" s="640"/>
      <c r="M174" s="172">
        <v>1</v>
      </c>
      <c r="N174" s="172">
        <v>1</v>
      </c>
      <c r="O174" s="640"/>
      <c r="P174" s="172">
        <v>1</v>
      </c>
      <c r="Q174" s="172">
        <v>1</v>
      </c>
      <c r="R174" s="172">
        <v>1</v>
      </c>
      <c r="S174" s="172">
        <v>1</v>
      </c>
      <c r="T174" s="172">
        <v>1</v>
      </c>
      <c r="U174" s="172">
        <v>1</v>
      </c>
      <c r="V174" s="172">
        <v>1</v>
      </c>
      <c r="W174" s="172">
        <v>1</v>
      </c>
      <c r="X174" s="172">
        <v>1</v>
      </c>
      <c r="Y174" s="640"/>
      <c r="Z174" s="172">
        <v>1</v>
      </c>
      <c r="AA174" s="172">
        <v>1</v>
      </c>
      <c r="AB174" s="172">
        <v>1</v>
      </c>
      <c r="AC174" s="172">
        <v>1</v>
      </c>
      <c r="AD174" s="172">
        <v>1</v>
      </c>
      <c r="AE174" s="172">
        <v>1</v>
      </c>
      <c r="AF174" s="172">
        <v>1</v>
      </c>
      <c r="AG174" s="172">
        <v>1</v>
      </c>
      <c r="AH174" s="172">
        <v>1</v>
      </c>
      <c r="AI174" s="172">
        <v>1</v>
      </c>
      <c r="AJ174" s="172">
        <v>1</v>
      </c>
      <c r="AK174" s="172">
        <v>1</v>
      </c>
      <c r="AL174" s="172">
        <v>1</v>
      </c>
      <c r="AM174" s="172">
        <v>1</v>
      </c>
      <c r="AN174" s="172">
        <v>1</v>
      </c>
      <c r="AO174" s="172">
        <v>1</v>
      </c>
      <c r="AP174" s="172">
        <v>1</v>
      </c>
      <c r="AQ174" s="172">
        <v>1</v>
      </c>
      <c r="AR174" s="172">
        <v>1</v>
      </c>
      <c r="AS174" s="172">
        <v>1</v>
      </c>
      <c r="AT174" s="172">
        <v>1</v>
      </c>
      <c r="AU174" s="172">
        <v>1</v>
      </c>
      <c r="AV174" s="640"/>
      <c r="AW174" s="640"/>
      <c r="AX174" s="172">
        <v>1</v>
      </c>
      <c r="AY174" s="172">
        <v>1</v>
      </c>
      <c r="AZ174" s="172">
        <v>1</v>
      </c>
      <c r="BA174" s="172"/>
      <c r="BB174" s="172"/>
      <c r="BC174" s="172"/>
      <c r="BD174" s="172"/>
      <c r="BE174" s="172"/>
      <c r="BF174" s="172"/>
      <c r="BG174" s="172"/>
      <c r="BH174" s="172"/>
      <c r="BI174" s="172"/>
      <c r="BJ174" s="172"/>
      <c r="BK174" s="172"/>
      <c r="BL174" s="172"/>
      <c r="BM174" s="172"/>
      <c r="BN174" s="172"/>
      <c r="BO174" s="172"/>
      <c r="BP174" s="172"/>
      <c r="BQ174" s="172"/>
      <c r="BR174" s="172"/>
      <c r="BS174" s="173"/>
      <c r="BT174" s="173"/>
      <c r="BU174" s="173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367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</row>
    <row r="175" spans="1:198" s="155" customFormat="1" x14ac:dyDescent="0.25">
      <c r="A175" s="138">
        <v>172</v>
      </c>
      <c r="B175" s="527" t="s">
        <v>733</v>
      </c>
      <c r="C175" s="279" t="s">
        <v>692</v>
      </c>
      <c r="D175" s="279" t="s">
        <v>54</v>
      </c>
      <c r="E175" s="169" t="s">
        <v>353</v>
      </c>
      <c r="F175" s="153" t="s">
        <v>66</v>
      </c>
      <c r="G175" s="154">
        <v>1</v>
      </c>
      <c r="H175" s="175">
        <v>1</v>
      </c>
      <c r="I175" s="175">
        <v>1</v>
      </c>
      <c r="J175" s="175">
        <v>1</v>
      </c>
      <c r="K175" s="641"/>
      <c r="L175" s="641"/>
      <c r="M175" s="175">
        <v>1</v>
      </c>
      <c r="N175" s="175">
        <v>1</v>
      </c>
      <c r="O175" s="641"/>
      <c r="P175" s="175">
        <v>1</v>
      </c>
      <c r="Q175" s="175">
        <v>1</v>
      </c>
      <c r="R175" s="175">
        <v>1</v>
      </c>
      <c r="S175" s="175">
        <v>1</v>
      </c>
      <c r="T175" s="175">
        <v>1</v>
      </c>
      <c r="U175" s="175">
        <v>1</v>
      </c>
      <c r="V175" s="175">
        <v>1</v>
      </c>
      <c r="W175" s="175">
        <v>1</v>
      </c>
      <c r="X175" s="175">
        <v>1</v>
      </c>
      <c r="Y175" s="641"/>
      <c r="Z175" s="175">
        <v>1</v>
      </c>
      <c r="AA175" s="175">
        <v>1</v>
      </c>
      <c r="AB175" s="175">
        <v>1</v>
      </c>
      <c r="AC175" s="175">
        <v>1</v>
      </c>
      <c r="AD175" s="175">
        <v>1</v>
      </c>
      <c r="AE175" s="175">
        <v>1</v>
      </c>
      <c r="AF175" s="175">
        <v>1</v>
      </c>
      <c r="AG175" s="175">
        <v>1</v>
      </c>
      <c r="AH175" s="175">
        <v>1</v>
      </c>
      <c r="AI175" s="175">
        <v>1</v>
      </c>
      <c r="AJ175" s="175">
        <v>1</v>
      </c>
      <c r="AK175" s="175">
        <v>1</v>
      </c>
      <c r="AL175" s="175">
        <v>1</v>
      </c>
      <c r="AM175" s="175">
        <v>1</v>
      </c>
      <c r="AN175" s="175">
        <v>1</v>
      </c>
      <c r="AO175" s="175">
        <v>1</v>
      </c>
      <c r="AP175" s="175">
        <v>1</v>
      </c>
      <c r="AQ175" s="175">
        <v>1</v>
      </c>
      <c r="AR175" s="175">
        <v>1</v>
      </c>
      <c r="AS175" s="175">
        <v>1</v>
      </c>
      <c r="AT175" s="175">
        <v>1</v>
      </c>
      <c r="AU175" s="175">
        <v>1</v>
      </c>
      <c r="AV175" s="641"/>
      <c r="AW175" s="641"/>
      <c r="AX175" s="175">
        <v>1</v>
      </c>
      <c r="AY175" s="175">
        <v>1</v>
      </c>
      <c r="AZ175" s="175">
        <v>1</v>
      </c>
      <c r="BA175" s="175"/>
      <c r="BB175" s="175"/>
      <c r="BC175" s="175"/>
      <c r="BD175" s="175"/>
      <c r="BE175" s="175"/>
      <c r="BF175" s="175"/>
      <c r="BG175" s="175"/>
      <c r="BH175" s="175"/>
      <c r="BI175" s="175"/>
      <c r="BJ175" s="175"/>
      <c r="BK175" s="175"/>
      <c r="BL175" s="175"/>
      <c r="BM175" s="175"/>
      <c r="BN175" s="175"/>
      <c r="BO175" s="175"/>
      <c r="BP175" s="175"/>
      <c r="BQ175" s="175"/>
      <c r="BR175" s="175"/>
      <c r="BS175" s="176"/>
      <c r="BT175" s="176"/>
      <c r="BU175" s="176"/>
      <c r="BV175" s="157"/>
      <c r="BW175" s="157"/>
      <c r="BX175" s="157"/>
      <c r="BY175" s="157"/>
      <c r="BZ175" s="157"/>
      <c r="CA175" s="157"/>
      <c r="CB175" s="157"/>
      <c r="CC175" s="157"/>
      <c r="CD175" s="157"/>
      <c r="CE175" s="157"/>
      <c r="CF175" s="157"/>
      <c r="CG175" s="157"/>
      <c r="CH175" s="157"/>
      <c r="CI175" s="157"/>
      <c r="CJ175" s="157"/>
      <c r="CK175" s="157"/>
      <c r="CL175" s="157"/>
      <c r="CM175" s="157"/>
      <c r="CN175" s="157"/>
      <c r="CO175" s="157"/>
      <c r="CP175" s="157"/>
      <c r="CQ175" s="157"/>
      <c r="CR175" s="157"/>
      <c r="CS175" s="157"/>
      <c r="CT175" s="157"/>
      <c r="CU175" s="157"/>
      <c r="CV175" s="157"/>
      <c r="CW175" s="157"/>
      <c r="CX175" s="157"/>
      <c r="CY175" s="157"/>
      <c r="CZ175" s="157"/>
      <c r="DA175" s="157"/>
      <c r="DB175" s="157"/>
      <c r="DC175" s="157"/>
      <c r="DD175" s="157"/>
      <c r="DE175" s="157"/>
      <c r="DF175" s="157"/>
      <c r="DG175" s="157"/>
      <c r="DH175" s="157"/>
      <c r="DI175" s="157"/>
      <c r="DJ175" s="157"/>
      <c r="DK175" s="157"/>
      <c r="DL175" s="157"/>
      <c r="DM175" s="157"/>
      <c r="DN175" s="157"/>
      <c r="DO175" s="157"/>
      <c r="DP175" s="157"/>
      <c r="DQ175" s="157"/>
      <c r="DR175" s="157"/>
      <c r="DS175" s="157"/>
      <c r="DT175" s="157"/>
      <c r="DU175" s="157"/>
      <c r="DV175" s="157"/>
      <c r="DW175" s="157"/>
      <c r="DX175" s="157"/>
      <c r="DY175" s="157"/>
      <c r="DZ175" s="157"/>
      <c r="EA175" s="157"/>
      <c r="EB175" s="157"/>
      <c r="EC175" s="157"/>
      <c r="ED175" s="157"/>
      <c r="EE175" s="157"/>
      <c r="EF175" s="157"/>
      <c r="EG175" s="157"/>
      <c r="EH175" s="157"/>
      <c r="EI175" s="157"/>
      <c r="EJ175" s="157"/>
      <c r="EK175" s="157"/>
      <c r="EL175" s="157"/>
      <c r="EM175" s="157"/>
      <c r="EN175" s="157"/>
      <c r="EO175" s="157"/>
      <c r="EP175" s="157"/>
      <c r="EQ175" s="157"/>
      <c r="ER175" s="157"/>
      <c r="ES175" s="157"/>
      <c r="ET175" s="157"/>
      <c r="EU175" s="157"/>
      <c r="EV175" s="157"/>
      <c r="EW175" s="157"/>
      <c r="EX175" s="157"/>
      <c r="EY175" s="157"/>
      <c r="EZ175" s="157"/>
      <c r="FA175" s="157"/>
      <c r="FB175" s="157"/>
      <c r="FC175" s="157"/>
      <c r="FD175" s="157"/>
      <c r="FE175" s="157"/>
      <c r="FF175" s="157"/>
      <c r="FG175" s="157"/>
      <c r="FH175" s="157"/>
      <c r="FI175" s="157"/>
      <c r="FJ175" s="157"/>
      <c r="FK175" s="157"/>
      <c r="FL175" s="157"/>
      <c r="FM175" s="157"/>
      <c r="FN175" s="157"/>
      <c r="FO175" s="157"/>
      <c r="FP175" s="157"/>
      <c r="FQ175" s="157"/>
      <c r="FR175" s="157"/>
      <c r="FS175" s="157"/>
      <c r="FT175" s="157"/>
      <c r="FU175" s="157"/>
      <c r="FV175" s="157"/>
      <c r="FW175" s="157"/>
      <c r="FX175" s="157"/>
      <c r="FY175" s="157"/>
      <c r="FZ175" s="157"/>
      <c r="GA175" s="368"/>
      <c r="GB175" s="158"/>
      <c r="GC175" s="158"/>
      <c r="GD175" s="158"/>
      <c r="GE175" s="158"/>
      <c r="GF175" s="158"/>
      <c r="GG175" s="158"/>
      <c r="GH175" s="158"/>
      <c r="GI175" s="158"/>
      <c r="GJ175" s="158"/>
      <c r="GK175" s="158"/>
      <c r="GL175" s="158"/>
      <c r="GM175" s="158"/>
      <c r="GN175" s="158"/>
      <c r="GO175" s="158"/>
      <c r="GP175" s="158"/>
    </row>
    <row r="176" spans="1:198" s="164" customFormat="1" ht="13.8" thickBot="1" x14ac:dyDescent="0.3">
      <c r="A176" s="138">
        <v>173</v>
      </c>
      <c r="B176" s="528" t="s">
        <v>733</v>
      </c>
      <c r="C176" s="281" t="s">
        <v>692</v>
      </c>
      <c r="D176" s="281" t="s">
        <v>54</v>
      </c>
      <c r="E176" s="170" t="s">
        <v>297</v>
      </c>
      <c r="F176" s="162" t="s">
        <v>66</v>
      </c>
      <c r="G176" s="163">
        <v>1</v>
      </c>
      <c r="H176" s="178">
        <v>1</v>
      </c>
      <c r="I176" s="178">
        <v>1</v>
      </c>
      <c r="J176" s="178">
        <v>1</v>
      </c>
      <c r="K176" s="642"/>
      <c r="L176" s="642"/>
      <c r="M176" s="178">
        <v>1</v>
      </c>
      <c r="N176" s="178">
        <v>1</v>
      </c>
      <c r="O176" s="642"/>
      <c r="P176" s="178">
        <v>1</v>
      </c>
      <c r="Q176" s="178">
        <v>1</v>
      </c>
      <c r="R176" s="178">
        <v>1</v>
      </c>
      <c r="S176" s="178">
        <v>1</v>
      </c>
      <c r="T176" s="178">
        <v>1</v>
      </c>
      <c r="U176" s="178">
        <v>1</v>
      </c>
      <c r="V176" s="178">
        <v>1</v>
      </c>
      <c r="W176" s="178">
        <v>1</v>
      </c>
      <c r="X176" s="178">
        <v>1</v>
      </c>
      <c r="Y176" s="642"/>
      <c r="Z176" s="178">
        <v>1</v>
      </c>
      <c r="AA176" s="178">
        <v>1</v>
      </c>
      <c r="AB176" s="178">
        <v>1</v>
      </c>
      <c r="AC176" s="178">
        <v>1</v>
      </c>
      <c r="AD176" s="178">
        <v>1</v>
      </c>
      <c r="AE176" s="178">
        <v>1</v>
      </c>
      <c r="AF176" s="178">
        <v>1</v>
      </c>
      <c r="AG176" s="178">
        <v>1</v>
      </c>
      <c r="AH176" s="178">
        <v>1</v>
      </c>
      <c r="AI176" s="178">
        <v>1</v>
      </c>
      <c r="AJ176" s="178">
        <v>1</v>
      </c>
      <c r="AK176" s="178">
        <v>1</v>
      </c>
      <c r="AL176" s="178">
        <v>1</v>
      </c>
      <c r="AM176" s="178">
        <v>1</v>
      </c>
      <c r="AN176" s="178">
        <v>1</v>
      </c>
      <c r="AO176" s="178">
        <v>1</v>
      </c>
      <c r="AP176" s="178">
        <v>1</v>
      </c>
      <c r="AQ176" s="178">
        <v>1</v>
      </c>
      <c r="AR176" s="178">
        <v>1</v>
      </c>
      <c r="AS176" s="178">
        <v>1</v>
      </c>
      <c r="AT176" s="178">
        <v>1</v>
      </c>
      <c r="AU176" s="178">
        <v>1</v>
      </c>
      <c r="AV176" s="642"/>
      <c r="AW176" s="642"/>
      <c r="AX176" s="178">
        <v>1</v>
      </c>
      <c r="AY176" s="178">
        <v>1</v>
      </c>
      <c r="AZ176" s="178">
        <v>1</v>
      </c>
      <c r="BA176" s="178"/>
      <c r="BB176" s="178"/>
      <c r="BC176" s="178"/>
      <c r="BD176" s="178"/>
      <c r="BE176" s="178"/>
      <c r="BF176" s="178"/>
      <c r="BG176" s="178"/>
      <c r="BH176" s="178"/>
      <c r="BI176" s="178"/>
      <c r="BJ176" s="178"/>
      <c r="BK176" s="178"/>
      <c r="BL176" s="178"/>
      <c r="BM176" s="178"/>
      <c r="BN176" s="178"/>
      <c r="BO176" s="178"/>
      <c r="BP176" s="178"/>
      <c r="BQ176" s="178"/>
      <c r="BR176" s="178"/>
      <c r="BS176" s="179"/>
      <c r="BT176" s="179"/>
      <c r="BU176" s="179"/>
      <c r="BV176" s="166"/>
      <c r="BW176" s="166"/>
      <c r="BX176" s="166"/>
      <c r="BY176" s="166"/>
      <c r="BZ176" s="166"/>
      <c r="CA176" s="166"/>
      <c r="CB176" s="166"/>
      <c r="CC176" s="166"/>
      <c r="CD176" s="166"/>
      <c r="CE176" s="166"/>
      <c r="CF176" s="166"/>
      <c r="CG176" s="166"/>
      <c r="CH176" s="166"/>
      <c r="CI176" s="166"/>
      <c r="CJ176" s="166"/>
      <c r="CK176" s="166"/>
      <c r="CL176" s="166"/>
      <c r="CM176" s="166"/>
      <c r="CN176" s="166"/>
      <c r="CO176" s="166"/>
      <c r="CP176" s="166"/>
      <c r="CQ176" s="166"/>
      <c r="CR176" s="166"/>
      <c r="CS176" s="166"/>
      <c r="CT176" s="166"/>
      <c r="CU176" s="166"/>
      <c r="CV176" s="166"/>
      <c r="CW176" s="166"/>
      <c r="CX176" s="166"/>
      <c r="CY176" s="166"/>
      <c r="CZ176" s="166"/>
      <c r="DA176" s="166"/>
      <c r="DB176" s="166"/>
      <c r="DC176" s="166"/>
      <c r="DD176" s="166"/>
      <c r="DE176" s="166"/>
      <c r="DF176" s="166"/>
      <c r="DG176" s="166"/>
      <c r="DH176" s="166"/>
      <c r="DI176" s="166"/>
      <c r="DJ176" s="166"/>
      <c r="DK176" s="166"/>
      <c r="DL176" s="166"/>
      <c r="DM176" s="166"/>
      <c r="DN176" s="166"/>
      <c r="DO176" s="166"/>
      <c r="DP176" s="166"/>
      <c r="DQ176" s="166"/>
      <c r="DR176" s="166"/>
      <c r="DS176" s="166"/>
      <c r="DT176" s="166"/>
      <c r="DU176" s="166"/>
      <c r="DV176" s="166"/>
      <c r="DW176" s="166"/>
      <c r="DX176" s="166"/>
      <c r="DY176" s="166"/>
      <c r="DZ176" s="166"/>
      <c r="EA176" s="166"/>
      <c r="EB176" s="166"/>
      <c r="EC176" s="166"/>
      <c r="ED176" s="166"/>
      <c r="EE176" s="166"/>
      <c r="EF176" s="166"/>
      <c r="EG176" s="166"/>
      <c r="EH176" s="166"/>
      <c r="EI176" s="166"/>
      <c r="EJ176" s="166"/>
      <c r="EK176" s="166"/>
      <c r="EL176" s="166"/>
      <c r="EM176" s="166"/>
      <c r="EN176" s="166"/>
      <c r="EO176" s="166"/>
      <c r="EP176" s="166"/>
      <c r="EQ176" s="166"/>
      <c r="ER176" s="166"/>
      <c r="ES176" s="166"/>
      <c r="ET176" s="166"/>
      <c r="EU176" s="166"/>
      <c r="EV176" s="166"/>
      <c r="EW176" s="166"/>
      <c r="EX176" s="166"/>
      <c r="EY176" s="166"/>
      <c r="EZ176" s="166"/>
      <c r="FA176" s="166"/>
      <c r="FB176" s="166"/>
      <c r="FC176" s="166"/>
      <c r="FD176" s="166"/>
      <c r="FE176" s="166"/>
      <c r="FF176" s="166"/>
      <c r="FG176" s="166"/>
      <c r="FH176" s="166"/>
      <c r="FI176" s="166"/>
      <c r="FJ176" s="166"/>
      <c r="FK176" s="166"/>
      <c r="FL176" s="166"/>
      <c r="FM176" s="166"/>
      <c r="FN176" s="166"/>
      <c r="FO176" s="166"/>
      <c r="FP176" s="166"/>
      <c r="FQ176" s="166"/>
      <c r="FR176" s="166"/>
      <c r="FS176" s="166"/>
      <c r="FT176" s="166"/>
      <c r="FU176" s="166"/>
      <c r="FV176" s="166"/>
      <c r="FW176" s="166"/>
      <c r="FX176" s="166"/>
      <c r="FY176" s="166"/>
      <c r="FZ176" s="166"/>
      <c r="GA176" s="369"/>
      <c r="GB176" s="167"/>
      <c r="GC176" s="167"/>
      <c r="GD176" s="167"/>
      <c r="GE176" s="167"/>
      <c r="GF176" s="167"/>
      <c r="GG176" s="167"/>
      <c r="GH176" s="167"/>
      <c r="GI176" s="167"/>
      <c r="GJ176" s="167"/>
      <c r="GK176" s="167"/>
      <c r="GL176" s="167"/>
      <c r="GM176" s="167"/>
      <c r="GN176" s="167"/>
      <c r="GO176" s="167"/>
      <c r="GP176" s="167"/>
    </row>
    <row r="177" spans="1:198" s="191" customFormat="1" ht="13.8" thickBot="1" x14ac:dyDescent="0.3">
      <c r="A177" s="138">
        <v>174</v>
      </c>
      <c r="B177" s="612" t="s">
        <v>734</v>
      </c>
      <c r="C177" s="290" t="s">
        <v>693</v>
      </c>
      <c r="D177" s="290" t="s">
        <v>55</v>
      </c>
      <c r="F177" s="229" t="s">
        <v>66</v>
      </c>
      <c r="G177" s="230">
        <v>1</v>
      </c>
      <c r="H177" s="231">
        <v>1</v>
      </c>
      <c r="I177" s="231">
        <v>1</v>
      </c>
      <c r="J177" s="231">
        <v>1</v>
      </c>
      <c r="K177" s="643"/>
      <c r="L177" s="643"/>
      <c r="M177" s="231">
        <v>1</v>
      </c>
      <c r="N177" s="231">
        <v>1</v>
      </c>
      <c r="O177" s="643"/>
      <c r="P177" s="231">
        <v>1</v>
      </c>
      <c r="Q177" s="231">
        <v>1</v>
      </c>
      <c r="R177" s="231">
        <v>1</v>
      </c>
      <c r="S177" s="231">
        <v>1</v>
      </c>
      <c r="T177" s="231">
        <v>1</v>
      </c>
      <c r="U177" s="231">
        <v>1</v>
      </c>
      <c r="V177" s="231">
        <v>1</v>
      </c>
      <c r="W177" s="231">
        <v>1</v>
      </c>
      <c r="X177" s="231">
        <v>1</v>
      </c>
      <c r="Y177" s="643"/>
      <c r="Z177" s="231">
        <v>1</v>
      </c>
      <c r="AA177" s="231">
        <v>1</v>
      </c>
      <c r="AB177" s="231">
        <v>1</v>
      </c>
      <c r="AC177" s="231">
        <v>1</v>
      </c>
      <c r="AD177" s="231">
        <v>1</v>
      </c>
      <c r="AE177" s="231">
        <v>1</v>
      </c>
      <c r="AF177" s="231">
        <v>1</v>
      </c>
      <c r="AG177" s="231">
        <v>1</v>
      </c>
      <c r="AH177" s="231">
        <v>1</v>
      </c>
      <c r="AI177" s="231">
        <v>1</v>
      </c>
      <c r="AJ177" s="231">
        <v>1</v>
      </c>
      <c r="AK177" s="231">
        <v>1</v>
      </c>
      <c r="AL177" s="231">
        <v>1</v>
      </c>
      <c r="AM177" s="231">
        <v>1</v>
      </c>
      <c r="AN177" s="231">
        <v>1</v>
      </c>
      <c r="AO177" s="231">
        <v>1</v>
      </c>
      <c r="AP177" s="231">
        <v>1</v>
      </c>
      <c r="AQ177" s="231">
        <v>1</v>
      </c>
      <c r="AR177" s="231">
        <v>1</v>
      </c>
      <c r="AS177" s="231">
        <v>1</v>
      </c>
      <c r="AT177" s="231">
        <v>1</v>
      </c>
      <c r="AU177" s="231">
        <v>1</v>
      </c>
      <c r="AV177" s="643"/>
      <c r="AW177" s="643"/>
      <c r="AX177" s="231">
        <v>1</v>
      </c>
      <c r="AY177" s="231">
        <v>1</v>
      </c>
      <c r="AZ177" s="231">
        <v>1</v>
      </c>
      <c r="BA177" s="231"/>
      <c r="BB177" s="231"/>
      <c r="BC177" s="231"/>
      <c r="BD177" s="231"/>
      <c r="BE177" s="231"/>
      <c r="BF177" s="231"/>
      <c r="BG177" s="231"/>
      <c r="BH177" s="231"/>
      <c r="BI177" s="231"/>
      <c r="BJ177" s="231"/>
      <c r="BK177" s="231"/>
      <c r="BL177" s="231"/>
      <c r="BM177" s="231"/>
      <c r="BN177" s="231"/>
      <c r="BO177" s="231"/>
      <c r="BP177" s="231"/>
      <c r="BQ177" s="231"/>
      <c r="BR177" s="231"/>
      <c r="BS177" s="830"/>
      <c r="BT177" s="830"/>
      <c r="BU177" s="83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370"/>
      <c r="GB177" s="190"/>
      <c r="GC177" s="190"/>
      <c r="GD177" s="190"/>
      <c r="GE177" s="190"/>
      <c r="GF177" s="190"/>
      <c r="GG177" s="190"/>
      <c r="GH177" s="190"/>
      <c r="GI177" s="190"/>
      <c r="GJ177" s="190"/>
      <c r="GK177" s="190"/>
      <c r="GL177" s="190"/>
      <c r="GM177" s="190"/>
      <c r="GN177" s="190"/>
      <c r="GO177" s="190"/>
      <c r="GP177" s="190"/>
    </row>
    <row r="178" spans="1:198" s="626" customFormat="1" ht="13.8" thickBot="1" x14ac:dyDescent="0.3">
      <c r="A178" s="689">
        <v>175</v>
      </c>
      <c r="B178" s="267" t="s">
        <v>735</v>
      </c>
      <c r="C178" s="271" t="s">
        <v>691</v>
      </c>
      <c r="D178" s="271" t="s">
        <v>43</v>
      </c>
      <c r="F178" s="1060" t="s">
        <v>66</v>
      </c>
      <c r="G178" s="474">
        <v>1</v>
      </c>
      <c r="H178" s="475">
        <v>1</v>
      </c>
      <c r="I178" s="475">
        <v>1</v>
      </c>
      <c r="J178" s="475">
        <v>1</v>
      </c>
      <c r="K178" s="649"/>
      <c r="L178" s="649"/>
      <c r="M178" s="475">
        <v>1</v>
      </c>
      <c r="N178" s="475">
        <v>1</v>
      </c>
      <c r="O178" s="649"/>
      <c r="P178" s="475">
        <v>1</v>
      </c>
      <c r="Q178" s="475">
        <v>1</v>
      </c>
      <c r="R178" s="475">
        <v>1</v>
      </c>
      <c r="S178" s="475">
        <v>1</v>
      </c>
      <c r="T178" s="475">
        <v>1</v>
      </c>
      <c r="U178" s="475">
        <v>1</v>
      </c>
      <c r="V178" s="475">
        <v>1</v>
      </c>
      <c r="W178" s="475">
        <v>1</v>
      </c>
      <c r="X178" s="475">
        <v>1</v>
      </c>
      <c r="Y178" s="649"/>
      <c r="Z178" s="475">
        <v>1</v>
      </c>
      <c r="AA178" s="475">
        <v>1</v>
      </c>
      <c r="AB178" s="475">
        <v>1</v>
      </c>
      <c r="AC178" s="475">
        <v>1</v>
      </c>
      <c r="AD178" s="475">
        <v>1</v>
      </c>
      <c r="AE178" s="475">
        <v>1</v>
      </c>
      <c r="AF178" s="475">
        <v>1</v>
      </c>
      <c r="AG178" s="475">
        <v>1</v>
      </c>
      <c r="AH178" s="475">
        <v>1</v>
      </c>
      <c r="AI178" s="475">
        <v>1</v>
      </c>
      <c r="AJ178" s="475">
        <v>1</v>
      </c>
      <c r="AK178" s="475">
        <v>1</v>
      </c>
      <c r="AL178" s="475">
        <v>1</v>
      </c>
      <c r="AM178" s="475">
        <v>1</v>
      </c>
      <c r="AN178" s="475">
        <v>1</v>
      </c>
      <c r="AO178" s="475">
        <v>1</v>
      </c>
      <c r="AP178" s="475">
        <v>1</v>
      </c>
      <c r="AQ178" s="475">
        <v>1</v>
      </c>
      <c r="AR178" s="475">
        <v>1</v>
      </c>
      <c r="AS178" s="475">
        <v>1</v>
      </c>
      <c r="AT178" s="475">
        <v>1</v>
      </c>
      <c r="AU178" s="475">
        <v>1</v>
      </c>
      <c r="AV178" s="649"/>
      <c r="AW178" s="649"/>
      <c r="AX178" s="475">
        <v>1</v>
      </c>
      <c r="AY178" s="475">
        <v>1</v>
      </c>
      <c r="AZ178" s="475">
        <v>1</v>
      </c>
      <c r="BA178" s="475"/>
      <c r="BB178" s="475"/>
      <c r="BC178" s="475"/>
      <c r="BD178" s="475"/>
      <c r="BE178" s="475"/>
      <c r="BF178" s="475"/>
      <c r="BG178" s="475"/>
      <c r="BH178" s="475"/>
      <c r="BI178" s="475"/>
      <c r="BJ178" s="475"/>
      <c r="BK178" s="475"/>
      <c r="BL178" s="475"/>
      <c r="BM178" s="475"/>
      <c r="BN178" s="475"/>
      <c r="BO178" s="475"/>
      <c r="BP178" s="475"/>
      <c r="BQ178" s="475"/>
      <c r="BR178" s="475"/>
      <c r="BS178" s="476"/>
      <c r="BT178" s="476"/>
      <c r="BU178" s="476"/>
      <c r="BV178" s="698"/>
      <c r="BW178" s="698"/>
      <c r="BX178" s="698"/>
      <c r="BY178" s="698"/>
      <c r="BZ178" s="698"/>
      <c r="CA178" s="698"/>
      <c r="CB178" s="698"/>
      <c r="CC178" s="698"/>
      <c r="CD178" s="698"/>
      <c r="CE178" s="698"/>
      <c r="CF178" s="698"/>
      <c r="CG178" s="698"/>
      <c r="CH178" s="698"/>
      <c r="CI178" s="698"/>
      <c r="CJ178" s="698"/>
      <c r="CK178" s="698"/>
      <c r="CL178" s="698"/>
      <c r="CM178" s="698"/>
      <c r="CN178" s="698"/>
      <c r="CO178" s="698"/>
      <c r="CP178" s="698"/>
      <c r="CQ178" s="698"/>
      <c r="CR178" s="698"/>
      <c r="CS178" s="698"/>
      <c r="CT178" s="698"/>
      <c r="CU178" s="698"/>
      <c r="CV178" s="698"/>
      <c r="CW178" s="698"/>
      <c r="CX178" s="698"/>
      <c r="CY178" s="698"/>
      <c r="CZ178" s="698"/>
      <c r="DA178" s="698"/>
      <c r="DB178" s="698"/>
      <c r="DC178" s="698"/>
      <c r="DD178" s="698"/>
      <c r="DE178" s="698"/>
      <c r="DF178" s="698"/>
      <c r="DG178" s="698"/>
      <c r="DH178" s="698"/>
      <c r="DI178" s="698"/>
      <c r="DJ178" s="698"/>
      <c r="DK178" s="698"/>
      <c r="DL178" s="698"/>
      <c r="DM178" s="698"/>
      <c r="DN178" s="698"/>
      <c r="DO178" s="698"/>
      <c r="DP178" s="698"/>
      <c r="DQ178" s="698"/>
      <c r="DR178" s="698"/>
      <c r="DS178" s="698"/>
      <c r="DT178" s="698"/>
      <c r="DU178" s="698"/>
      <c r="DV178" s="698"/>
      <c r="DW178" s="698"/>
      <c r="DX178" s="698"/>
      <c r="DY178" s="698"/>
      <c r="DZ178" s="698"/>
      <c r="EA178" s="698"/>
      <c r="EB178" s="698"/>
      <c r="EC178" s="698"/>
      <c r="ED178" s="698"/>
      <c r="EE178" s="698"/>
      <c r="EF178" s="698"/>
      <c r="EG178" s="698"/>
      <c r="EH178" s="698"/>
      <c r="EI178" s="698"/>
      <c r="EJ178" s="698"/>
      <c r="EK178" s="698"/>
      <c r="EL178" s="698"/>
      <c r="EM178" s="698"/>
      <c r="EN178" s="698"/>
      <c r="EO178" s="698"/>
      <c r="EP178" s="698"/>
      <c r="EQ178" s="698"/>
      <c r="ER178" s="698"/>
      <c r="ES178" s="698"/>
      <c r="ET178" s="698"/>
      <c r="EU178" s="698"/>
      <c r="EV178" s="698"/>
      <c r="EW178" s="698"/>
      <c r="EX178" s="698"/>
      <c r="EY178" s="698"/>
      <c r="EZ178" s="698"/>
      <c r="FA178" s="698"/>
      <c r="FB178" s="698"/>
      <c r="FC178" s="698"/>
      <c r="FD178" s="698"/>
      <c r="FE178" s="698"/>
      <c r="FF178" s="698"/>
      <c r="FG178" s="698"/>
      <c r="FH178" s="698"/>
      <c r="FI178" s="698"/>
      <c r="FJ178" s="698"/>
      <c r="FK178" s="698"/>
      <c r="FL178" s="698"/>
      <c r="FM178" s="698"/>
      <c r="FN178" s="698"/>
      <c r="FO178" s="698"/>
      <c r="FP178" s="698"/>
      <c r="FQ178" s="698"/>
      <c r="FR178" s="698"/>
      <c r="FS178" s="698"/>
      <c r="FT178" s="698"/>
      <c r="FU178" s="698"/>
      <c r="FV178" s="698"/>
      <c r="FW178" s="698"/>
      <c r="FX178" s="698"/>
      <c r="FY178" s="698"/>
      <c r="FZ178" s="698"/>
      <c r="GA178" s="624"/>
      <c r="GB178" s="625"/>
      <c r="GC178" s="625"/>
      <c r="GD178" s="625"/>
      <c r="GE178" s="625"/>
      <c r="GF178" s="625"/>
      <c r="GG178" s="625"/>
      <c r="GH178" s="625"/>
      <c r="GI178" s="625"/>
      <c r="GJ178" s="625"/>
      <c r="GK178" s="625"/>
      <c r="GL178" s="625"/>
      <c r="GM178" s="625"/>
      <c r="GN178" s="625"/>
      <c r="GO178" s="625"/>
      <c r="GP178" s="625"/>
    </row>
    <row r="179" spans="1:198" s="215" customFormat="1" x14ac:dyDescent="0.25">
      <c r="A179" s="138">
        <v>176</v>
      </c>
      <c r="B179" s="525" t="s">
        <v>736</v>
      </c>
      <c r="C179" s="181" t="s">
        <v>686</v>
      </c>
      <c r="D179" s="264" t="s">
        <v>52</v>
      </c>
      <c r="E179" s="821"/>
      <c r="F179" s="147" t="s">
        <v>66</v>
      </c>
      <c r="G179" s="148">
        <v>1</v>
      </c>
      <c r="H179" s="180">
        <v>1</v>
      </c>
      <c r="I179" s="180">
        <v>1</v>
      </c>
      <c r="J179" s="180">
        <v>1</v>
      </c>
      <c r="K179" s="645"/>
      <c r="L179" s="645"/>
      <c r="M179" s="180">
        <v>1</v>
      </c>
      <c r="N179" s="180">
        <v>1</v>
      </c>
      <c r="O179" s="645"/>
      <c r="P179" s="180">
        <v>1</v>
      </c>
      <c r="Q179" s="180">
        <v>1</v>
      </c>
      <c r="R179" s="180">
        <v>1</v>
      </c>
      <c r="S179" s="180">
        <v>1</v>
      </c>
      <c r="T179" s="180">
        <v>1</v>
      </c>
      <c r="U179" s="180">
        <v>1</v>
      </c>
      <c r="V179" s="180">
        <v>1</v>
      </c>
      <c r="W179" s="180">
        <v>1</v>
      </c>
      <c r="X179" s="180">
        <v>1</v>
      </c>
      <c r="Y179" s="645"/>
      <c r="Z179" s="180">
        <v>1</v>
      </c>
      <c r="AA179" s="180">
        <v>1</v>
      </c>
      <c r="AB179" s="180">
        <v>1</v>
      </c>
      <c r="AC179" s="180">
        <v>1</v>
      </c>
      <c r="AD179" s="180">
        <v>1</v>
      </c>
      <c r="AE179" s="180">
        <v>1</v>
      </c>
      <c r="AF179" s="180">
        <v>1</v>
      </c>
      <c r="AG179" s="180">
        <v>1</v>
      </c>
      <c r="AH179" s="180">
        <v>1</v>
      </c>
      <c r="AI179" s="180">
        <v>1</v>
      </c>
      <c r="AJ179" s="180">
        <v>1</v>
      </c>
      <c r="AK179" s="180">
        <v>1</v>
      </c>
      <c r="AL179" s="180">
        <v>1</v>
      </c>
      <c r="AM179" s="180">
        <v>1</v>
      </c>
      <c r="AN179" s="180">
        <v>1</v>
      </c>
      <c r="AO179" s="180">
        <v>1</v>
      </c>
      <c r="AP179" s="180">
        <v>1</v>
      </c>
      <c r="AQ179" s="180">
        <v>1</v>
      </c>
      <c r="AR179" s="180">
        <v>1</v>
      </c>
      <c r="AS179" s="180">
        <v>1</v>
      </c>
      <c r="AT179" s="180">
        <v>1</v>
      </c>
      <c r="AU179" s="180">
        <v>1</v>
      </c>
      <c r="AV179" s="645"/>
      <c r="AW179" s="645"/>
      <c r="AX179" s="180">
        <v>1</v>
      </c>
      <c r="AY179" s="180">
        <v>1</v>
      </c>
      <c r="AZ179" s="180">
        <v>1</v>
      </c>
      <c r="BA179" s="180"/>
      <c r="BB179" s="180"/>
      <c r="BC179" s="180"/>
      <c r="BD179" s="180"/>
      <c r="BE179" s="180"/>
      <c r="BF179" s="180"/>
      <c r="BG179" s="180"/>
      <c r="BH179" s="180"/>
      <c r="BI179" s="180"/>
      <c r="BJ179" s="180"/>
      <c r="BK179" s="180"/>
      <c r="BL179" s="180"/>
      <c r="BM179" s="180"/>
      <c r="BN179" s="180"/>
      <c r="BO179" s="180"/>
      <c r="BP179" s="180"/>
      <c r="BQ179" s="180"/>
      <c r="BR179" s="180"/>
      <c r="BS179" s="130"/>
      <c r="BT179" s="130"/>
      <c r="BU179" s="13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371"/>
      <c r="GB179" s="28"/>
      <c r="GC179" s="28"/>
      <c r="GD179" s="28"/>
      <c r="GE179" s="28"/>
      <c r="GF179" s="28"/>
      <c r="GG179" s="28"/>
      <c r="GH179" s="28"/>
      <c r="GI179" s="28"/>
      <c r="GJ179" s="28"/>
      <c r="GK179" s="28"/>
      <c r="GL179" s="28"/>
      <c r="GM179" s="28"/>
      <c r="GN179" s="28"/>
      <c r="GO179" s="28"/>
      <c r="GP179" s="28"/>
    </row>
    <row r="180" spans="1:198" s="26" customFormat="1" ht="13.8" thickBot="1" x14ac:dyDescent="0.3">
      <c r="A180" s="138">
        <v>177</v>
      </c>
      <c r="B180" s="611" t="s">
        <v>737</v>
      </c>
      <c r="C180" s="171" t="s">
        <v>687</v>
      </c>
      <c r="D180" s="260" t="s">
        <v>53</v>
      </c>
      <c r="F180" s="142" t="s">
        <v>66</v>
      </c>
      <c r="G180" s="143">
        <v>1</v>
      </c>
      <c r="H180" s="172">
        <v>1</v>
      </c>
      <c r="I180" s="172">
        <v>1</v>
      </c>
      <c r="J180" s="172">
        <v>1</v>
      </c>
      <c r="K180" s="640"/>
      <c r="L180" s="640"/>
      <c r="M180" s="172">
        <v>1</v>
      </c>
      <c r="N180" s="172">
        <v>1</v>
      </c>
      <c r="O180" s="640"/>
      <c r="P180" s="172">
        <v>1</v>
      </c>
      <c r="Q180" s="172">
        <v>1</v>
      </c>
      <c r="R180" s="172">
        <v>1</v>
      </c>
      <c r="S180" s="172">
        <v>1</v>
      </c>
      <c r="T180" s="172">
        <v>1</v>
      </c>
      <c r="U180" s="172">
        <v>1</v>
      </c>
      <c r="V180" s="172">
        <v>1</v>
      </c>
      <c r="W180" s="172">
        <v>1</v>
      </c>
      <c r="X180" s="172">
        <v>1</v>
      </c>
      <c r="Y180" s="640"/>
      <c r="Z180" s="172">
        <v>1</v>
      </c>
      <c r="AA180" s="172">
        <v>1</v>
      </c>
      <c r="AB180" s="172">
        <v>1</v>
      </c>
      <c r="AC180" s="172">
        <v>1</v>
      </c>
      <c r="AD180" s="172">
        <v>1</v>
      </c>
      <c r="AE180" s="172">
        <v>1</v>
      </c>
      <c r="AF180" s="172">
        <v>1</v>
      </c>
      <c r="AG180" s="172">
        <v>1</v>
      </c>
      <c r="AH180" s="172">
        <v>1</v>
      </c>
      <c r="AI180" s="172">
        <v>1</v>
      </c>
      <c r="AJ180" s="172">
        <v>1</v>
      </c>
      <c r="AK180" s="172">
        <v>1</v>
      </c>
      <c r="AL180" s="172">
        <v>1</v>
      </c>
      <c r="AM180" s="172">
        <v>1</v>
      </c>
      <c r="AN180" s="172">
        <v>1</v>
      </c>
      <c r="AO180" s="172">
        <v>1</v>
      </c>
      <c r="AP180" s="172">
        <v>1</v>
      </c>
      <c r="AQ180" s="172">
        <v>1</v>
      </c>
      <c r="AR180" s="172">
        <v>1</v>
      </c>
      <c r="AS180" s="172">
        <v>1</v>
      </c>
      <c r="AT180" s="172">
        <v>1</v>
      </c>
      <c r="AU180" s="172">
        <v>1</v>
      </c>
      <c r="AV180" s="640"/>
      <c r="AW180" s="640"/>
      <c r="AX180" s="172">
        <v>1</v>
      </c>
      <c r="AY180" s="172">
        <v>1</v>
      </c>
      <c r="AZ180" s="172">
        <v>1</v>
      </c>
      <c r="BA180" s="172"/>
      <c r="BB180" s="172"/>
      <c r="BC180" s="172"/>
      <c r="BD180" s="172"/>
      <c r="BE180" s="172"/>
      <c r="BF180" s="172"/>
      <c r="BG180" s="172"/>
      <c r="BH180" s="172"/>
      <c r="BI180" s="172"/>
      <c r="BJ180" s="172"/>
      <c r="BK180" s="172"/>
      <c r="BL180" s="172"/>
      <c r="BM180" s="172"/>
      <c r="BN180" s="172"/>
      <c r="BO180" s="172"/>
      <c r="BP180" s="172"/>
      <c r="BQ180" s="172"/>
      <c r="BR180" s="172"/>
      <c r="BS180" s="173"/>
      <c r="BT180" s="173"/>
      <c r="BU180" s="173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367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</row>
    <row r="181" spans="1:198" s="155" customFormat="1" x14ac:dyDescent="0.25">
      <c r="A181" s="138">
        <v>178</v>
      </c>
      <c r="B181" s="527" t="s">
        <v>738</v>
      </c>
      <c r="C181" s="279" t="s">
        <v>695</v>
      </c>
      <c r="D181" s="279" t="s">
        <v>54</v>
      </c>
      <c r="E181" s="169" t="s">
        <v>353</v>
      </c>
      <c r="F181" s="153" t="s">
        <v>66</v>
      </c>
      <c r="G181" s="154">
        <v>1</v>
      </c>
      <c r="H181" s="175">
        <v>1</v>
      </c>
      <c r="I181" s="175">
        <v>1</v>
      </c>
      <c r="J181" s="175">
        <v>1</v>
      </c>
      <c r="K181" s="641"/>
      <c r="L181" s="641"/>
      <c r="M181" s="175">
        <v>1</v>
      </c>
      <c r="N181" s="175">
        <v>1</v>
      </c>
      <c r="O181" s="641"/>
      <c r="P181" s="175">
        <v>1</v>
      </c>
      <c r="Q181" s="175">
        <v>1</v>
      </c>
      <c r="R181" s="175">
        <v>1</v>
      </c>
      <c r="S181" s="175">
        <v>1</v>
      </c>
      <c r="T181" s="175">
        <v>1</v>
      </c>
      <c r="U181" s="175">
        <v>1</v>
      </c>
      <c r="V181" s="175">
        <v>1</v>
      </c>
      <c r="W181" s="175">
        <v>1</v>
      </c>
      <c r="X181" s="175">
        <v>1</v>
      </c>
      <c r="Y181" s="641"/>
      <c r="Z181" s="175">
        <v>1</v>
      </c>
      <c r="AA181" s="175">
        <v>1</v>
      </c>
      <c r="AB181" s="175">
        <v>1</v>
      </c>
      <c r="AC181" s="175">
        <v>1</v>
      </c>
      <c r="AD181" s="175">
        <v>1</v>
      </c>
      <c r="AE181" s="175">
        <v>1</v>
      </c>
      <c r="AF181" s="175">
        <v>1</v>
      </c>
      <c r="AG181" s="175">
        <v>1</v>
      </c>
      <c r="AH181" s="175">
        <v>1</v>
      </c>
      <c r="AI181" s="175">
        <v>1</v>
      </c>
      <c r="AJ181" s="175">
        <v>1</v>
      </c>
      <c r="AK181" s="175">
        <v>1</v>
      </c>
      <c r="AL181" s="175">
        <v>1</v>
      </c>
      <c r="AM181" s="175">
        <v>1</v>
      </c>
      <c r="AN181" s="175">
        <v>1</v>
      </c>
      <c r="AO181" s="175">
        <v>1</v>
      </c>
      <c r="AP181" s="175">
        <v>1</v>
      </c>
      <c r="AQ181" s="175">
        <v>1</v>
      </c>
      <c r="AR181" s="175">
        <v>1</v>
      </c>
      <c r="AS181" s="175">
        <v>1</v>
      </c>
      <c r="AT181" s="175">
        <v>1</v>
      </c>
      <c r="AU181" s="175">
        <v>1</v>
      </c>
      <c r="AV181" s="641"/>
      <c r="AW181" s="641"/>
      <c r="AX181" s="175">
        <v>1</v>
      </c>
      <c r="AY181" s="175">
        <v>1</v>
      </c>
      <c r="AZ181" s="175">
        <v>1</v>
      </c>
      <c r="BA181" s="175"/>
      <c r="BB181" s="175"/>
      <c r="BC181" s="175"/>
      <c r="BD181" s="175"/>
      <c r="BE181" s="175"/>
      <c r="BF181" s="175"/>
      <c r="BG181" s="175"/>
      <c r="BH181" s="175"/>
      <c r="BI181" s="175"/>
      <c r="BJ181" s="175"/>
      <c r="BK181" s="175"/>
      <c r="BL181" s="175"/>
      <c r="BM181" s="175"/>
      <c r="BN181" s="175"/>
      <c r="BO181" s="175"/>
      <c r="BP181" s="175"/>
      <c r="BQ181" s="175"/>
      <c r="BR181" s="175"/>
      <c r="BS181" s="176"/>
      <c r="BT181" s="176"/>
      <c r="BU181" s="176"/>
      <c r="BV181" s="157"/>
      <c r="BW181" s="157"/>
      <c r="BX181" s="157"/>
      <c r="BY181" s="157"/>
      <c r="BZ181" s="157"/>
      <c r="CA181" s="157"/>
      <c r="CB181" s="157"/>
      <c r="CC181" s="157"/>
      <c r="CD181" s="157"/>
      <c r="CE181" s="157"/>
      <c r="CF181" s="157"/>
      <c r="CG181" s="157"/>
      <c r="CH181" s="157"/>
      <c r="CI181" s="157"/>
      <c r="CJ181" s="157"/>
      <c r="CK181" s="157"/>
      <c r="CL181" s="157"/>
      <c r="CM181" s="157"/>
      <c r="CN181" s="157"/>
      <c r="CO181" s="157"/>
      <c r="CP181" s="157"/>
      <c r="CQ181" s="157"/>
      <c r="CR181" s="157"/>
      <c r="CS181" s="157"/>
      <c r="CT181" s="157"/>
      <c r="CU181" s="157"/>
      <c r="CV181" s="157"/>
      <c r="CW181" s="157"/>
      <c r="CX181" s="157"/>
      <c r="CY181" s="157"/>
      <c r="CZ181" s="157"/>
      <c r="DA181" s="157"/>
      <c r="DB181" s="157"/>
      <c r="DC181" s="157"/>
      <c r="DD181" s="157"/>
      <c r="DE181" s="157"/>
      <c r="DF181" s="157"/>
      <c r="DG181" s="157"/>
      <c r="DH181" s="157"/>
      <c r="DI181" s="157"/>
      <c r="DJ181" s="157"/>
      <c r="DK181" s="157"/>
      <c r="DL181" s="157"/>
      <c r="DM181" s="157"/>
      <c r="DN181" s="157"/>
      <c r="DO181" s="157"/>
      <c r="DP181" s="157"/>
      <c r="DQ181" s="157"/>
      <c r="DR181" s="157"/>
      <c r="DS181" s="157"/>
      <c r="DT181" s="157"/>
      <c r="DU181" s="157"/>
      <c r="DV181" s="157"/>
      <c r="DW181" s="157"/>
      <c r="DX181" s="157"/>
      <c r="DY181" s="157"/>
      <c r="DZ181" s="157"/>
      <c r="EA181" s="157"/>
      <c r="EB181" s="157"/>
      <c r="EC181" s="157"/>
      <c r="ED181" s="157"/>
      <c r="EE181" s="157"/>
      <c r="EF181" s="157"/>
      <c r="EG181" s="157"/>
      <c r="EH181" s="157"/>
      <c r="EI181" s="157"/>
      <c r="EJ181" s="157"/>
      <c r="EK181" s="157"/>
      <c r="EL181" s="157"/>
      <c r="EM181" s="157"/>
      <c r="EN181" s="157"/>
      <c r="EO181" s="157"/>
      <c r="EP181" s="157"/>
      <c r="EQ181" s="157"/>
      <c r="ER181" s="157"/>
      <c r="ES181" s="157"/>
      <c r="ET181" s="157"/>
      <c r="EU181" s="157"/>
      <c r="EV181" s="157"/>
      <c r="EW181" s="157"/>
      <c r="EX181" s="157"/>
      <c r="EY181" s="157"/>
      <c r="EZ181" s="157"/>
      <c r="FA181" s="157"/>
      <c r="FB181" s="157"/>
      <c r="FC181" s="157"/>
      <c r="FD181" s="157"/>
      <c r="FE181" s="157"/>
      <c r="FF181" s="157"/>
      <c r="FG181" s="157"/>
      <c r="FH181" s="157"/>
      <c r="FI181" s="157"/>
      <c r="FJ181" s="157"/>
      <c r="FK181" s="157"/>
      <c r="FL181" s="157"/>
      <c r="FM181" s="157"/>
      <c r="FN181" s="157"/>
      <c r="FO181" s="157"/>
      <c r="FP181" s="157"/>
      <c r="FQ181" s="157"/>
      <c r="FR181" s="157"/>
      <c r="FS181" s="157"/>
      <c r="FT181" s="157"/>
      <c r="FU181" s="157"/>
      <c r="FV181" s="157"/>
      <c r="FW181" s="157"/>
      <c r="FX181" s="157"/>
      <c r="FY181" s="157"/>
      <c r="FZ181" s="157"/>
      <c r="GA181" s="368"/>
      <c r="GB181" s="158"/>
      <c r="GC181" s="158"/>
      <c r="GD181" s="158"/>
      <c r="GE181" s="158"/>
      <c r="GF181" s="158"/>
      <c r="GG181" s="158"/>
      <c r="GH181" s="158"/>
      <c r="GI181" s="158"/>
      <c r="GJ181" s="158"/>
      <c r="GK181" s="158"/>
      <c r="GL181" s="158"/>
      <c r="GM181" s="158"/>
      <c r="GN181" s="158"/>
      <c r="GO181" s="158"/>
      <c r="GP181" s="158"/>
    </row>
    <row r="182" spans="1:198" s="164" customFormat="1" ht="13.8" thickBot="1" x14ac:dyDescent="0.3">
      <c r="A182" s="138">
        <v>179</v>
      </c>
      <c r="B182" s="528" t="s">
        <v>738</v>
      </c>
      <c r="C182" s="281" t="s">
        <v>695</v>
      </c>
      <c r="D182" s="281" t="s">
        <v>54</v>
      </c>
      <c r="E182" s="170" t="s">
        <v>297</v>
      </c>
      <c r="F182" s="162" t="s">
        <v>66</v>
      </c>
      <c r="G182" s="163">
        <v>1</v>
      </c>
      <c r="H182" s="178">
        <v>1</v>
      </c>
      <c r="I182" s="178">
        <v>1</v>
      </c>
      <c r="J182" s="178">
        <v>1</v>
      </c>
      <c r="K182" s="642"/>
      <c r="L182" s="642"/>
      <c r="M182" s="178">
        <v>1</v>
      </c>
      <c r="N182" s="178">
        <v>1</v>
      </c>
      <c r="O182" s="642"/>
      <c r="P182" s="178">
        <v>1</v>
      </c>
      <c r="Q182" s="178">
        <v>1</v>
      </c>
      <c r="R182" s="178">
        <v>1</v>
      </c>
      <c r="S182" s="178">
        <v>1</v>
      </c>
      <c r="T182" s="178">
        <v>1</v>
      </c>
      <c r="U182" s="178">
        <v>1</v>
      </c>
      <c r="V182" s="178">
        <v>1</v>
      </c>
      <c r="W182" s="178">
        <v>1</v>
      </c>
      <c r="X182" s="178">
        <v>1</v>
      </c>
      <c r="Y182" s="642"/>
      <c r="Z182" s="178">
        <v>1</v>
      </c>
      <c r="AA182" s="178">
        <v>1</v>
      </c>
      <c r="AB182" s="178">
        <v>1</v>
      </c>
      <c r="AC182" s="178">
        <v>1</v>
      </c>
      <c r="AD182" s="178">
        <v>1</v>
      </c>
      <c r="AE182" s="178">
        <v>1</v>
      </c>
      <c r="AF182" s="178">
        <v>1</v>
      </c>
      <c r="AG182" s="178">
        <v>1</v>
      </c>
      <c r="AH182" s="178">
        <v>1</v>
      </c>
      <c r="AI182" s="178">
        <v>1</v>
      </c>
      <c r="AJ182" s="178">
        <v>1</v>
      </c>
      <c r="AK182" s="178">
        <v>1</v>
      </c>
      <c r="AL182" s="178">
        <v>1</v>
      </c>
      <c r="AM182" s="178">
        <v>1</v>
      </c>
      <c r="AN182" s="178">
        <v>1</v>
      </c>
      <c r="AO182" s="178">
        <v>1</v>
      </c>
      <c r="AP182" s="178">
        <v>1</v>
      </c>
      <c r="AQ182" s="178">
        <v>1</v>
      </c>
      <c r="AR182" s="178">
        <v>1</v>
      </c>
      <c r="AS182" s="178">
        <v>1</v>
      </c>
      <c r="AT182" s="178">
        <v>1</v>
      </c>
      <c r="AU182" s="178">
        <v>1</v>
      </c>
      <c r="AV182" s="642"/>
      <c r="AW182" s="642"/>
      <c r="AX182" s="178">
        <v>1</v>
      </c>
      <c r="AY182" s="178">
        <v>1</v>
      </c>
      <c r="AZ182" s="178">
        <v>1</v>
      </c>
      <c r="BA182" s="178"/>
      <c r="BB182" s="178"/>
      <c r="BC182" s="178"/>
      <c r="BD182" s="178"/>
      <c r="BE182" s="178"/>
      <c r="BF182" s="178"/>
      <c r="BG182" s="178"/>
      <c r="BH182" s="178"/>
      <c r="BI182" s="178"/>
      <c r="BJ182" s="178"/>
      <c r="BK182" s="178"/>
      <c r="BL182" s="178"/>
      <c r="BM182" s="178"/>
      <c r="BN182" s="178"/>
      <c r="BO182" s="178"/>
      <c r="BP182" s="178"/>
      <c r="BQ182" s="178"/>
      <c r="BR182" s="178"/>
      <c r="BS182" s="179"/>
      <c r="BT182" s="179"/>
      <c r="BU182" s="179"/>
      <c r="BV182" s="166"/>
      <c r="BW182" s="166"/>
      <c r="BX182" s="166"/>
      <c r="BY182" s="166"/>
      <c r="BZ182" s="166"/>
      <c r="CA182" s="166"/>
      <c r="CB182" s="166"/>
      <c r="CC182" s="166"/>
      <c r="CD182" s="166"/>
      <c r="CE182" s="166"/>
      <c r="CF182" s="166"/>
      <c r="CG182" s="166"/>
      <c r="CH182" s="166"/>
      <c r="CI182" s="166"/>
      <c r="CJ182" s="166"/>
      <c r="CK182" s="166"/>
      <c r="CL182" s="166"/>
      <c r="CM182" s="166"/>
      <c r="CN182" s="166"/>
      <c r="CO182" s="166"/>
      <c r="CP182" s="166"/>
      <c r="CQ182" s="166"/>
      <c r="CR182" s="166"/>
      <c r="CS182" s="166"/>
      <c r="CT182" s="166"/>
      <c r="CU182" s="166"/>
      <c r="CV182" s="166"/>
      <c r="CW182" s="166"/>
      <c r="CX182" s="166"/>
      <c r="CY182" s="166"/>
      <c r="CZ182" s="166"/>
      <c r="DA182" s="166"/>
      <c r="DB182" s="166"/>
      <c r="DC182" s="166"/>
      <c r="DD182" s="166"/>
      <c r="DE182" s="166"/>
      <c r="DF182" s="166"/>
      <c r="DG182" s="166"/>
      <c r="DH182" s="166"/>
      <c r="DI182" s="166"/>
      <c r="DJ182" s="166"/>
      <c r="DK182" s="166"/>
      <c r="DL182" s="166"/>
      <c r="DM182" s="166"/>
      <c r="DN182" s="166"/>
      <c r="DO182" s="166"/>
      <c r="DP182" s="166"/>
      <c r="DQ182" s="166"/>
      <c r="DR182" s="166"/>
      <c r="DS182" s="166"/>
      <c r="DT182" s="166"/>
      <c r="DU182" s="166"/>
      <c r="DV182" s="166"/>
      <c r="DW182" s="166"/>
      <c r="DX182" s="166"/>
      <c r="DY182" s="166"/>
      <c r="DZ182" s="166"/>
      <c r="EA182" s="166"/>
      <c r="EB182" s="166"/>
      <c r="EC182" s="166"/>
      <c r="ED182" s="166"/>
      <c r="EE182" s="166"/>
      <c r="EF182" s="166"/>
      <c r="EG182" s="166"/>
      <c r="EH182" s="166"/>
      <c r="EI182" s="166"/>
      <c r="EJ182" s="166"/>
      <c r="EK182" s="166"/>
      <c r="EL182" s="166"/>
      <c r="EM182" s="166"/>
      <c r="EN182" s="166"/>
      <c r="EO182" s="166"/>
      <c r="EP182" s="166"/>
      <c r="EQ182" s="166"/>
      <c r="ER182" s="166"/>
      <c r="ES182" s="166"/>
      <c r="ET182" s="166"/>
      <c r="EU182" s="166"/>
      <c r="EV182" s="166"/>
      <c r="EW182" s="166"/>
      <c r="EX182" s="166"/>
      <c r="EY182" s="166"/>
      <c r="EZ182" s="166"/>
      <c r="FA182" s="166"/>
      <c r="FB182" s="166"/>
      <c r="FC182" s="166"/>
      <c r="FD182" s="166"/>
      <c r="FE182" s="166"/>
      <c r="FF182" s="166"/>
      <c r="FG182" s="166"/>
      <c r="FH182" s="166"/>
      <c r="FI182" s="166"/>
      <c r="FJ182" s="166"/>
      <c r="FK182" s="166"/>
      <c r="FL182" s="166"/>
      <c r="FM182" s="166"/>
      <c r="FN182" s="166"/>
      <c r="FO182" s="166"/>
      <c r="FP182" s="166"/>
      <c r="FQ182" s="166"/>
      <c r="FR182" s="166"/>
      <c r="FS182" s="166"/>
      <c r="FT182" s="166"/>
      <c r="FU182" s="166"/>
      <c r="FV182" s="166"/>
      <c r="FW182" s="166"/>
      <c r="FX182" s="166"/>
      <c r="FY182" s="166"/>
      <c r="FZ182" s="166"/>
      <c r="GA182" s="369"/>
      <c r="GB182" s="167"/>
      <c r="GC182" s="167"/>
      <c r="GD182" s="167"/>
      <c r="GE182" s="167"/>
      <c r="GF182" s="167"/>
      <c r="GG182" s="167"/>
      <c r="GH182" s="167"/>
      <c r="GI182" s="167"/>
      <c r="GJ182" s="167"/>
      <c r="GK182" s="167"/>
      <c r="GL182" s="167"/>
      <c r="GM182" s="167"/>
      <c r="GN182" s="167"/>
      <c r="GO182" s="167"/>
      <c r="GP182" s="167"/>
    </row>
    <row r="183" spans="1:198" s="191" customFormat="1" ht="13.8" thickBot="1" x14ac:dyDescent="0.3">
      <c r="A183" s="138">
        <v>180</v>
      </c>
      <c r="B183" s="612" t="s">
        <v>739</v>
      </c>
      <c r="C183" s="290" t="s">
        <v>694</v>
      </c>
      <c r="D183" s="290" t="s">
        <v>55</v>
      </c>
      <c r="F183" s="229" t="s">
        <v>66</v>
      </c>
      <c r="G183" s="230">
        <v>1</v>
      </c>
      <c r="H183" s="231">
        <v>1</v>
      </c>
      <c r="I183" s="231">
        <v>1</v>
      </c>
      <c r="J183" s="231">
        <v>1</v>
      </c>
      <c r="K183" s="643"/>
      <c r="L183" s="643"/>
      <c r="M183" s="231">
        <v>1</v>
      </c>
      <c r="N183" s="231">
        <v>1</v>
      </c>
      <c r="O183" s="643"/>
      <c r="P183" s="231">
        <v>1</v>
      </c>
      <c r="Q183" s="231">
        <v>1</v>
      </c>
      <c r="R183" s="231">
        <v>1</v>
      </c>
      <c r="S183" s="231">
        <v>1</v>
      </c>
      <c r="T183" s="231">
        <v>1</v>
      </c>
      <c r="U183" s="231">
        <v>1</v>
      </c>
      <c r="V183" s="231">
        <v>1</v>
      </c>
      <c r="W183" s="231">
        <v>1</v>
      </c>
      <c r="X183" s="231">
        <v>1</v>
      </c>
      <c r="Y183" s="643"/>
      <c r="Z183" s="231">
        <v>1</v>
      </c>
      <c r="AA183" s="231">
        <v>1</v>
      </c>
      <c r="AB183" s="231">
        <v>1</v>
      </c>
      <c r="AC183" s="231">
        <v>1</v>
      </c>
      <c r="AD183" s="231">
        <v>1</v>
      </c>
      <c r="AE183" s="231">
        <v>1</v>
      </c>
      <c r="AF183" s="231">
        <v>1</v>
      </c>
      <c r="AG183" s="231">
        <v>1</v>
      </c>
      <c r="AH183" s="231">
        <v>1</v>
      </c>
      <c r="AI183" s="231">
        <v>1</v>
      </c>
      <c r="AJ183" s="231">
        <v>1</v>
      </c>
      <c r="AK183" s="231">
        <v>1</v>
      </c>
      <c r="AL183" s="231">
        <v>1</v>
      </c>
      <c r="AM183" s="231">
        <v>1</v>
      </c>
      <c r="AN183" s="231">
        <v>1</v>
      </c>
      <c r="AO183" s="231">
        <v>1</v>
      </c>
      <c r="AP183" s="231">
        <v>1</v>
      </c>
      <c r="AQ183" s="231">
        <v>1</v>
      </c>
      <c r="AR183" s="231">
        <v>1</v>
      </c>
      <c r="AS183" s="231">
        <v>1</v>
      </c>
      <c r="AT183" s="231">
        <v>1</v>
      </c>
      <c r="AU183" s="231">
        <v>1</v>
      </c>
      <c r="AV183" s="643"/>
      <c r="AW183" s="643"/>
      <c r="AX183" s="231">
        <v>1</v>
      </c>
      <c r="AY183" s="231">
        <v>1</v>
      </c>
      <c r="AZ183" s="231">
        <v>1</v>
      </c>
      <c r="BA183" s="231"/>
      <c r="BB183" s="231"/>
      <c r="BC183" s="231"/>
      <c r="BD183" s="231"/>
      <c r="BE183" s="231"/>
      <c r="BF183" s="231"/>
      <c r="BG183" s="231"/>
      <c r="BH183" s="231"/>
      <c r="BI183" s="231"/>
      <c r="BJ183" s="231"/>
      <c r="BK183" s="231"/>
      <c r="BL183" s="231"/>
      <c r="BM183" s="231"/>
      <c r="BN183" s="231"/>
      <c r="BO183" s="231"/>
      <c r="BP183" s="231"/>
      <c r="BQ183" s="231"/>
      <c r="BR183" s="231"/>
      <c r="BS183" s="830"/>
      <c r="BT183" s="830"/>
      <c r="BU183" s="83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370"/>
      <c r="GB183" s="190"/>
      <c r="GC183" s="190"/>
      <c r="GD183" s="190"/>
      <c r="GE183" s="190"/>
      <c r="GF183" s="190"/>
      <c r="GG183" s="190"/>
      <c r="GH183" s="190"/>
      <c r="GI183" s="190"/>
      <c r="GJ183" s="190"/>
      <c r="GK183" s="190"/>
      <c r="GL183" s="190"/>
      <c r="GM183" s="190"/>
      <c r="GN183" s="190"/>
      <c r="GO183" s="190"/>
      <c r="GP183" s="190"/>
    </row>
    <row r="184" spans="1:198" s="626" customFormat="1" ht="13.8" thickBot="1" x14ac:dyDescent="0.3">
      <c r="A184" s="689">
        <v>181</v>
      </c>
      <c r="B184" s="267" t="s">
        <v>740</v>
      </c>
      <c r="C184" s="268" t="s">
        <v>973</v>
      </c>
      <c r="D184" s="268" t="s">
        <v>44</v>
      </c>
      <c r="E184" s="1059" t="s">
        <v>974</v>
      </c>
      <c r="F184" s="1060" t="s">
        <v>66</v>
      </c>
      <c r="G184" s="474">
        <v>2</v>
      </c>
      <c r="H184" s="475">
        <v>2</v>
      </c>
      <c r="I184" s="475">
        <v>2</v>
      </c>
      <c r="J184" s="475">
        <v>2</v>
      </c>
      <c r="K184" s="649"/>
      <c r="L184" s="649"/>
      <c r="M184" s="475">
        <v>2</v>
      </c>
      <c r="N184" s="475">
        <v>2</v>
      </c>
      <c r="O184" s="649"/>
      <c r="P184" s="475">
        <v>2</v>
      </c>
      <c r="Q184" s="475">
        <v>2</v>
      </c>
      <c r="R184" s="475">
        <v>2</v>
      </c>
      <c r="S184" s="475">
        <v>2</v>
      </c>
      <c r="T184" s="475">
        <v>2</v>
      </c>
      <c r="U184" s="475">
        <v>2</v>
      </c>
      <c r="V184" s="475">
        <v>2</v>
      </c>
      <c r="W184" s="475">
        <v>2</v>
      </c>
      <c r="X184" s="475">
        <v>2</v>
      </c>
      <c r="Y184" s="649"/>
      <c r="Z184" s="475">
        <v>2</v>
      </c>
      <c r="AA184" s="475">
        <v>2</v>
      </c>
      <c r="AB184" s="475">
        <v>2</v>
      </c>
      <c r="AC184" s="475">
        <v>2</v>
      </c>
      <c r="AD184" s="475">
        <v>2</v>
      </c>
      <c r="AE184" s="475">
        <v>2</v>
      </c>
      <c r="AF184" s="475">
        <v>2</v>
      </c>
      <c r="AG184" s="475">
        <v>2</v>
      </c>
      <c r="AH184" s="475">
        <v>2</v>
      </c>
      <c r="AI184" s="475">
        <v>2</v>
      </c>
      <c r="AJ184" s="475">
        <v>2</v>
      </c>
      <c r="AK184" s="475">
        <v>2</v>
      </c>
      <c r="AL184" s="475">
        <v>2</v>
      </c>
      <c r="AM184" s="475">
        <v>2</v>
      </c>
      <c r="AN184" s="475">
        <v>2</v>
      </c>
      <c r="AO184" s="475">
        <v>2</v>
      </c>
      <c r="AP184" s="475">
        <v>2</v>
      </c>
      <c r="AQ184" s="475">
        <v>2</v>
      </c>
      <c r="AR184" s="475">
        <v>2</v>
      </c>
      <c r="AS184" s="475">
        <v>2</v>
      </c>
      <c r="AT184" s="475">
        <v>2</v>
      </c>
      <c r="AU184" s="475">
        <v>2</v>
      </c>
      <c r="AV184" s="649"/>
      <c r="AW184" s="649"/>
      <c r="AX184" s="475">
        <v>2</v>
      </c>
      <c r="AY184" s="475">
        <v>2</v>
      </c>
      <c r="AZ184" s="475">
        <v>2</v>
      </c>
      <c r="BA184" s="475"/>
      <c r="BB184" s="475"/>
      <c r="BC184" s="475"/>
      <c r="BD184" s="475"/>
      <c r="BE184" s="475"/>
      <c r="BF184" s="475"/>
      <c r="BG184" s="475"/>
      <c r="BH184" s="475"/>
      <c r="BI184" s="475"/>
      <c r="BJ184" s="475"/>
      <c r="BK184" s="475"/>
      <c r="BL184" s="475"/>
      <c r="BM184" s="475"/>
      <c r="BN184" s="475"/>
      <c r="BO184" s="475"/>
      <c r="BP184" s="475"/>
      <c r="BQ184" s="475"/>
      <c r="BR184" s="475"/>
      <c r="BS184" s="476"/>
      <c r="BT184" s="476"/>
      <c r="BU184" s="476"/>
      <c r="BV184" s="698"/>
      <c r="BW184" s="698"/>
      <c r="BX184" s="698"/>
      <c r="BY184" s="698"/>
      <c r="BZ184" s="698"/>
      <c r="CA184" s="698"/>
      <c r="CB184" s="698"/>
      <c r="CC184" s="698"/>
      <c r="CD184" s="698"/>
      <c r="CE184" s="698"/>
      <c r="CF184" s="698"/>
      <c r="CG184" s="698"/>
      <c r="CH184" s="698"/>
      <c r="CI184" s="698"/>
      <c r="CJ184" s="698"/>
      <c r="CK184" s="698"/>
      <c r="CL184" s="698"/>
      <c r="CM184" s="698"/>
      <c r="CN184" s="698"/>
      <c r="CO184" s="698"/>
      <c r="CP184" s="698"/>
      <c r="CQ184" s="698"/>
      <c r="CR184" s="698"/>
      <c r="CS184" s="698"/>
      <c r="CT184" s="698"/>
      <c r="CU184" s="698"/>
      <c r="CV184" s="698"/>
      <c r="CW184" s="698"/>
      <c r="CX184" s="698"/>
      <c r="CY184" s="698"/>
      <c r="CZ184" s="698"/>
      <c r="DA184" s="698"/>
      <c r="DB184" s="698"/>
      <c r="DC184" s="698"/>
      <c r="DD184" s="698"/>
      <c r="DE184" s="698"/>
      <c r="DF184" s="698"/>
      <c r="DG184" s="698"/>
      <c r="DH184" s="698"/>
      <c r="DI184" s="698"/>
      <c r="DJ184" s="698"/>
      <c r="DK184" s="698"/>
      <c r="DL184" s="698"/>
      <c r="DM184" s="698"/>
      <c r="DN184" s="698"/>
      <c r="DO184" s="698"/>
      <c r="DP184" s="698"/>
      <c r="DQ184" s="698"/>
      <c r="DR184" s="698"/>
      <c r="DS184" s="698"/>
      <c r="DT184" s="698"/>
      <c r="DU184" s="698"/>
      <c r="DV184" s="698"/>
      <c r="DW184" s="698"/>
      <c r="DX184" s="698"/>
      <c r="DY184" s="698"/>
      <c r="DZ184" s="698"/>
      <c r="EA184" s="698"/>
      <c r="EB184" s="698"/>
      <c r="EC184" s="698"/>
      <c r="ED184" s="698"/>
      <c r="EE184" s="698"/>
      <c r="EF184" s="698"/>
      <c r="EG184" s="698"/>
      <c r="EH184" s="698"/>
      <c r="EI184" s="698"/>
      <c r="EJ184" s="698"/>
      <c r="EK184" s="698"/>
      <c r="EL184" s="698"/>
      <c r="EM184" s="698"/>
      <c r="EN184" s="698"/>
      <c r="EO184" s="698"/>
      <c r="EP184" s="698"/>
      <c r="EQ184" s="698"/>
      <c r="ER184" s="698"/>
      <c r="ES184" s="698"/>
      <c r="ET184" s="698"/>
      <c r="EU184" s="698"/>
      <c r="EV184" s="698"/>
      <c r="EW184" s="698"/>
      <c r="EX184" s="698"/>
      <c r="EY184" s="698"/>
      <c r="EZ184" s="698"/>
      <c r="FA184" s="698"/>
      <c r="FB184" s="698"/>
      <c r="FC184" s="698"/>
      <c r="FD184" s="698"/>
      <c r="FE184" s="698"/>
      <c r="FF184" s="698"/>
      <c r="FG184" s="698"/>
      <c r="FH184" s="698"/>
      <c r="FI184" s="698"/>
      <c r="FJ184" s="698"/>
      <c r="FK184" s="698"/>
      <c r="FL184" s="698"/>
      <c r="FM184" s="698"/>
      <c r="FN184" s="698"/>
      <c r="FO184" s="698"/>
      <c r="FP184" s="698"/>
      <c r="FQ184" s="698"/>
      <c r="FR184" s="698"/>
      <c r="FS184" s="698"/>
      <c r="FT184" s="698"/>
      <c r="FU184" s="698"/>
      <c r="FV184" s="698"/>
      <c r="FW184" s="698"/>
      <c r="FX184" s="698"/>
      <c r="FY184" s="698"/>
      <c r="FZ184" s="698"/>
      <c r="GA184" s="624"/>
      <c r="GB184" s="625"/>
      <c r="GC184" s="625"/>
      <c r="GD184" s="625"/>
      <c r="GE184" s="625"/>
      <c r="GF184" s="625"/>
      <c r="GG184" s="625"/>
      <c r="GH184" s="625"/>
      <c r="GI184" s="625"/>
      <c r="GJ184" s="625"/>
      <c r="GK184" s="625"/>
      <c r="GL184" s="625"/>
      <c r="GM184" s="625"/>
      <c r="GN184" s="625"/>
      <c r="GO184" s="625"/>
      <c r="GP184" s="625"/>
    </row>
    <row r="185" spans="1:198" s="191" customFormat="1" ht="13.8" thickBot="1" x14ac:dyDescent="0.3">
      <c r="A185" s="138">
        <v>182</v>
      </c>
      <c r="B185" s="227" t="s">
        <v>741</v>
      </c>
      <c r="C185" s="290" t="s">
        <v>975</v>
      </c>
      <c r="D185" s="290" t="s">
        <v>18</v>
      </c>
      <c r="E185" s="827" t="s">
        <v>976</v>
      </c>
      <c r="F185" s="229" t="s">
        <v>66</v>
      </c>
      <c r="G185" s="230">
        <v>10</v>
      </c>
      <c r="H185" s="231">
        <v>10</v>
      </c>
      <c r="I185" s="231">
        <v>10</v>
      </c>
      <c r="J185" s="231">
        <v>10</v>
      </c>
      <c r="K185" s="643"/>
      <c r="L185" s="643"/>
      <c r="M185" s="231">
        <v>10</v>
      </c>
      <c r="N185" s="231">
        <v>10</v>
      </c>
      <c r="O185" s="643"/>
      <c r="P185" s="231">
        <v>10</v>
      </c>
      <c r="Q185" s="231">
        <v>10</v>
      </c>
      <c r="R185" s="231">
        <v>10</v>
      </c>
      <c r="S185" s="231">
        <v>10</v>
      </c>
      <c r="T185" s="231">
        <v>10</v>
      </c>
      <c r="U185" s="231">
        <v>10</v>
      </c>
      <c r="V185" s="231">
        <v>10</v>
      </c>
      <c r="W185" s="231">
        <v>10</v>
      </c>
      <c r="X185" s="231">
        <v>10</v>
      </c>
      <c r="Y185" s="643"/>
      <c r="Z185" s="231">
        <v>10</v>
      </c>
      <c r="AA185" s="231">
        <v>10</v>
      </c>
      <c r="AB185" s="231">
        <v>10</v>
      </c>
      <c r="AC185" s="231">
        <v>10</v>
      </c>
      <c r="AD185" s="231">
        <v>10</v>
      </c>
      <c r="AE185" s="231">
        <v>10</v>
      </c>
      <c r="AF185" s="231">
        <v>10</v>
      </c>
      <c r="AG185" s="231">
        <v>10</v>
      </c>
      <c r="AH185" s="231">
        <v>10</v>
      </c>
      <c r="AI185" s="231">
        <v>10</v>
      </c>
      <c r="AJ185" s="231">
        <v>10</v>
      </c>
      <c r="AK185" s="231">
        <v>10</v>
      </c>
      <c r="AL185" s="231">
        <v>10</v>
      </c>
      <c r="AM185" s="231">
        <v>10</v>
      </c>
      <c r="AN185" s="231">
        <v>10</v>
      </c>
      <c r="AO185" s="231">
        <v>10</v>
      </c>
      <c r="AP185" s="231">
        <v>10</v>
      </c>
      <c r="AQ185" s="231">
        <v>10</v>
      </c>
      <c r="AR185" s="231">
        <v>10</v>
      </c>
      <c r="AS185" s="231">
        <v>10</v>
      </c>
      <c r="AT185" s="231">
        <v>10</v>
      </c>
      <c r="AU185" s="231">
        <v>10</v>
      </c>
      <c r="AV185" s="643"/>
      <c r="AW185" s="643"/>
      <c r="AX185" s="231">
        <v>10</v>
      </c>
      <c r="AY185" s="231">
        <v>10</v>
      </c>
      <c r="AZ185" s="231">
        <v>10</v>
      </c>
      <c r="BA185" s="231"/>
      <c r="BB185" s="231"/>
      <c r="BC185" s="231"/>
      <c r="BD185" s="231"/>
      <c r="BE185" s="231"/>
      <c r="BF185" s="231"/>
      <c r="BG185" s="231"/>
      <c r="BH185" s="231"/>
      <c r="BI185" s="231"/>
      <c r="BJ185" s="231"/>
      <c r="BK185" s="231"/>
      <c r="BL185" s="231"/>
      <c r="BM185" s="231"/>
      <c r="BN185" s="231"/>
      <c r="BO185" s="231"/>
      <c r="BP185" s="231"/>
      <c r="BQ185" s="231"/>
      <c r="BR185" s="231"/>
      <c r="BS185" s="830"/>
      <c r="BT185" s="830"/>
      <c r="BU185" s="83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370"/>
      <c r="GB185" s="190"/>
      <c r="GC185" s="190"/>
      <c r="GD185" s="190"/>
      <c r="GE185" s="190"/>
      <c r="GF185" s="190"/>
      <c r="GG185" s="190"/>
      <c r="GH185" s="190"/>
      <c r="GI185" s="190"/>
      <c r="GJ185" s="190"/>
      <c r="GK185" s="190"/>
      <c r="GL185" s="190"/>
      <c r="GM185" s="190"/>
      <c r="GN185" s="190"/>
      <c r="GO185" s="190"/>
      <c r="GP185" s="190"/>
    </row>
    <row r="186" spans="1:198" s="272" customFormat="1" x14ac:dyDescent="0.25">
      <c r="A186" s="138">
        <v>183</v>
      </c>
      <c r="B186" s="150" t="s">
        <v>742</v>
      </c>
      <c r="C186" s="279" t="s">
        <v>979</v>
      </c>
      <c r="D186" s="279" t="s">
        <v>767</v>
      </c>
      <c r="E186" s="828" t="s">
        <v>981</v>
      </c>
      <c r="F186" s="153" t="s">
        <v>50</v>
      </c>
      <c r="G186" s="154">
        <v>0.02</v>
      </c>
      <c r="H186" s="175">
        <v>0.02</v>
      </c>
      <c r="I186" s="175">
        <v>0.02</v>
      </c>
      <c r="J186" s="175">
        <v>0.02</v>
      </c>
      <c r="K186" s="641"/>
      <c r="L186" s="641"/>
      <c r="M186" s="175">
        <v>0.02</v>
      </c>
      <c r="N186" s="175">
        <v>0.02</v>
      </c>
      <c r="O186" s="641"/>
      <c r="P186" s="175">
        <v>0.02</v>
      </c>
      <c r="Q186" s="175">
        <v>0.02</v>
      </c>
      <c r="R186" s="175">
        <v>0.02</v>
      </c>
      <c r="S186" s="175">
        <v>0.02</v>
      </c>
      <c r="T186" s="175">
        <v>0.02</v>
      </c>
      <c r="U186" s="175">
        <v>0.02</v>
      </c>
      <c r="V186" s="175">
        <v>0.02</v>
      </c>
      <c r="W186" s="175">
        <v>0.02</v>
      </c>
      <c r="X186" s="175">
        <v>0.02</v>
      </c>
      <c r="Y186" s="641"/>
      <c r="Z186" s="175">
        <v>0.02</v>
      </c>
      <c r="AA186" s="175">
        <v>0.02</v>
      </c>
      <c r="AB186" s="175">
        <v>0.02</v>
      </c>
      <c r="AC186" s="175">
        <v>0.02</v>
      </c>
      <c r="AD186" s="175">
        <v>0.02</v>
      </c>
      <c r="AE186" s="175">
        <v>0.02</v>
      </c>
      <c r="AF186" s="175">
        <v>0.02</v>
      </c>
      <c r="AG186" s="175">
        <v>0.02</v>
      </c>
      <c r="AH186" s="175">
        <v>0.02</v>
      </c>
      <c r="AI186" s="175">
        <v>0.02</v>
      </c>
      <c r="AJ186" s="175">
        <v>0.02</v>
      </c>
      <c r="AK186" s="175">
        <v>0.02</v>
      </c>
      <c r="AL186" s="175">
        <v>0.02</v>
      </c>
      <c r="AM186" s="175">
        <v>0.02</v>
      </c>
      <c r="AN186" s="175">
        <v>0.02</v>
      </c>
      <c r="AO186" s="175">
        <v>0.02</v>
      </c>
      <c r="AP186" s="175">
        <v>0.02</v>
      </c>
      <c r="AQ186" s="175">
        <v>0.02</v>
      </c>
      <c r="AR186" s="175">
        <v>0.02</v>
      </c>
      <c r="AS186" s="175">
        <v>0.02</v>
      </c>
      <c r="AT186" s="175">
        <v>0.02</v>
      </c>
      <c r="AU186" s="175">
        <v>0.02</v>
      </c>
      <c r="AV186" s="641"/>
      <c r="AW186" s="641"/>
      <c r="AX186" s="175">
        <v>0.02</v>
      </c>
      <c r="AY186" s="175">
        <v>0.02</v>
      </c>
      <c r="AZ186" s="175">
        <v>0.02</v>
      </c>
      <c r="BA186" s="175"/>
      <c r="BB186" s="175"/>
      <c r="BC186" s="175"/>
      <c r="BD186" s="175"/>
      <c r="BE186" s="175"/>
      <c r="BF186" s="175"/>
      <c r="BG186" s="175"/>
      <c r="BH186" s="175"/>
      <c r="BI186" s="175"/>
      <c r="BJ186" s="175"/>
      <c r="BK186" s="175"/>
      <c r="BL186" s="175"/>
      <c r="BM186" s="175"/>
      <c r="BN186" s="175"/>
      <c r="BO186" s="175"/>
      <c r="BP186" s="175"/>
      <c r="BQ186" s="175"/>
      <c r="BR186" s="175"/>
      <c r="BS186" s="176"/>
      <c r="BT186" s="176"/>
      <c r="BU186" s="176"/>
      <c r="BV186" s="157"/>
      <c r="BW186" s="157"/>
      <c r="BX186" s="157"/>
      <c r="BY186" s="157"/>
      <c r="BZ186" s="157"/>
      <c r="CA186" s="157"/>
      <c r="CB186" s="157"/>
      <c r="CC186" s="157"/>
      <c r="CD186" s="157"/>
      <c r="CE186" s="157"/>
      <c r="CF186" s="157"/>
      <c r="CG186" s="157"/>
      <c r="CH186" s="157"/>
      <c r="CI186" s="157"/>
      <c r="CJ186" s="157"/>
      <c r="CK186" s="157"/>
      <c r="CL186" s="157"/>
      <c r="CM186" s="157"/>
      <c r="CN186" s="157"/>
      <c r="CO186" s="157"/>
      <c r="CP186" s="157"/>
      <c r="CQ186" s="157"/>
      <c r="CR186" s="157"/>
      <c r="CS186" s="157"/>
      <c r="CT186" s="157"/>
      <c r="CU186" s="157"/>
      <c r="CV186" s="157"/>
      <c r="CW186" s="157"/>
      <c r="CX186" s="157"/>
      <c r="CY186" s="157"/>
      <c r="CZ186" s="157"/>
      <c r="DA186" s="157"/>
      <c r="DB186" s="157"/>
      <c r="DC186" s="157"/>
      <c r="DD186" s="157"/>
      <c r="DE186" s="157"/>
      <c r="DF186" s="157"/>
      <c r="DG186" s="157"/>
      <c r="DH186" s="157"/>
      <c r="DI186" s="157"/>
      <c r="DJ186" s="157"/>
      <c r="DK186" s="157"/>
      <c r="DL186" s="157"/>
      <c r="DM186" s="157"/>
      <c r="DN186" s="157"/>
      <c r="DO186" s="157"/>
      <c r="DP186" s="157"/>
      <c r="DQ186" s="157"/>
      <c r="DR186" s="157"/>
      <c r="DS186" s="157"/>
      <c r="DT186" s="157"/>
      <c r="DU186" s="157"/>
      <c r="DV186" s="157"/>
      <c r="DW186" s="157"/>
      <c r="DX186" s="157"/>
      <c r="DY186" s="157"/>
      <c r="DZ186" s="157"/>
      <c r="EA186" s="157"/>
      <c r="EB186" s="157"/>
      <c r="EC186" s="157"/>
      <c r="ED186" s="157"/>
      <c r="EE186" s="157"/>
      <c r="EF186" s="157"/>
      <c r="EG186" s="157"/>
      <c r="EH186" s="157"/>
      <c r="EI186" s="157"/>
      <c r="EJ186" s="157"/>
      <c r="EK186" s="157"/>
      <c r="EL186" s="157"/>
      <c r="EM186" s="157"/>
      <c r="EN186" s="157"/>
      <c r="EO186" s="157"/>
      <c r="EP186" s="157"/>
      <c r="EQ186" s="157"/>
      <c r="ER186" s="157"/>
      <c r="ES186" s="157"/>
      <c r="ET186" s="157"/>
      <c r="EU186" s="157"/>
      <c r="EV186" s="157"/>
      <c r="EW186" s="157"/>
      <c r="EX186" s="157"/>
      <c r="EY186" s="157"/>
      <c r="EZ186" s="157"/>
      <c r="FA186" s="157"/>
      <c r="FB186" s="157"/>
      <c r="FC186" s="157"/>
      <c r="FD186" s="157"/>
      <c r="FE186" s="157"/>
      <c r="FF186" s="157"/>
      <c r="FG186" s="157"/>
      <c r="FH186" s="157"/>
      <c r="FI186" s="157"/>
      <c r="FJ186" s="157"/>
      <c r="FK186" s="157"/>
      <c r="FL186" s="157"/>
      <c r="FM186" s="157"/>
      <c r="FN186" s="157"/>
      <c r="FO186" s="157"/>
      <c r="FP186" s="157"/>
      <c r="FQ186" s="157"/>
      <c r="FR186" s="157"/>
      <c r="FS186" s="157"/>
      <c r="FT186" s="157"/>
      <c r="FU186" s="157"/>
      <c r="FV186" s="157"/>
      <c r="FW186" s="157"/>
      <c r="FX186" s="157"/>
      <c r="FY186" s="157"/>
      <c r="FZ186" s="157"/>
      <c r="GA186" s="381"/>
      <c r="GB186" s="273"/>
      <c r="GC186" s="273"/>
      <c r="GD186" s="273"/>
      <c r="GE186" s="273"/>
      <c r="GF186" s="273"/>
      <c r="GG186" s="273"/>
      <c r="GH186" s="273"/>
      <c r="GI186" s="273"/>
      <c r="GJ186" s="273"/>
      <c r="GK186" s="273"/>
      <c r="GL186" s="273"/>
      <c r="GM186" s="273"/>
      <c r="GN186" s="273"/>
      <c r="GO186" s="273"/>
      <c r="GP186" s="273"/>
    </row>
    <row r="187" spans="1:198" s="288" customFormat="1" ht="13.8" thickBot="1" x14ac:dyDescent="0.3">
      <c r="A187" s="138">
        <v>184</v>
      </c>
      <c r="B187" s="159" t="s">
        <v>742</v>
      </c>
      <c r="C187" s="281" t="s">
        <v>980</v>
      </c>
      <c r="D187" s="281" t="s">
        <v>767</v>
      </c>
      <c r="E187" s="829" t="s">
        <v>982</v>
      </c>
      <c r="F187" s="162" t="s">
        <v>50</v>
      </c>
      <c r="G187" s="163">
        <v>0.02</v>
      </c>
      <c r="H187" s="178">
        <v>0.02</v>
      </c>
      <c r="I187" s="178">
        <v>0.02</v>
      </c>
      <c r="J187" s="178">
        <v>0.02</v>
      </c>
      <c r="K187" s="642"/>
      <c r="L187" s="642"/>
      <c r="M187" s="178">
        <v>0.02</v>
      </c>
      <c r="N187" s="178">
        <v>0.02</v>
      </c>
      <c r="O187" s="642"/>
      <c r="P187" s="178">
        <v>0.02</v>
      </c>
      <c r="Q187" s="178">
        <v>0.02</v>
      </c>
      <c r="R187" s="178">
        <v>0.02</v>
      </c>
      <c r="S187" s="178">
        <v>0.02</v>
      </c>
      <c r="T187" s="178">
        <v>0.02</v>
      </c>
      <c r="U187" s="178">
        <v>0.02</v>
      </c>
      <c r="V187" s="178">
        <v>0.02</v>
      </c>
      <c r="W187" s="178">
        <v>0.02</v>
      </c>
      <c r="X187" s="178">
        <v>0.02</v>
      </c>
      <c r="Y187" s="642"/>
      <c r="Z187" s="178">
        <v>0.02</v>
      </c>
      <c r="AA187" s="178">
        <v>0.02</v>
      </c>
      <c r="AB187" s="178">
        <v>0.02</v>
      </c>
      <c r="AC187" s="178">
        <v>0.02</v>
      </c>
      <c r="AD187" s="178">
        <v>0.02</v>
      </c>
      <c r="AE187" s="178">
        <v>0.02</v>
      </c>
      <c r="AF187" s="178">
        <v>0.02</v>
      </c>
      <c r="AG187" s="178">
        <v>0.02</v>
      </c>
      <c r="AH187" s="178">
        <v>0.02</v>
      </c>
      <c r="AI187" s="178">
        <v>0.02</v>
      </c>
      <c r="AJ187" s="178">
        <v>0.02</v>
      </c>
      <c r="AK187" s="178">
        <v>0.02</v>
      </c>
      <c r="AL187" s="178">
        <v>0.02</v>
      </c>
      <c r="AM187" s="178">
        <v>0.02</v>
      </c>
      <c r="AN187" s="178">
        <v>0.02</v>
      </c>
      <c r="AO187" s="178">
        <v>0.02</v>
      </c>
      <c r="AP187" s="178">
        <v>0.02</v>
      </c>
      <c r="AQ187" s="178">
        <v>0.02</v>
      </c>
      <c r="AR187" s="178">
        <v>0.02</v>
      </c>
      <c r="AS187" s="178">
        <v>0.02</v>
      </c>
      <c r="AT187" s="178">
        <v>0.02</v>
      </c>
      <c r="AU187" s="178">
        <v>0.02</v>
      </c>
      <c r="AV187" s="642"/>
      <c r="AW187" s="642"/>
      <c r="AX187" s="178">
        <v>0.02</v>
      </c>
      <c r="AY187" s="178">
        <v>0.02</v>
      </c>
      <c r="AZ187" s="178">
        <v>0.02</v>
      </c>
      <c r="BA187" s="178"/>
      <c r="BB187" s="178"/>
      <c r="BC187" s="178"/>
      <c r="BD187" s="178"/>
      <c r="BE187" s="178"/>
      <c r="BF187" s="178"/>
      <c r="BG187" s="178"/>
      <c r="BH187" s="178"/>
      <c r="BI187" s="178"/>
      <c r="BJ187" s="178"/>
      <c r="BK187" s="178"/>
      <c r="BL187" s="178"/>
      <c r="BM187" s="178"/>
      <c r="BN187" s="178"/>
      <c r="BO187" s="178"/>
      <c r="BP187" s="178"/>
      <c r="BQ187" s="178"/>
      <c r="BR187" s="178"/>
      <c r="BS187" s="179"/>
      <c r="BT187" s="179"/>
      <c r="BU187" s="179"/>
      <c r="BV187" s="166"/>
      <c r="BW187" s="166"/>
      <c r="BX187" s="166"/>
      <c r="BY187" s="166"/>
      <c r="BZ187" s="166"/>
      <c r="CA187" s="166"/>
      <c r="CB187" s="166"/>
      <c r="CC187" s="166"/>
      <c r="CD187" s="166"/>
      <c r="CE187" s="166"/>
      <c r="CF187" s="166"/>
      <c r="CG187" s="166"/>
      <c r="CH187" s="166"/>
      <c r="CI187" s="166"/>
      <c r="CJ187" s="166"/>
      <c r="CK187" s="166"/>
      <c r="CL187" s="166"/>
      <c r="CM187" s="166"/>
      <c r="CN187" s="166"/>
      <c r="CO187" s="166"/>
      <c r="CP187" s="166"/>
      <c r="CQ187" s="166"/>
      <c r="CR187" s="166"/>
      <c r="CS187" s="166"/>
      <c r="CT187" s="166"/>
      <c r="CU187" s="166"/>
      <c r="CV187" s="166"/>
      <c r="CW187" s="166"/>
      <c r="CX187" s="166"/>
      <c r="CY187" s="166"/>
      <c r="CZ187" s="166"/>
      <c r="DA187" s="166"/>
      <c r="DB187" s="166"/>
      <c r="DC187" s="166"/>
      <c r="DD187" s="166"/>
      <c r="DE187" s="166"/>
      <c r="DF187" s="166"/>
      <c r="DG187" s="166"/>
      <c r="DH187" s="166"/>
      <c r="DI187" s="166"/>
      <c r="DJ187" s="166"/>
      <c r="DK187" s="166"/>
      <c r="DL187" s="166"/>
      <c r="DM187" s="166"/>
      <c r="DN187" s="166"/>
      <c r="DO187" s="166"/>
      <c r="DP187" s="166"/>
      <c r="DQ187" s="166"/>
      <c r="DR187" s="166"/>
      <c r="DS187" s="166"/>
      <c r="DT187" s="166"/>
      <c r="DU187" s="166"/>
      <c r="DV187" s="166"/>
      <c r="DW187" s="166"/>
      <c r="DX187" s="166"/>
      <c r="DY187" s="166"/>
      <c r="DZ187" s="166"/>
      <c r="EA187" s="166"/>
      <c r="EB187" s="166"/>
      <c r="EC187" s="166"/>
      <c r="ED187" s="166"/>
      <c r="EE187" s="166"/>
      <c r="EF187" s="166"/>
      <c r="EG187" s="166"/>
      <c r="EH187" s="166"/>
      <c r="EI187" s="166"/>
      <c r="EJ187" s="166"/>
      <c r="EK187" s="166"/>
      <c r="EL187" s="166"/>
      <c r="EM187" s="166"/>
      <c r="EN187" s="166"/>
      <c r="EO187" s="166"/>
      <c r="EP187" s="166"/>
      <c r="EQ187" s="166"/>
      <c r="ER187" s="166"/>
      <c r="ES187" s="166"/>
      <c r="ET187" s="166"/>
      <c r="EU187" s="166"/>
      <c r="EV187" s="166"/>
      <c r="EW187" s="166"/>
      <c r="EX187" s="166"/>
      <c r="EY187" s="166"/>
      <c r="EZ187" s="166"/>
      <c r="FA187" s="166"/>
      <c r="FB187" s="166"/>
      <c r="FC187" s="166"/>
      <c r="FD187" s="166"/>
      <c r="FE187" s="166"/>
      <c r="FF187" s="166"/>
      <c r="FG187" s="166"/>
      <c r="FH187" s="166"/>
      <c r="FI187" s="166"/>
      <c r="FJ187" s="166"/>
      <c r="FK187" s="166"/>
      <c r="FL187" s="166"/>
      <c r="FM187" s="166"/>
      <c r="FN187" s="166"/>
      <c r="FO187" s="166"/>
      <c r="FP187" s="166"/>
      <c r="FQ187" s="166"/>
      <c r="FR187" s="166"/>
      <c r="FS187" s="166"/>
      <c r="FT187" s="166"/>
      <c r="FU187" s="166"/>
      <c r="FV187" s="166"/>
      <c r="FW187" s="166"/>
      <c r="FX187" s="166"/>
      <c r="FY187" s="166"/>
      <c r="FZ187" s="166"/>
      <c r="GA187" s="382"/>
      <c r="GB187" s="247"/>
      <c r="GC187" s="247"/>
      <c r="GD187" s="247"/>
      <c r="GE187" s="247"/>
      <c r="GF187" s="247"/>
      <c r="GG187" s="247"/>
      <c r="GH187" s="247"/>
      <c r="GI187" s="247"/>
      <c r="GJ187" s="247"/>
      <c r="GK187" s="247"/>
      <c r="GL187" s="247"/>
      <c r="GM187" s="247"/>
      <c r="GN187" s="247"/>
      <c r="GO187" s="247"/>
      <c r="GP187" s="247"/>
    </row>
    <row r="188" spans="1:198" s="191" customFormat="1" x14ac:dyDescent="0.25">
      <c r="A188" s="138">
        <v>185</v>
      </c>
      <c r="B188" s="145" t="s">
        <v>743</v>
      </c>
      <c r="C188" s="264" t="s">
        <v>977</v>
      </c>
      <c r="D188" s="264" t="s">
        <v>768</v>
      </c>
      <c r="E188" s="827" t="s">
        <v>976</v>
      </c>
      <c r="F188" s="147" t="s">
        <v>50</v>
      </c>
      <c r="G188" s="148">
        <v>2E-3</v>
      </c>
      <c r="H188" s="180">
        <v>2E-3</v>
      </c>
      <c r="I188" s="180">
        <v>2E-3</v>
      </c>
      <c r="J188" s="180">
        <v>2E-3</v>
      </c>
      <c r="K188" s="645"/>
      <c r="L188" s="645"/>
      <c r="M188" s="180">
        <v>2E-3</v>
      </c>
      <c r="N188" s="180">
        <v>2E-3</v>
      </c>
      <c r="O188" s="645"/>
      <c r="P188" s="180">
        <v>2E-3</v>
      </c>
      <c r="Q188" s="180">
        <v>2E-3</v>
      </c>
      <c r="R188" s="180">
        <v>2E-3</v>
      </c>
      <c r="S188" s="180">
        <v>2E-3</v>
      </c>
      <c r="T188" s="180">
        <v>2E-3</v>
      </c>
      <c r="U188" s="180">
        <v>2E-3</v>
      </c>
      <c r="V188" s="180">
        <v>2E-3</v>
      </c>
      <c r="W188" s="180">
        <v>2E-3</v>
      </c>
      <c r="X188" s="180">
        <v>2E-3</v>
      </c>
      <c r="Y188" s="645"/>
      <c r="Z188" s="180">
        <v>2E-3</v>
      </c>
      <c r="AA188" s="180">
        <v>2E-3</v>
      </c>
      <c r="AB188" s="180">
        <v>2E-3</v>
      </c>
      <c r="AC188" s="180">
        <v>2E-3</v>
      </c>
      <c r="AD188" s="180">
        <v>2E-3</v>
      </c>
      <c r="AE188" s="180">
        <v>2E-3</v>
      </c>
      <c r="AF188" s="180">
        <v>2E-3</v>
      </c>
      <c r="AG188" s="180">
        <v>2E-3</v>
      </c>
      <c r="AH188" s="180">
        <v>2E-3</v>
      </c>
      <c r="AI188" s="180">
        <v>2E-3</v>
      </c>
      <c r="AJ188" s="180">
        <v>2E-3</v>
      </c>
      <c r="AK188" s="180">
        <v>2E-3</v>
      </c>
      <c r="AL188" s="180">
        <v>2E-3</v>
      </c>
      <c r="AM188" s="180">
        <v>2E-3</v>
      </c>
      <c r="AN188" s="180">
        <v>2E-3</v>
      </c>
      <c r="AO188" s="180">
        <v>2E-3</v>
      </c>
      <c r="AP188" s="180">
        <v>2E-3</v>
      </c>
      <c r="AQ188" s="180">
        <v>2E-3</v>
      </c>
      <c r="AR188" s="180">
        <v>2E-3</v>
      </c>
      <c r="AS188" s="180">
        <v>2E-3</v>
      </c>
      <c r="AT188" s="180">
        <v>2E-3</v>
      </c>
      <c r="AU188" s="180">
        <v>2E-3</v>
      </c>
      <c r="AV188" s="645"/>
      <c r="AW188" s="645"/>
      <c r="AX188" s="180">
        <v>2E-3</v>
      </c>
      <c r="AY188" s="180">
        <v>2E-3</v>
      </c>
      <c r="AZ188" s="180">
        <v>2E-3</v>
      </c>
      <c r="BA188" s="180"/>
      <c r="BB188" s="180"/>
      <c r="BC188" s="180"/>
      <c r="BD188" s="180"/>
      <c r="BE188" s="180"/>
      <c r="BF188" s="180"/>
      <c r="BG188" s="180"/>
      <c r="BH188" s="180"/>
      <c r="BI188" s="180"/>
      <c r="BJ188" s="180"/>
      <c r="BK188" s="180"/>
      <c r="BL188" s="180"/>
      <c r="BM188" s="180"/>
      <c r="BN188" s="180"/>
      <c r="BO188" s="180"/>
      <c r="BP188" s="180"/>
      <c r="BQ188" s="180"/>
      <c r="BR188" s="180"/>
      <c r="BS188" s="130"/>
      <c r="BT188" s="130"/>
      <c r="BU188" s="13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370"/>
      <c r="GB188" s="190"/>
      <c r="GC188" s="190"/>
      <c r="GD188" s="190"/>
      <c r="GE188" s="190"/>
      <c r="GF188" s="190"/>
      <c r="GG188" s="190"/>
      <c r="GH188" s="190"/>
      <c r="GI188" s="190"/>
      <c r="GJ188" s="190"/>
      <c r="GK188" s="190"/>
      <c r="GL188" s="190"/>
      <c r="GM188" s="190"/>
      <c r="GN188" s="190"/>
      <c r="GO188" s="190"/>
      <c r="GP188" s="190"/>
    </row>
    <row r="189" spans="1:198" s="191" customFormat="1" ht="13.8" thickBot="1" x14ac:dyDescent="0.3">
      <c r="A189" s="138">
        <v>186</v>
      </c>
      <c r="B189" s="139" t="s">
        <v>744</v>
      </c>
      <c r="C189" s="260" t="s">
        <v>978</v>
      </c>
      <c r="D189" s="260" t="s">
        <v>29</v>
      </c>
      <c r="E189" s="825" t="s">
        <v>976</v>
      </c>
      <c r="F189" s="142" t="s">
        <v>66</v>
      </c>
      <c r="G189" s="143">
        <v>2</v>
      </c>
      <c r="H189" s="172">
        <v>2</v>
      </c>
      <c r="I189" s="172">
        <v>2</v>
      </c>
      <c r="J189" s="172">
        <v>2</v>
      </c>
      <c r="K189" s="640"/>
      <c r="L189" s="640"/>
      <c r="M189" s="172">
        <v>2</v>
      </c>
      <c r="N189" s="172">
        <v>2</v>
      </c>
      <c r="O189" s="640"/>
      <c r="P189" s="172">
        <v>2</v>
      </c>
      <c r="Q189" s="172">
        <v>2</v>
      </c>
      <c r="R189" s="172">
        <v>2</v>
      </c>
      <c r="S189" s="172">
        <v>2</v>
      </c>
      <c r="T189" s="172">
        <v>2</v>
      </c>
      <c r="U189" s="172">
        <v>2</v>
      </c>
      <c r="V189" s="172">
        <v>2</v>
      </c>
      <c r="W189" s="172">
        <v>2</v>
      </c>
      <c r="X189" s="172">
        <v>2</v>
      </c>
      <c r="Y189" s="640"/>
      <c r="Z189" s="172">
        <v>2</v>
      </c>
      <c r="AA189" s="172">
        <v>2</v>
      </c>
      <c r="AB189" s="172">
        <v>2</v>
      </c>
      <c r="AC189" s="172">
        <v>2</v>
      </c>
      <c r="AD189" s="172">
        <v>2</v>
      </c>
      <c r="AE189" s="172">
        <v>2</v>
      </c>
      <c r="AF189" s="172">
        <v>2</v>
      </c>
      <c r="AG189" s="172">
        <v>2</v>
      </c>
      <c r="AH189" s="172">
        <v>2</v>
      </c>
      <c r="AI189" s="172">
        <v>2</v>
      </c>
      <c r="AJ189" s="172">
        <v>2</v>
      </c>
      <c r="AK189" s="172">
        <v>2</v>
      </c>
      <c r="AL189" s="172">
        <v>2</v>
      </c>
      <c r="AM189" s="172">
        <v>2</v>
      </c>
      <c r="AN189" s="172">
        <v>2</v>
      </c>
      <c r="AO189" s="172">
        <v>2</v>
      </c>
      <c r="AP189" s="172">
        <v>2</v>
      </c>
      <c r="AQ189" s="172">
        <v>2</v>
      </c>
      <c r="AR189" s="172">
        <v>2</v>
      </c>
      <c r="AS189" s="172">
        <v>2</v>
      </c>
      <c r="AT189" s="172">
        <v>2</v>
      </c>
      <c r="AU189" s="172">
        <v>2</v>
      </c>
      <c r="AV189" s="640"/>
      <c r="AW189" s="640"/>
      <c r="AX189" s="172">
        <v>2</v>
      </c>
      <c r="AY189" s="172">
        <v>2</v>
      </c>
      <c r="AZ189" s="172">
        <v>2</v>
      </c>
      <c r="BA189" s="172"/>
      <c r="BB189" s="172"/>
      <c r="BC189" s="172"/>
      <c r="BD189" s="172"/>
      <c r="BE189" s="172"/>
      <c r="BF189" s="172"/>
      <c r="BG189" s="172"/>
      <c r="BH189" s="172"/>
      <c r="BI189" s="172"/>
      <c r="BJ189" s="172"/>
      <c r="BK189" s="172"/>
      <c r="BL189" s="172"/>
      <c r="BM189" s="172"/>
      <c r="BN189" s="172"/>
      <c r="BO189" s="172"/>
      <c r="BP189" s="172"/>
      <c r="BQ189" s="172"/>
      <c r="BR189" s="172"/>
      <c r="BS189" s="173"/>
      <c r="BT189" s="173"/>
      <c r="BU189" s="173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370"/>
      <c r="GB189" s="190"/>
      <c r="GC189" s="190"/>
      <c r="GD189" s="190"/>
      <c r="GE189" s="190"/>
      <c r="GF189" s="190"/>
      <c r="GG189" s="190"/>
      <c r="GH189" s="190"/>
      <c r="GI189" s="190"/>
      <c r="GJ189" s="190"/>
      <c r="GK189" s="190"/>
      <c r="GL189" s="190"/>
      <c r="GM189" s="190"/>
      <c r="GN189" s="190"/>
      <c r="GO189" s="190"/>
      <c r="GP189" s="190"/>
    </row>
    <row r="190" spans="1:198" s="272" customFormat="1" ht="102" customHeight="1" x14ac:dyDescent="0.25">
      <c r="A190" s="138">
        <v>187</v>
      </c>
      <c r="B190" s="836"/>
      <c r="C190" s="359"/>
      <c r="D190" s="359"/>
      <c r="E190" s="359"/>
      <c r="F190" s="837"/>
      <c r="G190" s="838"/>
      <c r="H190" s="1175" t="s">
        <v>1108</v>
      </c>
      <c r="I190" s="1175" t="s">
        <v>1099</v>
      </c>
      <c r="J190" s="1175" t="s">
        <v>1099</v>
      </c>
      <c r="K190" s="1176"/>
      <c r="L190" s="1176"/>
      <c r="M190" s="1175" t="s">
        <v>1100</v>
      </c>
      <c r="N190" s="1175" t="s">
        <v>1101</v>
      </c>
      <c r="O190" s="1176"/>
      <c r="P190" s="1175" t="s">
        <v>1102</v>
      </c>
      <c r="Q190" s="1175" t="s">
        <v>1102</v>
      </c>
      <c r="R190" s="1175" t="s">
        <v>1103</v>
      </c>
      <c r="S190" s="1175" t="s">
        <v>1103</v>
      </c>
      <c r="T190" s="1175" t="s">
        <v>1104</v>
      </c>
      <c r="U190" s="1175" t="s">
        <v>1104</v>
      </c>
      <c r="V190" s="1175" t="s">
        <v>1105</v>
      </c>
      <c r="W190" s="1175" t="s">
        <v>1105</v>
      </c>
      <c r="X190" s="1175" t="s">
        <v>1099</v>
      </c>
      <c r="Y190" s="1176"/>
      <c r="Z190" s="1175" t="s">
        <v>1108</v>
      </c>
      <c r="AA190" s="1175" t="s">
        <v>1108</v>
      </c>
      <c r="AB190" s="1175" t="s">
        <v>1100</v>
      </c>
      <c r="AC190" s="1175" t="s">
        <v>1099</v>
      </c>
      <c r="AD190" s="1175" t="s">
        <v>1101</v>
      </c>
      <c r="AE190" s="1175" t="s">
        <v>1108</v>
      </c>
      <c r="AF190" s="1175" t="s">
        <v>1108</v>
      </c>
      <c r="AG190" s="1175" t="s">
        <v>1100</v>
      </c>
      <c r="AH190" s="1175" t="s">
        <v>1100</v>
      </c>
      <c r="AI190" s="1175" t="s">
        <v>1099</v>
      </c>
      <c r="AJ190" s="1175" t="s">
        <v>1099</v>
      </c>
      <c r="AK190" s="1175" t="s">
        <v>1101</v>
      </c>
      <c r="AL190" s="1175" t="s">
        <v>1101</v>
      </c>
      <c r="AM190" s="1175" t="s">
        <v>1099</v>
      </c>
      <c r="AN190" s="1175" t="s">
        <v>1106</v>
      </c>
      <c r="AO190" s="1175" t="s">
        <v>1108</v>
      </c>
      <c r="AP190" s="1175" t="s">
        <v>1108</v>
      </c>
      <c r="AQ190" s="1175" t="s">
        <v>1106</v>
      </c>
      <c r="AR190" s="1175" t="s">
        <v>1106</v>
      </c>
      <c r="AS190" s="1175" t="s">
        <v>1108</v>
      </c>
      <c r="AT190" s="1175" t="s">
        <v>1099</v>
      </c>
      <c r="AU190" s="1175" t="s">
        <v>1099</v>
      </c>
      <c r="AV190" s="1176"/>
      <c r="AW190" s="1176"/>
      <c r="AX190" s="1175" t="s">
        <v>1099</v>
      </c>
      <c r="AY190" s="1175" t="s">
        <v>1099</v>
      </c>
      <c r="AZ190" s="1175" t="s">
        <v>1107</v>
      </c>
      <c r="BA190" s="839"/>
      <c r="BB190" s="839"/>
      <c r="BC190" s="839"/>
      <c r="BD190" s="839"/>
      <c r="BE190" s="839"/>
      <c r="BF190" s="839"/>
      <c r="BG190" s="839"/>
      <c r="BH190" s="839"/>
      <c r="BI190" s="839"/>
      <c r="BJ190" s="839"/>
      <c r="BK190" s="839"/>
      <c r="BL190" s="839"/>
      <c r="BM190" s="839"/>
      <c r="BN190" s="839"/>
      <c r="BO190" s="839"/>
      <c r="BP190" s="839"/>
      <c r="BQ190" s="839"/>
      <c r="BR190" s="839"/>
      <c r="BS190" s="841"/>
      <c r="BT190" s="841"/>
      <c r="BU190" s="841"/>
      <c r="BV190" s="157"/>
      <c r="BW190" s="157"/>
      <c r="BX190" s="157"/>
      <c r="BY190" s="157"/>
      <c r="BZ190" s="157"/>
      <c r="CA190" s="157"/>
      <c r="CB190" s="157"/>
      <c r="CC190" s="157"/>
      <c r="CD190" s="157"/>
      <c r="CE190" s="157"/>
      <c r="CF190" s="157"/>
      <c r="CG190" s="157"/>
      <c r="CH190" s="157"/>
      <c r="CI190" s="157"/>
      <c r="CJ190" s="157"/>
      <c r="CK190" s="157"/>
      <c r="CL190" s="157"/>
      <c r="CM190" s="157"/>
      <c r="CN190" s="157"/>
      <c r="CO190" s="157"/>
      <c r="CP190" s="157"/>
      <c r="CQ190" s="157"/>
      <c r="CR190" s="157"/>
      <c r="CS190" s="157"/>
      <c r="CT190" s="157"/>
      <c r="CU190" s="157"/>
      <c r="CV190" s="157"/>
      <c r="CW190" s="157"/>
      <c r="CX190" s="157"/>
      <c r="CY190" s="157"/>
      <c r="CZ190" s="157"/>
      <c r="DA190" s="157"/>
      <c r="DB190" s="157"/>
      <c r="DC190" s="157"/>
      <c r="DD190" s="157"/>
      <c r="DE190" s="157"/>
      <c r="DF190" s="157"/>
      <c r="DG190" s="157"/>
      <c r="DH190" s="157"/>
      <c r="DI190" s="157"/>
      <c r="DJ190" s="157"/>
      <c r="DK190" s="157"/>
      <c r="DL190" s="157"/>
      <c r="DM190" s="157"/>
      <c r="DN190" s="157"/>
      <c r="DO190" s="157"/>
      <c r="DP190" s="157"/>
      <c r="DQ190" s="157"/>
      <c r="DR190" s="157"/>
      <c r="DS190" s="157"/>
      <c r="DT190" s="157"/>
      <c r="DU190" s="157"/>
      <c r="DV190" s="157"/>
      <c r="DW190" s="157"/>
      <c r="DX190" s="157"/>
      <c r="DY190" s="157"/>
      <c r="DZ190" s="157"/>
      <c r="EA190" s="157"/>
      <c r="EB190" s="157"/>
      <c r="EC190" s="157"/>
      <c r="ED190" s="157"/>
      <c r="EE190" s="157"/>
      <c r="EF190" s="157"/>
      <c r="EG190" s="157"/>
      <c r="EH190" s="157"/>
      <c r="EI190" s="157"/>
      <c r="EJ190" s="157"/>
      <c r="EK190" s="157"/>
      <c r="EL190" s="157"/>
      <c r="EM190" s="157"/>
      <c r="EN190" s="157"/>
      <c r="EO190" s="157"/>
      <c r="EP190" s="157"/>
      <c r="EQ190" s="157"/>
      <c r="ER190" s="157"/>
      <c r="ES190" s="157"/>
      <c r="ET190" s="157"/>
      <c r="EU190" s="157"/>
      <c r="EV190" s="157"/>
      <c r="EW190" s="157"/>
      <c r="EX190" s="157"/>
      <c r="EY190" s="157"/>
      <c r="EZ190" s="157"/>
      <c r="FA190" s="157"/>
      <c r="FB190" s="157"/>
      <c r="FC190" s="157"/>
      <c r="FD190" s="157"/>
      <c r="FE190" s="157"/>
      <c r="FF190" s="157"/>
      <c r="FG190" s="157"/>
      <c r="FH190" s="157"/>
      <c r="FI190" s="157"/>
      <c r="FJ190" s="157"/>
      <c r="FK190" s="157"/>
      <c r="FL190" s="157"/>
      <c r="FM190" s="157"/>
      <c r="FN190" s="157"/>
      <c r="FO190" s="157"/>
      <c r="FP190" s="157"/>
      <c r="FQ190" s="157"/>
      <c r="FR190" s="157"/>
      <c r="FS190" s="157"/>
      <c r="FT190" s="157"/>
      <c r="FU190" s="157"/>
      <c r="FV190" s="157"/>
      <c r="FW190" s="157"/>
      <c r="FX190" s="157"/>
      <c r="FY190" s="157"/>
      <c r="FZ190" s="157"/>
      <c r="GA190" s="381"/>
      <c r="GB190" s="273"/>
      <c r="GC190" s="273"/>
      <c r="GD190" s="273"/>
      <c r="GE190" s="273"/>
      <c r="GF190" s="273"/>
      <c r="GG190" s="273"/>
      <c r="GH190" s="273"/>
      <c r="GI190" s="273"/>
      <c r="GJ190" s="273"/>
      <c r="GK190" s="273"/>
      <c r="GL190" s="273"/>
      <c r="GM190" s="273"/>
      <c r="GN190" s="273"/>
      <c r="GO190" s="273"/>
      <c r="GP190" s="273"/>
    </row>
    <row r="191" spans="1:198" s="635" customFormat="1" ht="13.8" thickBot="1" x14ac:dyDescent="0.3">
      <c r="A191" s="689">
        <v>188</v>
      </c>
      <c r="B191" s="580" t="s">
        <v>745</v>
      </c>
      <c r="C191" s="581" t="s">
        <v>699</v>
      </c>
      <c r="D191" s="581" t="s">
        <v>57</v>
      </c>
      <c r="F191" s="582" t="s">
        <v>66</v>
      </c>
      <c r="G191" s="576">
        <v>1</v>
      </c>
      <c r="H191" s="582">
        <v>1</v>
      </c>
      <c r="I191" s="582">
        <v>1</v>
      </c>
      <c r="J191" s="582">
        <v>1</v>
      </c>
      <c r="K191" s="657"/>
      <c r="L191" s="657"/>
      <c r="M191" s="582">
        <v>1</v>
      </c>
      <c r="N191" s="582">
        <v>1</v>
      </c>
      <c r="O191" s="657"/>
      <c r="P191" s="582">
        <v>1</v>
      </c>
      <c r="Q191" s="582">
        <v>1</v>
      </c>
      <c r="R191" s="582">
        <v>1</v>
      </c>
      <c r="S191" s="582">
        <v>1</v>
      </c>
      <c r="T191" s="582">
        <v>1</v>
      </c>
      <c r="U191" s="582">
        <v>1</v>
      </c>
      <c r="V191" s="582">
        <v>1</v>
      </c>
      <c r="W191" s="582">
        <v>1</v>
      </c>
      <c r="X191" s="582">
        <v>1</v>
      </c>
      <c r="Y191" s="657"/>
      <c r="Z191" s="582">
        <v>1</v>
      </c>
      <c r="AA191" s="582">
        <v>1</v>
      </c>
      <c r="AB191" s="582">
        <v>1</v>
      </c>
      <c r="AC191" s="582">
        <v>1</v>
      </c>
      <c r="AD191" s="582">
        <v>1</v>
      </c>
      <c r="AE191" s="582">
        <v>1</v>
      </c>
      <c r="AF191" s="582">
        <v>1</v>
      </c>
      <c r="AG191" s="582">
        <v>1</v>
      </c>
      <c r="AH191" s="582">
        <v>1</v>
      </c>
      <c r="AI191" s="582">
        <v>1</v>
      </c>
      <c r="AJ191" s="582">
        <v>1</v>
      </c>
      <c r="AK191" s="582">
        <v>1</v>
      </c>
      <c r="AL191" s="582">
        <v>1</v>
      </c>
      <c r="AM191" s="582">
        <v>1</v>
      </c>
      <c r="AN191" s="582">
        <v>1</v>
      </c>
      <c r="AO191" s="582">
        <v>1</v>
      </c>
      <c r="AP191" s="582">
        <v>1</v>
      </c>
      <c r="AQ191" s="582">
        <v>1</v>
      </c>
      <c r="AR191" s="582">
        <v>1</v>
      </c>
      <c r="AS191" s="582">
        <v>1</v>
      </c>
      <c r="AT191" s="582">
        <v>1</v>
      </c>
      <c r="AU191" s="582">
        <v>1</v>
      </c>
      <c r="AV191" s="657"/>
      <c r="AW191" s="657"/>
      <c r="AX191" s="582">
        <v>1</v>
      </c>
      <c r="AY191" s="582">
        <v>1</v>
      </c>
      <c r="AZ191" s="582">
        <v>1</v>
      </c>
      <c r="BA191" s="582"/>
      <c r="BB191" s="582"/>
      <c r="BC191" s="582"/>
      <c r="BD191" s="582"/>
      <c r="BE191" s="582"/>
      <c r="BF191" s="582"/>
      <c r="BG191" s="582"/>
      <c r="BH191" s="582"/>
      <c r="BI191" s="582"/>
      <c r="BJ191" s="582"/>
      <c r="BK191" s="582"/>
      <c r="BL191" s="582"/>
      <c r="BM191" s="582"/>
      <c r="BN191" s="582"/>
      <c r="BO191" s="582"/>
      <c r="BP191" s="582"/>
      <c r="BQ191" s="582"/>
      <c r="BR191" s="582"/>
      <c r="BS191" s="703"/>
      <c r="BT191" s="703"/>
      <c r="BU191" s="703"/>
      <c r="BV191" s="628"/>
      <c r="BW191" s="628"/>
      <c r="BX191" s="628"/>
      <c r="BY191" s="628"/>
      <c r="BZ191" s="628"/>
      <c r="CA191" s="628"/>
      <c r="CB191" s="628"/>
      <c r="CC191" s="628"/>
      <c r="CD191" s="628"/>
      <c r="CE191" s="628"/>
      <c r="CF191" s="628"/>
      <c r="CG191" s="628"/>
      <c r="CH191" s="628"/>
      <c r="CI191" s="628"/>
      <c r="CJ191" s="628"/>
      <c r="CK191" s="628"/>
      <c r="CL191" s="628"/>
      <c r="CM191" s="628"/>
      <c r="CN191" s="628"/>
      <c r="CO191" s="628"/>
      <c r="CP191" s="628"/>
      <c r="CQ191" s="628"/>
      <c r="CR191" s="628"/>
      <c r="CS191" s="628"/>
      <c r="CT191" s="628"/>
      <c r="CU191" s="628"/>
      <c r="CV191" s="628"/>
      <c r="CW191" s="628"/>
      <c r="CX191" s="628"/>
      <c r="CY191" s="628"/>
      <c r="CZ191" s="628"/>
      <c r="DA191" s="628"/>
      <c r="DB191" s="628"/>
      <c r="DC191" s="628"/>
      <c r="DD191" s="628"/>
      <c r="DE191" s="628"/>
      <c r="DF191" s="628"/>
      <c r="DG191" s="628"/>
      <c r="DH191" s="628"/>
      <c r="DI191" s="628"/>
      <c r="DJ191" s="628"/>
      <c r="DK191" s="628"/>
      <c r="DL191" s="628"/>
      <c r="DM191" s="628"/>
      <c r="DN191" s="628"/>
      <c r="DO191" s="628"/>
      <c r="DP191" s="628"/>
      <c r="DQ191" s="628"/>
      <c r="DR191" s="628"/>
      <c r="DS191" s="628"/>
      <c r="DT191" s="628"/>
      <c r="DU191" s="628"/>
      <c r="DV191" s="628"/>
      <c r="DW191" s="628"/>
      <c r="DX191" s="628"/>
      <c r="DY191" s="628"/>
      <c r="DZ191" s="628"/>
      <c r="EA191" s="628"/>
      <c r="EB191" s="628"/>
      <c r="EC191" s="628"/>
      <c r="ED191" s="628"/>
      <c r="EE191" s="628"/>
      <c r="EF191" s="628"/>
      <c r="EG191" s="628"/>
      <c r="EH191" s="628"/>
      <c r="EI191" s="628"/>
      <c r="EJ191" s="628"/>
      <c r="EK191" s="628"/>
      <c r="EL191" s="628"/>
      <c r="EM191" s="628"/>
      <c r="EN191" s="628"/>
      <c r="EO191" s="628"/>
      <c r="EP191" s="628"/>
      <c r="EQ191" s="628"/>
      <c r="ER191" s="628"/>
      <c r="ES191" s="628"/>
      <c r="ET191" s="628"/>
      <c r="EU191" s="628"/>
      <c r="EV191" s="628"/>
      <c r="EW191" s="628"/>
      <c r="EX191" s="628"/>
      <c r="EY191" s="628"/>
      <c r="EZ191" s="628"/>
      <c r="FA191" s="628"/>
      <c r="FB191" s="628"/>
      <c r="FC191" s="628"/>
      <c r="FD191" s="628"/>
      <c r="FE191" s="628"/>
      <c r="FF191" s="628"/>
      <c r="FG191" s="628"/>
      <c r="FH191" s="628"/>
      <c r="FI191" s="628"/>
      <c r="FJ191" s="628"/>
      <c r="FK191" s="628"/>
      <c r="FL191" s="628"/>
      <c r="FM191" s="628"/>
      <c r="FN191" s="628"/>
      <c r="FO191" s="628"/>
      <c r="FP191" s="628"/>
      <c r="FQ191" s="628"/>
      <c r="FR191" s="628"/>
      <c r="FS191" s="628"/>
      <c r="FT191" s="628"/>
      <c r="FU191" s="628"/>
      <c r="FV191" s="628"/>
      <c r="FW191" s="628"/>
      <c r="FX191" s="628"/>
      <c r="FY191" s="628"/>
      <c r="FZ191" s="628"/>
      <c r="GA191" s="628"/>
      <c r="GB191" s="628"/>
      <c r="GC191" s="628"/>
      <c r="GD191" s="628"/>
      <c r="GE191" s="628"/>
      <c r="GF191" s="628"/>
      <c r="GG191" s="628"/>
      <c r="GH191" s="628"/>
      <c r="GI191" s="628"/>
      <c r="GJ191" s="628"/>
      <c r="GK191" s="628"/>
      <c r="GL191" s="628"/>
      <c r="GM191" s="628"/>
      <c r="GN191" s="628"/>
      <c r="GO191" s="628"/>
      <c r="GP191" s="628"/>
    </row>
    <row r="192" spans="1:198" s="821" customFormat="1" x14ac:dyDescent="0.25">
      <c r="A192" s="138">
        <v>189</v>
      </c>
      <c r="B192" s="266" t="s">
        <v>746</v>
      </c>
      <c r="C192" s="181" t="s">
        <v>696</v>
      </c>
      <c r="D192" s="263" t="s">
        <v>60</v>
      </c>
      <c r="F192" s="147" t="s">
        <v>66</v>
      </c>
      <c r="G192" s="148">
        <v>2</v>
      </c>
      <c r="H192" s="665">
        <v>2</v>
      </c>
      <c r="I192" s="665">
        <v>2</v>
      </c>
      <c r="J192" s="665">
        <v>2</v>
      </c>
      <c r="K192" s="666"/>
      <c r="L192" s="666"/>
      <c r="M192" s="665">
        <v>2</v>
      </c>
      <c r="N192" s="665">
        <v>2</v>
      </c>
      <c r="O192" s="666"/>
      <c r="P192" s="665">
        <v>2</v>
      </c>
      <c r="Q192" s="665">
        <v>2</v>
      </c>
      <c r="R192" s="665">
        <v>2</v>
      </c>
      <c r="S192" s="665">
        <v>2</v>
      </c>
      <c r="T192" s="665">
        <v>2</v>
      </c>
      <c r="U192" s="665">
        <v>2</v>
      </c>
      <c r="V192" s="665">
        <v>2</v>
      </c>
      <c r="W192" s="665">
        <v>2</v>
      </c>
      <c r="X192" s="665">
        <v>2</v>
      </c>
      <c r="Y192" s="666"/>
      <c r="Z192" s="665">
        <v>2</v>
      </c>
      <c r="AA192" s="665">
        <v>2</v>
      </c>
      <c r="AB192" s="665">
        <v>2</v>
      </c>
      <c r="AC192" s="665">
        <v>2</v>
      </c>
      <c r="AD192" s="665">
        <v>2</v>
      </c>
      <c r="AE192" s="665">
        <v>2</v>
      </c>
      <c r="AF192" s="665">
        <v>2</v>
      </c>
      <c r="AG192" s="665">
        <v>2</v>
      </c>
      <c r="AH192" s="665">
        <v>2</v>
      </c>
      <c r="AI192" s="665">
        <v>2</v>
      </c>
      <c r="AJ192" s="665">
        <v>2</v>
      </c>
      <c r="AK192" s="665">
        <v>2</v>
      </c>
      <c r="AL192" s="665">
        <v>2</v>
      </c>
      <c r="AM192" s="665">
        <v>2</v>
      </c>
      <c r="AN192" s="665">
        <v>2</v>
      </c>
      <c r="AO192" s="665">
        <v>2</v>
      </c>
      <c r="AP192" s="665">
        <v>2</v>
      </c>
      <c r="AQ192" s="665">
        <v>2</v>
      </c>
      <c r="AR192" s="665">
        <v>2</v>
      </c>
      <c r="AS192" s="665">
        <v>2</v>
      </c>
      <c r="AT192" s="665">
        <v>2</v>
      </c>
      <c r="AU192" s="665">
        <v>2</v>
      </c>
      <c r="AV192" s="666"/>
      <c r="AW192" s="666"/>
      <c r="AX192" s="665">
        <v>2</v>
      </c>
      <c r="AY192" s="665">
        <v>2</v>
      </c>
      <c r="AZ192" s="665">
        <v>2</v>
      </c>
      <c r="BA192" s="665"/>
      <c r="BB192" s="665"/>
      <c r="BC192" s="665"/>
      <c r="BD192" s="665"/>
      <c r="BE192" s="665"/>
      <c r="BF192" s="665"/>
      <c r="BG192" s="665"/>
      <c r="BH192" s="665"/>
      <c r="BI192" s="665"/>
      <c r="BJ192" s="665"/>
      <c r="BK192" s="665"/>
      <c r="BL192" s="665"/>
      <c r="BM192" s="665"/>
      <c r="BN192" s="665"/>
      <c r="BO192" s="665"/>
      <c r="BP192" s="665"/>
      <c r="BQ192" s="665"/>
      <c r="BR192" s="665"/>
      <c r="BS192" s="130"/>
      <c r="BT192" s="130"/>
      <c r="BU192" s="13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371"/>
      <c r="GB192" s="28"/>
      <c r="GC192" s="28"/>
      <c r="GD192" s="28"/>
      <c r="GE192" s="28"/>
      <c r="GF192" s="28"/>
      <c r="GG192" s="28"/>
      <c r="GH192" s="28"/>
      <c r="GI192" s="28"/>
      <c r="GJ192" s="28"/>
      <c r="GK192" s="28"/>
      <c r="GL192" s="28"/>
      <c r="GM192" s="28"/>
      <c r="GN192" s="28"/>
      <c r="GO192" s="28"/>
      <c r="GP192" s="28"/>
    </row>
    <row r="193" spans="1:198" s="191" customFormat="1" ht="13.8" thickBot="1" x14ac:dyDescent="0.3">
      <c r="A193" s="138">
        <v>190</v>
      </c>
      <c r="B193" s="865" t="s">
        <v>747</v>
      </c>
      <c r="C193" s="171" t="s">
        <v>697</v>
      </c>
      <c r="D193" s="856" t="s">
        <v>30</v>
      </c>
      <c r="E193" s="26"/>
      <c r="F193" s="142" t="s">
        <v>66</v>
      </c>
      <c r="G193" s="143">
        <v>2</v>
      </c>
      <c r="H193" s="667">
        <v>2</v>
      </c>
      <c r="I193" s="667">
        <v>2</v>
      </c>
      <c r="J193" s="667">
        <v>2</v>
      </c>
      <c r="K193" s="668"/>
      <c r="L193" s="668"/>
      <c r="M193" s="667">
        <v>2</v>
      </c>
      <c r="N193" s="667">
        <v>2</v>
      </c>
      <c r="O193" s="668"/>
      <c r="P193" s="667">
        <v>2</v>
      </c>
      <c r="Q193" s="667">
        <v>2</v>
      </c>
      <c r="R193" s="667">
        <v>2</v>
      </c>
      <c r="S193" s="667">
        <v>2</v>
      </c>
      <c r="T193" s="667">
        <v>2</v>
      </c>
      <c r="U193" s="667">
        <v>2</v>
      </c>
      <c r="V193" s="667">
        <v>2</v>
      </c>
      <c r="W193" s="667">
        <v>2</v>
      </c>
      <c r="X193" s="667">
        <v>2</v>
      </c>
      <c r="Y193" s="668"/>
      <c r="Z193" s="667">
        <v>2</v>
      </c>
      <c r="AA193" s="667">
        <v>2</v>
      </c>
      <c r="AB193" s="667">
        <v>2</v>
      </c>
      <c r="AC193" s="667">
        <v>2</v>
      </c>
      <c r="AD193" s="667">
        <v>2</v>
      </c>
      <c r="AE193" s="667">
        <v>2</v>
      </c>
      <c r="AF193" s="667">
        <v>2</v>
      </c>
      <c r="AG193" s="667">
        <v>2</v>
      </c>
      <c r="AH193" s="667">
        <v>2</v>
      </c>
      <c r="AI193" s="667">
        <v>2</v>
      </c>
      <c r="AJ193" s="667">
        <v>2</v>
      </c>
      <c r="AK193" s="667">
        <v>2</v>
      </c>
      <c r="AL193" s="667">
        <v>2</v>
      </c>
      <c r="AM193" s="667">
        <v>2</v>
      </c>
      <c r="AN193" s="667">
        <v>2</v>
      </c>
      <c r="AO193" s="667">
        <v>2</v>
      </c>
      <c r="AP193" s="667">
        <v>2</v>
      </c>
      <c r="AQ193" s="667">
        <v>2</v>
      </c>
      <c r="AR193" s="667">
        <v>2</v>
      </c>
      <c r="AS193" s="667">
        <v>2</v>
      </c>
      <c r="AT193" s="667">
        <v>2</v>
      </c>
      <c r="AU193" s="667">
        <v>2</v>
      </c>
      <c r="AV193" s="668"/>
      <c r="AW193" s="668"/>
      <c r="AX193" s="667">
        <v>2</v>
      </c>
      <c r="AY193" s="667">
        <v>2</v>
      </c>
      <c r="AZ193" s="667">
        <v>2</v>
      </c>
      <c r="BA193" s="667"/>
      <c r="BB193" s="667"/>
      <c r="BC193" s="667"/>
      <c r="BD193" s="667"/>
      <c r="BE193" s="667"/>
      <c r="BF193" s="667"/>
      <c r="BG193" s="667"/>
      <c r="BH193" s="667"/>
      <c r="BI193" s="667"/>
      <c r="BJ193" s="667"/>
      <c r="BK193" s="667"/>
      <c r="BL193" s="667"/>
      <c r="BM193" s="667"/>
      <c r="BN193" s="667"/>
      <c r="BO193" s="667"/>
      <c r="BP193" s="667"/>
      <c r="BQ193" s="667"/>
      <c r="BR193" s="667"/>
      <c r="BS193" s="173"/>
      <c r="BT193" s="173"/>
      <c r="BU193" s="173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370"/>
      <c r="GB193" s="190"/>
      <c r="GC193" s="190"/>
      <c r="GD193" s="190"/>
      <c r="GE193" s="190"/>
      <c r="GF193" s="190"/>
      <c r="GG193" s="190"/>
      <c r="GH193" s="190"/>
      <c r="GI193" s="190"/>
      <c r="GJ193" s="190"/>
      <c r="GK193" s="190"/>
      <c r="GL193" s="190"/>
      <c r="GM193" s="190"/>
      <c r="GN193" s="190"/>
      <c r="GO193" s="190"/>
      <c r="GP193" s="190"/>
    </row>
    <row r="194" spans="1:198" s="155" customFormat="1" ht="75.599999999999994" x14ac:dyDescent="0.25">
      <c r="A194" s="138">
        <v>191</v>
      </c>
      <c r="B194" s="863"/>
      <c r="C194" s="244"/>
      <c r="D194" s="244"/>
      <c r="E194" s="244"/>
      <c r="F194" s="245"/>
      <c r="G194" s="246"/>
      <c r="H194" s="1175" t="s">
        <v>1124</v>
      </c>
      <c r="I194" s="1175" t="s">
        <v>1111</v>
      </c>
      <c r="J194" s="1175" t="s">
        <v>1111</v>
      </c>
      <c r="K194" s="1176"/>
      <c r="L194" s="1176"/>
      <c r="M194" s="1175" t="s">
        <v>1112</v>
      </c>
      <c r="N194" s="1175" t="s">
        <v>1113</v>
      </c>
      <c r="O194" s="1176"/>
      <c r="P194" s="1175" t="s">
        <v>1114</v>
      </c>
      <c r="Q194" s="1175" t="s">
        <v>1114</v>
      </c>
      <c r="R194" s="1175" t="s">
        <v>1115</v>
      </c>
      <c r="S194" s="1175" t="s">
        <v>1115</v>
      </c>
      <c r="T194" s="1175" t="s">
        <v>1116</v>
      </c>
      <c r="U194" s="1175" t="s">
        <v>1116</v>
      </c>
      <c r="V194" s="1175" t="s">
        <v>1117</v>
      </c>
      <c r="W194" s="1175" t="s">
        <v>1117</v>
      </c>
      <c r="X194" s="1175" t="s">
        <v>1111</v>
      </c>
      <c r="Y194" s="1176"/>
      <c r="Z194" s="1175" t="s">
        <v>1124</v>
      </c>
      <c r="AA194" s="1175" t="s">
        <v>1124</v>
      </c>
      <c r="AB194" s="1175" t="s">
        <v>1112</v>
      </c>
      <c r="AC194" s="1175" t="s">
        <v>1111</v>
      </c>
      <c r="AD194" s="1175" t="s">
        <v>1113</v>
      </c>
      <c r="AE194" s="1175" t="s">
        <v>1124</v>
      </c>
      <c r="AF194" s="1175" t="s">
        <v>1124</v>
      </c>
      <c r="AG194" s="1175" t="s">
        <v>1112</v>
      </c>
      <c r="AH194" s="1175" t="s">
        <v>1112</v>
      </c>
      <c r="AI194" s="1175" t="s">
        <v>1111</v>
      </c>
      <c r="AJ194" s="1175" t="s">
        <v>1111</v>
      </c>
      <c r="AK194" s="1175" t="s">
        <v>1113</v>
      </c>
      <c r="AL194" s="1175" t="s">
        <v>1113</v>
      </c>
      <c r="AM194" s="1175" t="s">
        <v>1111</v>
      </c>
      <c r="AN194" s="1175" t="s">
        <v>1118</v>
      </c>
      <c r="AO194" s="1175" t="s">
        <v>1124</v>
      </c>
      <c r="AP194" s="1175" t="s">
        <v>1124</v>
      </c>
      <c r="AQ194" s="1175" t="s">
        <v>1118</v>
      </c>
      <c r="AR194" s="1175" t="s">
        <v>1118</v>
      </c>
      <c r="AS194" s="1175" t="s">
        <v>1124</v>
      </c>
      <c r="AT194" s="1175" t="s">
        <v>1111</v>
      </c>
      <c r="AU194" s="1175" t="s">
        <v>1111</v>
      </c>
      <c r="AV194" s="1176"/>
      <c r="AW194" s="1176"/>
      <c r="AX194" s="1175" t="s">
        <v>1111</v>
      </c>
      <c r="AY194" s="1175" t="s">
        <v>1111</v>
      </c>
      <c r="AZ194" s="1175" t="s">
        <v>1119</v>
      </c>
      <c r="BA194" s="562"/>
      <c r="BB194" s="562"/>
      <c r="BC194" s="562"/>
      <c r="BD194" s="562"/>
      <c r="BE194" s="562"/>
      <c r="BF194" s="562"/>
      <c r="BG194" s="562"/>
      <c r="BH194" s="562"/>
      <c r="BI194" s="562"/>
      <c r="BJ194" s="562"/>
      <c r="BK194" s="562"/>
      <c r="BL194" s="562"/>
      <c r="BM194" s="562"/>
      <c r="BN194" s="562"/>
      <c r="BO194" s="562"/>
      <c r="BP194" s="562"/>
      <c r="BQ194" s="562"/>
      <c r="BR194" s="562"/>
      <c r="BS194" s="156"/>
      <c r="BT194" s="156"/>
      <c r="BU194" s="156"/>
      <c r="BV194" s="157"/>
      <c r="BW194" s="157"/>
      <c r="BX194" s="157"/>
      <c r="BY194" s="157"/>
      <c r="BZ194" s="157"/>
      <c r="CA194" s="157"/>
      <c r="CB194" s="157"/>
      <c r="CC194" s="157"/>
      <c r="CD194" s="157"/>
      <c r="CE194" s="157"/>
      <c r="CF194" s="157"/>
      <c r="CG194" s="157"/>
      <c r="CH194" s="157"/>
      <c r="CI194" s="157"/>
      <c r="CJ194" s="157"/>
      <c r="CK194" s="157"/>
      <c r="CL194" s="157"/>
      <c r="CM194" s="157"/>
      <c r="CN194" s="157"/>
      <c r="CO194" s="157"/>
      <c r="CP194" s="157"/>
      <c r="CQ194" s="157"/>
      <c r="CR194" s="157"/>
      <c r="CS194" s="157"/>
      <c r="CT194" s="157"/>
      <c r="CU194" s="157"/>
      <c r="CV194" s="157"/>
      <c r="CW194" s="157"/>
      <c r="CX194" s="157"/>
      <c r="CY194" s="157"/>
      <c r="CZ194" s="157"/>
      <c r="DA194" s="157"/>
      <c r="DB194" s="157"/>
      <c r="DC194" s="157"/>
      <c r="DD194" s="157"/>
      <c r="DE194" s="157"/>
      <c r="DF194" s="157"/>
      <c r="DG194" s="157"/>
      <c r="DH194" s="157"/>
      <c r="DI194" s="157"/>
      <c r="DJ194" s="157"/>
      <c r="DK194" s="157"/>
      <c r="DL194" s="157"/>
      <c r="DM194" s="157"/>
      <c r="DN194" s="157"/>
      <c r="DO194" s="157"/>
      <c r="DP194" s="157"/>
      <c r="DQ194" s="157"/>
      <c r="DR194" s="157"/>
      <c r="DS194" s="157"/>
      <c r="DT194" s="157"/>
      <c r="DU194" s="157"/>
      <c r="DV194" s="157"/>
      <c r="DW194" s="157"/>
      <c r="DX194" s="157"/>
      <c r="DY194" s="157"/>
      <c r="DZ194" s="157"/>
      <c r="EA194" s="157"/>
      <c r="EB194" s="157"/>
      <c r="EC194" s="157"/>
      <c r="ED194" s="157"/>
      <c r="EE194" s="157"/>
      <c r="EF194" s="157"/>
      <c r="EG194" s="157"/>
      <c r="EH194" s="157"/>
      <c r="EI194" s="157"/>
      <c r="EJ194" s="157"/>
      <c r="EK194" s="157"/>
      <c r="EL194" s="157"/>
      <c r="EM194" s="157"/>
      <c r="EN194" s="157"/>
      <c r="EO194" s="157"/>
      <c r="EP194" s="157"/>
      <c r="EQ194" s="157"/>
      <c r="ER194" s="157"/>
      <c r="ES194" s="157"/>
      <c r="ET194" s="157"/>
      <c r="EU194" s="157"/>
      <c r="EV194" s="157"/>
      <c r="EW194" s="157"/>
      <c r="EX194" s="157"/>
      <c r="EY194" s="157"/>
      <c r="EZ194" s="157"/>
      <c r="FA194" s="157"/>
      <c r="FB194" s="157"/>
      <c r="FC194" s="157"/>
      <c r="FD194" s="157"/>
      <c r="FE194" s="157"/>
      <c r="FF194" s="157"/>
      <c r="FG194" s="157"/>
      <c r="FH194" s="157"/>
      <c r="FI194" s="157"/>
      <c r="FJ194" s="157"/>
      <c r="FK194" s="157"/>
      <c r="FL194" s="157"/>
      <c r="FM194" s="157"/>
      <c r="FN194" s="157"/>
      <c r="FO194" s="157"/>
      <c r="FP194" s="157"/>
      <c r="FQ194" s="157"/>
      <c r="FR194" s="157"/>
      <c r="FS194" s="157"/>
      <c r="FT194" s="157"/>
      <c r="FU194" s="157"/>
      <c r="FV194" s="157"/>
      <c r="FW194" s="157"/>
      <c r="FX194" s="157"/>
      <c r="FY194" s="157"/>
      <c r="FZ194" s="157"/>
      <c r="GA194" s="368"/>
      <c r="GB194" s="158"/>
      <c r="GC194" s="158"/>
      <c r="GD194" s="158"/>
      <c r="GE194" s="158"/>
      <c r="GF194" s="158"/>
      <c r="GG194" s="158"/>
      <c r="GH194" s="158"/>
      <c r="GI194" s="158"/>
      <c r="GJ194" s="158"/>
      <c r="GK194" s="158"/>
      <c r="GL194" s="158"/>
      <c r="GM194" s="158"/>
      <c r="GN194" s="158"/>
      <c r="GO194" s="158"/>
      <c r="GP194" s="158"/>
    </row>
    <row r="195" spans="1:198" s="164" customFormat="1" ht="13.8" thickBot="1" x14ac:dyDescent="0.3">
      <c r="A195" s="138">
        <v>192</v>
      </c>
      <c r="B195" s="197" t="s">
        <v>748</v>
      </c>
      <c r="C195" s="160" t="s">
        <v>700</v>
      </c>
      <c r="D195" s="198" t="s">
        <v>8</v>
      </c>
      <c r="F195" s="162" t="s">
        <v>66</v>
      </c>
      <c r="G195" s="163">
        <v>1</v>
      </c>
      <c r="H195" s="178">
        <v>1</v>
      </c>
      <c r="I195" s="178">
        <v>1</v>
      </c>
      <c r="J195" s="178">
        <v>1</v>
      </c>
      <c r="K195" s="642"/>
      <c r="L195" s="642"/>
      <c r="M195" s="178">
        <v>1</v>
      </c>
      <c r="N195" s="178">
        <v>1</v>
      </c>
      <c r="O195" s="642"/>
      <c r="P195" s="178">
        <v>1</v>
      </c>
      <c r="Q195" s="178">
        <v>1</v>
      </c>
      <c r="R195" s="178">
        <v>1</v>
      </c>
      <c r="S195" s="178">
        <v>1</v>
      </c>
      <c r="T195" s="178">
        <v>1</v>
      </c>
      <c r="U195" s="178">
        <v>1</v>
      </c>
      <c r="V195" s="178">
        <v>1</v>
      </c>
      <c r="W195" s="178">
        <v>1</v>
      </c>
      <c r="X195" s="178">
        <v>1</v>
      </c>
      <c r="Y195" s="642"/>
      <c r="Z195" s="178">
        <v>1</v>
      </c>
      <c r="AA195" s="178">
        <v>1</v>
      </c>
      <c r="AB195" s="178">
        <v>1</v>
      </c>
      <c r="AC195" s="178">
        <v>1</v>
      </c>
      <c r="AD195" s="178">
        <v>1</v>
      </c>
      <c r="AE195" s="178">
        <v>1</v>
      </c>
      <c r="AF195" s="178">
        <v>1</v>
      </c>
      <c r="AG195" s="178">
        <v>1</v>
      </c>
      <c r="AH195" s="178">
        <v>1</v>
      </c>
      <c r="AI195" s="178">
        <v>1</v>
      </c>
      <c r="AJ195" s="178">
        <v>1</v>
      </c>
      <c r="AK195" s="178">
        <v>1</v>
      </c>
      <c r="AL195" s="178">
        <v>1</v>
      </c>
      <c r="AM195" s="178">
        <v>1</v>
      </c>
      <c r="AN195" s="178">
        <v>1</v>
      </c>
      <c r="AO195" s="178">
        <v>1</v>
      </c>
      <c r="AP195" s="178">
        <v>1</v>
      </c>
      <c r="AQ195" s="178">
        <v>1</v>
      </c>
      <c r="AR195" s="178">
        <v>1</v>
      </c>
      <c r="AS195" s="178">
        <v>1</v>
      </c>
      <c r="AT195" s="178">
        <v>1</v>
      </c>
      <c r="AU195" s="178">
        <v>1</v>
      </c>
      <c r="AV195" s="642"/>
      <c r="AW195" s="642"/>
      <c r="AX195" s="178">
        <v>1</v>
      </c>
      <c r="AY195" s="178">
        <v>1</v>
      </c>
      <c r="AZ195" s="178">
        <v>1</v>
      </c>
      <c r="BA195" s="178"/>
      <c r="BB195" s="178"/>
      <c r="BC195" s="178"/>
      <c r="BD195" s="178"/>
      <c r="BE195" s="178"/>
      <c r="BF195" s="178"/>
      <c r="BG195" s="178"/>
      <c r="BH195" s="178"/>
      <c r="BI195" s="178"/>
      <c r="BJ195" s="178"/>
      <c r="BK195" s="178"/>
      <c r="BL195" s="178"/>
      <c r="BM195" s="178"/>
      <c r="BN195" s="178"/>
      <c r="BO195" s="178"/>
      <c r="BP195" s="178"/>
      <c r="BQ195" s="178"/>
      <c r="BR195" s="178"/>
      <c r="BS195" s="183"/>
      <c r="BT195" s="183"/>
      <c r="BU195" s="183"/>
      <c r="BV195" s="166"/>
      <c r="BW195" s="166"/>
      <c r="BX195" s="166"/>
      <c r="BY195" s="166"/>
      <c r="BZ195" s="166"/>
      <c r="CA195" s="166"/>
      <c r="CB195" s="166"/>
      <c r="CC195" s="166"/>
      <c r="CD195" s="166"/>
      <c r="CE195" s="166"/>
      <c r="CF195" s="166"/>
      <c r="CG195" s="166"/>
      <c r="CH195" s="166"/>
      <c r="CI195" s="166"/>
      <c r="CJ195" s="166"/>
      <c r="CK195" s="166"/>
      <c r="CL195" s="166"/>
      <c r="CM195" s="166"/>
      <c r="CN195" s="166"/>
      <c r="CO195" s="166"/>
      <c r="CP195" s="166"/>
      <c r="CQ195" s="166"/>
      <c r="CR195" s="166"/>
      <c r="CS195" s="166"/>
      <c r="CT195" s="166"/>
      <c r="CU195" s="166"/>
      <c r="CV195" s="166"/>
      <c r="CW195" s="166"/>
      <c r="CX195" s="166"/>
      <c r="CY195" s="166"/>
      <c r="CZ195" s="166"/>
      <c r="DA195" s="166"/>
      <c r="DB195" s="166"/>
      <c r="DC195" s="166"/>
      <c r="DD195" s="166"/>
      <c r="DE195" s="166"/>
      <c r="DF195" s="166"/>
      <c r="DG195" s="166"/>
      <c r="DH195" s="166"/>
      <c r="DI195" s="166"/>
      <c r="DJ195" s="166"/>
      <c r="DK195" s="166"/>
      <c r="DL195" s="166"/>
      <c r="DM195" s="166"/>
      <c r="DN195" s="166"/>
      <c r="DO195" s="166"/>
      <c r="DP195" s="166"/>
      <c r="DQ195" s="166"/>
      <c r="DR195" s="166"/>
      <c r="DS195" s="166"/>
      <c r="DT195" s="166"/>
      <c r="DU195" s="166"/>
      <c r="DV195" s="166"/>
      <c r="DW195" s="166"/>
      <c r="DX195" s="166"/>
      <c r="DY195" s="166"/>
      <c r="DZ195" s="166"/>
      <c r="EA195" s="166"/>
      <c r="EB195" s="166"/>
      <c r="EC195" s="166"/>
      <c r="ED195" s="166"/>
      <c r="EE195" s="166"/>
      <c r="EF195" s="166"/>
      <c r="EG195" s="166"/>
      <c r="EH195" s="166"/>
      <c r="EI195" s="166"/>
      <c r="EJ195" s="166"/>
      <c r="EK195" s="166"/>
      <c r="EL195" s="166"/>
      <c r="EM195" s="166"/>
      <c r="EN195" s="166"/>
      <c r="EO195" s="166"/>
      <c r="EP195" s="166"/>
      <c r="EQ195" s="166"/>
      <c r="ER195" s="166"/>
      <c r="ES195" s="166"/>
      <c r="ET195" s="166"/>
      <c r="EU195" s="166"/>
      <c r="EV195" s="166"/>
      <c r="EW195" s="166"/>
      <c r="EX195" s="166"/>
      <c r="EY195" s="166"/>
      <c r="EZ195" s="166"/>
      <c r="FA195" s="166"/>
      <c r="FB195" s="166"/>
      <c r="FC195" s="166"/>
      <c r="FD195" s="166"/>
      <c r="FE195" s="166"/>
      <c r="FF195" s="166"/>
      <c r="FG195" s="166"/>
      <c r="FH195" s="166"/>
      <c r="FI195" s="166"/>
      <c r="FJ195" s="166"/>
      <c r="FK195" s="166"/>
      <c r="FL195" s="166"/>
      <c r="FM195" s="166"/>
      <c r="FN195" s="166"/>
      <c r="FO195" s="166"/>
      <c r="FP195" s="166"/>
      <c r="FQ195" s="166"/>
      <c r="FR195" s="166"/>
      <c r="FS195" s="166"/>
      <c r="FT195" s="166"/>
      <c r="FU195" s="166"/>
      <c r="FV195" s="166"/>
      <c r="FW195" s="166"/>
      <c r="FX195" s="166"/>
      <c r="FY195" s="166"/>
      <c r="FZ195" s="166"/>
      <c r="GA195" s="369"/>
      <c r="GB195" s="167"/>
      <c r="GC195" s="167"/>
      <c r="GD195" s="167"/>
      <c r="GE195" s="167"/>
      <c r="GF195" s="167"/>
      <c r="GG195" s="167"/>
      <c r="GH195" s="167"/>
      <c r="GI195" s="167"/>
      <c r="GJ195" s="167"/>
      <c r="GK195" s="167"/>
      <c r="GL195" s="167"/>
      <c r="GM195" s="167"/>
      <c r="GN195" s="167"/>
      <c r="GO195" s="167"/>
      <c r="GP195" s="167"/>
    </row>
    <row r="196" spans="1:198" s="155" customFormat="1" ht="78" customHeight="1" x14ac:dyDescent="0.25">
      <c r="A196" s="138">
        <v>193</v>
      </c>
      <c r="B196" s="863"/>
      <c r="C196" s="244"/>
      <c r="D196" s="244"/>
      <c r="E196" s="244"/>
      <c r="F196" s="245"/>
      <c r="G196" s="246"/>
      <c r="H196" s="1175" t="s">
        <v>1120</v>
      </c>
      <c r="I196" s="1175" t="s">
        <v>1121</v>
      </c>
      <c r="J196" s="1175" t="s">
        <v>1121</v>
      </c>
      <c r="K196" s="1176"/>
      <c r="L196" s="1176"/>
      <c r="M196" s="1175" t="s">
        <v>1120</v>
      </c>
      <c r="N196" s="1175" t="s">
        <v>1121</v>
      </c>
      <c r="O196" s="1176"/>
      <c r="P196" s="1175" t="s">
        <v>1122</v>
      </c>
      <c r="Q196" s="1175" t="s">
        <v>1122</v>
      </c>
      <c r="R196" s="1175" t="s">
        <v>1122</v>
      </c>
      <c r="S196" s="1175" t="s">
        <v>1122</v>
      </c>
      <c r="T196" s="1175" t="s">
        <v>1123</v>
      </c>
      <c r="U196" s="1175" t="s">
        <v>1123</v>
      </c>
      <c r="V196" s="1175" t="s">
        <v>1123</v>
      </c>
      <c r="W196" s="1175" t="s">
        <v>1123</v>
      </c>
      <c r="X196" s="1175" t="s">
        <v>1121</v>
      </c>
      <c r="Y196" s="1176"/>
      <c r="Z196" s="1175" t="s">
        <v>1120</v>
      </c>
      <c r="AA196" s="1175" t="s">
        <v>1120</v>
      </c>
      <c r="AB196" s="1175" t="s">
        <v>1120</v>
      </c>
      <c r="AC196" s="1175" t="s">
        <v>1121</v>
      </c>
      <c r="AD196" s="1175" t="s">
        <v>1121</v>
      </c>
      <c r="AE196" s="1175" t="s">
        <v>1120</v>
      </c>
      <c r="AF196" s="1175" t="s">
        <v>1120</v>
      </c>
      <c r="AG196" s="1175" t="s">
        <v>1120</v>
      </c>
      <c r="AH196" s="1175" t="s">
        <v>1120</v>
      </c>
      <c r="AI196" s="1175" t="s">
        <v>1121</v>
      </c>
      <c r="AJ196" s="1175" t="s">
        <v>1121</v>
      </c>
      <c r="AK196" s="1175" t="s">
        <v>1121</v>
      </c>
      <c r="AL196" s="1175" t="s">
        <v>1121</v>
      </c>
      <c r="AM196" s="1175" t="s">
        <v>1121</v>
      </c>
      <c r="AN196" s="1175" t="s">
        <v>1145</v>
      </c>
      <c r="AO196" s="1175" t="s">
        <v>1120</v>
      </c>
      <c r="AP196" s="1175" t="s">
        <v>1120</v>
      </c>
      <c r="AQ196" s="1175" t="s">
        <v>1145</v>
      </c>
      <c r="AR196" s="1175" t="s">
        <v>1145</v>
      </c>
      <c r="AS196" s="1175" t="s">
        <v>1120</v>
      </c>
      <c r="AT196" s="1175" t="s">
        <v>1121</v>
      </c>
      <c r="AU196" s="1175" t="s">
        <v>1121</v>
      </c>
      <c r="AV196" s="1176"/>
      <c r="AW196" s="1176"/>
      <c r="AX196" s="1175" t="s">
        <v>1121</v>
      </c>
      <c r="AY196" s="1175" t="s">
        <v>1121</v>
      </c>
      <c r="AZ196" s="1175" t="s">
        <v>1145</v>
      </c>
      <c r="BA196" s="562"/>
      <c r="BB196" s="562"/>
      <c r="BC196" s="562"/>
      <c r="BD196" s="562"/>
      <c r="BE196" s="562"/>
      <c r="BF196" s="562"/>
      <c r="BG196" s="562"/>
      <c r="BH196" s="562"/>
      <c r="BI196" s="562"/>
      <c r="BJ196" s="562"/>
      <c r="BK196" s="562"/>
      <c r="BL196" s="562"/>
      <c r="BM196" s="562"/>
      <c r="BN196" s="562"/>
      <c r="BO196" s="562"/>
      <c r="BP196" s="562"/>
      <c r="BQ196" s="562"/>
      <c r="BR196" s="562"/>
      <c r="BS196" s="156"/>
      <c r="BT196" s="156"/>
      <c r="BU196" s="156"/>
      <c r="BV196" s="157"/>
      <c r="BW196" s="157"/>
      <c r="BX196" s="157"/>
      <c r="BY196" s="157"/>
      <c r="BZ196" s="157"/>
      <c r="CA196" s="157"/>
      <c r="CB196" s="157"/>
      <c r="CC196" s="157"/>
      <c r="CD196" s="157"/>
      <c r="CE196" s="157"/>
      <c r="CF196" s="157"/>
      <c r="CG196" s="157"/>
      <c r="CH196" s="157"/>
      <c r="CI196" s="157"/>
      <c r="CJ196" s="157"/>
      <c r="CK196" s="157"/>
      <c r="CL196" s="157"/>
      <c r="CM196" s="157"/>
      <c r="CN196" s="157"/>
      <c r="CO196" s="157"/>
      <c r="CP196" s="157"/>
      <c r="CQ196" s="157"/>
      <c r="CR196" s="157"/>
      <c r="CS196" s="157"/>
      <c r="CT196" s="157"/>
      <c r="CU196" s="157"/>
      <c r="CV196" s="157"/>
      <c r="CW196" s="157"/>
      <c r="CX196" s="157"/>
      <c r="CY196" s="157"/>
      <c r="CZ196" s="157"/>
      <c r="DA196" s="157"/>
      <c r="DB196" s="157"/>
      <c r="DC196" s="157"/>
      <c r="DD196" s="157"/>
      <c r="DE196" s="157"/>
      <c r="DF196" s="157"/>
      <c r="DG196" s="157"/>
      <c r="DH196" s="157"/>
      <c r="DI196" s="157"/>
      <c r="DJ196" s="157"/>
      <c r="DK196" s="157"/>
      <c r="DL196" s="157"/>
      <c r="DM196" s="157"/>
      <c r="DN196" s="157"/>
      <c r="DO196" s="157"/>
      <c r="DP196" s="157"/>
      <c r="DQ196" s="157"/>
      <c r="DR196" s="157"/>
      <c r="DS196" s="157"/>
      <c r="DT196" s="157"/>
      <c r="DU196" s="157"/>
      <c r="DV196" s="157"/>
      <c r="DW196" s="157"/>
      <c r="DX196" s="157"/>
      <c r="DY196" s="157"/>
      <c r="DZ196" s="157"/>
      <c r="EA196" s="157"/>
      <c r="EB196" s="157"/>
      <c r="EC196" s="157"/>
      <c r="ED196" s="157"/>
      <c r="EE196" s="157"/>
      <c r="EF196" s="157"/>
      <c r="EG196" s="157"/>
      <c r="EH196" s="157"/>
      <c r="EI196" s="157"/>
      <c r="EJ196" s="157"/>
      <c r="EK196" s="157"/>
      <c r="EL196" s="157"/>
      <c r="EM196" s="157"/>
      <c r="EN196" s="157"/>
      <c r="EO196" s="157"/>
      <c r="EP196" s="157"/>
      <c r="EQ196" s="157"/>
      <c r="ER196" s="157"/>
      <c r="ES196" s="157"/>
      <c r="ET196" s="157"/>
      <c r="EU196" s="157"/>
      <c r="EV196" s="157"/>
      <c r="EW196" s="157"/>
      <c r="EX196" s="157"/>
      <c r="EY196" s="157"/>
      <c r="EZ196" s="157"/>
      <c r="FA196" s="157"/>
      <c r="FB196" s="157"/>
      <c r="FC196" s="157"/>
      <c r="FD196" s="157"/>
      <c r="FE196" s="157"/>
      <c r="FF196" s="157"/>
      <c r="FG196" s="157"/>
      <c r="FH196" s="157"/>
      <c r="FI196" s="157"/>
      <c r="FJ196" s="157"/>
      <c r="FK196" s="157"/>
      <c r="FL196" s="157"/>
      <c r="FM196" s="157"/>
      <c r="FN196" s="157"/>
      <c r="FO196" s="157"/>
      <c r="FP196" s="157"/>
      <c r="FQ196" s="157"/>
      <c r="FR196" s="157"/>
      <c r="FS196" s="157"/>
      <c r="FT196" s="157"/>
      <c r="FU196" s="157"/>
      <c r="FV196" s="157"/>
      <c r="FW196" s="157"/>
      <c r="FX196" s="157"/>
      <c r="FY196" s="157"/>
      <c r="FZ196" s="157"/>
      <c r="GA196" s="368"/>
      <c r="GB196" s="158"/>
      <c r="GC196" s="158"/>
      <c r="GD196" s="158"/>
      <c r="GE196" s="158"/>
      <c r="GF196" s="158"/>
      <c r="GG196" s="158"/>
      <c r="GH196" s="158"/>
      <c r="GI196" s="158"/>
      <c r="GJ196" s="158"/>
      <c r="GK196" s="158"/>
      <c r="GL196" s="158"/>
      <c r="GM196" s="158"/>
      <c r="GN196" s="158"/>
      <c r="GO196" s="158"/>
      <c r="GP196" s="158"/>
    </row>
    <row r="197" spans="1:198" s="164" customFormat="1" ht="13.8" thickBot="1" x14ac:dyDescent="0.3">
      <c r="A197" s="138">
        <v>194</v>
      </c>
      <c r="B197" s="197" t="s">
        <v>749</v>
      </c>
      <c r="C197" s="160" t="s">
        <v>701</v>
      </c>
      <c r="D197" s="198" t="s">
        <v>5</v>
      </c>
      <c r="F197" s="162" t="s">
        <v>66</v>
      </c>
      <c r="G197" s="163">
        <v>1</v>
      </c>
      <c r="H197" s="178">
        <v>1</v>
      </c>
      <c r="I197" s="178">
        <v>1</v>
      </c>
      <c r="J197" s="178">
        <v>1</v>
      </c>
      <c r="K197" s="642"/>
      <c r="L197" s="642"/>
      <c r="M197" s="178">
        <v>1</v>
      </c>
      <c r="N197" s="178">
        <v>1</v>
      </c>
      <c r="O197" s="642"/>
      <c r="P197" s="178">
        <v>1</v>
      </c>
      <c r="Q197" s="178">
        <v>1</v>
      </c>
      <c r="R197" s="178">
        <v>1</v>
      </c>
      <c r="S197" s="178">
        <v>1</v>
      </c>
      <c r="T197" s="178">
        <v>1</v>
      </c>
      <c r="U197" s="178">
        <v>1</v>
      </c>
      <c r="V197" s="178">
        <v>1</v>
      </c>
      <c r="W197" s="178">
        <v>1</v>
      </c>
      <c r="X197" s="178">
        <v>1</v>
      </c>
      <c r="Y197" s="642"/>
      <c r="Z197" s="178">
        <v>1</v>
      </c>
      <c r="AA197" s="178">
        <v>1</v>
      </c>
      <c r="AB197" s="178">
        <v>1</v>
      </c>
      <c r="AC197" s="178">
        <v>1</v>
      </c>
      <c r="AD197" s="178">
        <v>1</v>
      </c>
      <c r="AE197" s="178">
        <v>1</v>
      </c>
      <c r="AF197" s="178">
        <v>1</v>
      </c>
      <c r="AG197" s="178">
        <v>1</v>
      </c>
      <c r="AH197" s="178">
        <v>1</v>
      </c>
      <c r="AI197" s="178">
        <v>1</v>
      </c>
      <c r="AJ197" s="178">
        <v>1</v>
      </c>
      <c r="AK197" s="178">
        <v>1</v>
      </c>
      <c r="AL197" s="178">
        <v>1</v>
      </c>
      <c r="AM197" s="178">
        <v>1</v>
      </c>
      <c r="AN197" s="178">
        <v>1</v>
      </c>
      <c r="AO197" s="178">
        <v>1</v>
      </c>
      <c r="AP197" s="178">
        <v>1</v>
      </c>
      <c r="AQ197" s="178">
        <v>1</v>
      </c>
      <c r="AR197" s="178">
        <v>1</v>
      </c>
      <c r="AS197" s="178">
        <v>1</v>
      </c>
      <c r="AT197" s="178">
        <v>1</v>
      </c>
      <c r="AU197" s="178">
        <v>1</v>
      </c>
      <c r="AV197" s="642"/>
      <c r="AW197" s="642"/>
      <c r="AX197" s="178">
        <v>1</v>
      </c>
      <c r="AY197" s="178">
        <v>1</v>
      </c>
      <c r="AZ197" s="178">
        <v>1</v>
      </c>
      <c r="BA197" s="178"/>
      <c r="BB197" s="178"/>
      <c r="BC197" s="178"/>
      <c r="BD197" s="178"/>
      <c r="BE197" s="178"/>
      <c r="BF197" s="178"/>
      <c r="BG197" s="178"/>
      <c r="BH197" s="178"/>
      <c r="BI197" s="178"/>
      <c r="BJ197" s="178"/>
      <c r="BK197" s="178"/>
      <c r="BL197" s="178"/>
      <c r="BM197" s="178"/>
      <c r="BN197" s="178"/>
      <c r="BO197" s="178"/>
      <c r="BP197" s="178"/>
      <c r="BQ197" s="178"/>
      <c r="BR197" s="178"/>
      <c r="BS197" s="183"/>
      <c r="BT197" s="183"/>
      <c r="BU197" s="183"/>
      <c r="BV197" s="166"/>
      <c r="BW197" s="166"/>
      <c r="BX197" s="166"/>
      <c r="BY197" s="166"/>
      <c r="BZ197" s="166"/>
      <c r="CA197" s="166"/>
      <c r="CB197" s="166"/>
      <c r="CC197" s="166"/>
      <c r="CD197" s="166"/>
      <c r="CE197" s="166"/>
      <c r="CF197" s="166"/>
      <c r="CG197" s="166"/>
      <c r="CH197" s="166"/>
      <c r="CI197" s="166"/>
      <c r="CJ197" s="166"/>
      <c r="CK197" s="166"/>
      <c r="CL197" s="166"/>
      <c r="CM197" s="166"/>
      <c r="CN197" s="166"/>
      <c r="CO197" s="166"/>
      <c r="CP197" s="166"/>
      <c r="CQ197" s="166"/>
      <c r="CR197" s="166"/>
      <c r="CS197" s="166"/>
      <c r="CT197" s="166"/>
      <c r="CU197" s="166"/>
      <c r="CV197" s="166"/>
      <c r="CW197" s="166"/>
      <c r="CX197" s="166"/>
      <c r="CY197" s="166"/>
      <c r="CZ197" s="166"/>
      <c r="DA197" s="166"/>
      <c r="DB197" s="166"/>
      <c r="DC197" s="166"/>
      <c r="DD197" s="166"/>
      <c r="DE197" s="166"/>
      <c r="DF197" s="166"/>
      <c r="DG197" s="166"/>
      <c r="DH197" s="166"/>
      <c r="DI197" s="166"/>
      <c r="DJ197" s="166"/>
      <c r="DK197" s="166"/>
      <c r="DL197" s="166"/>
      <c r="DM197" s="166"/>
      <c r="DN197" s="166"/>
      <c r="DO197" s="166"/>
      <c r="DP197" s="166"/>
      <c r="DQ197" s="166"/>
      <c r="DR197" s="166"/>
      <c r="DS197" s="166"/>
      <c r="DT197" s="166"/>
      <c r="DU197" s="166"/>
      <c r="DV197" s="166"/>
      <c r="DW197" s="166"/>
      <c r="DX197" s="166"/>
      <c r="DY197" s="166"/>
      <c r="DZ197" s="166"/>
      <c r="EA197" s="166"/>
      <c r="EB197" s="166"/>
      <c r="EC197" s="166"/>
      <c r="ED197" s="166"/>
      <c r="EE197" s="166"/>
      <c r="EF197" s="166"/>
      <c r="EG197" s="166"/>
      <c r="EH197" s="166"/>
      <c r="EI197" s="166"/>
      <c r="EJ197" s="166"/>
      <c r="EK197" s="166"/>
      <c r="EL197" s="166"/>
      <c r="EM197" s="166"/>
      <c r="EN197" s="166"/>
      <c r="EO197" s="166"/>
      <c r="EP197" s="166"/>
      <c r="EQ197" s="166"/>
      <c r="ER197" s="166"/>
      <c r="ES197" s="166"/>
      <c r="ET197" s="166"/>
      <c r="EU197" s="166"/>
      <c r="EV197" s="166"/>
      <c r="EW197" s="166"/>
      <c r="EX197" s="166"/>
      <c r="EY197" s="166"/>
      <c r="EZ197" s="166"/>
      <c r="FA197" s="166"/>
      <c r="FB197" s="166"/>
      <c r="FC197" s="166"/>
      <c r="FD197" s="166"/>
      <c r="FE197" s="166"/>
      <c r="FF197" s="166"/>
      <c r="FG197" s="166"/>
      <c r="FH197" s="166"/>
      <c r="FI197" s="166"/>
      <c r="FJ197" s="166"/>
      <c r="FK197" s="166"/>
      <c r="FL197" s="166"/>
      <c r="FM197" s="166"/>
      <c r="FN197" s="166"/>
      <c r="FO197" s="166"/>
      <c r="FP197" s="166"/>
      <c r="FQ197" s="166"/>
      <c r="FR197" s="166"/>
      <c r="FS197" s="166"/>
      <c r="FT197" s="166"/>
      <c r="FU197" s="166"/>
      <c r="FV197" s="166"/>
      <c r="FW197" s="166"/>
      <c r="FX197" s="166"/>
      <c r="FY197" s="166"/>
      <c r="FZ197" s="166"/>
      <c r="GA197" s="369"/>
      <c r="GB197" s="167"/>
      <c r="GC197" s="167"/>
      <c r="GD197" s="167"/>
      <c r="GE197" s="167"/>
      <c r="GF197" s="167"/>
      <c r="GG197" s="167"/>
      <c r="GH197" s="167"/>
      <c r="GI197" s="167"/>
      <c r="GJ197" s="167"/>
      <c r="GK197" s="167"/>
      <c r="GL197" s="167"/>
      <c r="GM197" s="167"/>
      <c r="GN197" s="167"/>
      <c r="GO197" s="167"/>
      <c r="GP197" s="167"/>
    </row>
    <row r="198" spans="1:198" s="215" customFormat="1" x14ac:dyDescent="0.25">
      <c r="A198" s="138">
        <v>195</v>
      </c>
      <c r="B198" s="266" t="s">
        <v>750</v>
      </c>
      <c r="C198" s="146" t="s">
        <v>702</v>
      </c>
      <c r="D198" s="295" t="s">
        <v>60</v>
      </c>
      <c r="E198" s="821"/>
      <c r="F198" s="147" t="s">
        <v>66</v>
      </c>
      <c r="G198" s="148" t="s">
        <v>221</v>
      </c>
      <c r="H198" s="180">
        <v>8884</v>
      </c>
      <c r="I198" s="180">
        <v>10272</v>
      </c>
      <c r="J198" s="180">
        <v>10272</v>
      </c>
      <c r="K198" s="645"/>
      <c r="L198" s="645"/>
      <c r="M198" s="180">
        <v>8884</v>
      </c>
      <c r="N198" s="180">
        <v>10272</v>
      </c>
      <c r="O198" s="645"/>
      <c r="P198" s="226">
        <v>5414</v>
      </c>
      <c r="Q198" s="226">
        <v>5414</v>
      </c>
      <c r="R198" s="226">
        <v>5414</v>
      </c>
      <c r="S198" s="226">
        <v>5414</v>
      </c>
      <c r="T198" s="226">
        <v>6802</v>
      </c>
      <c r="U198" s="226">
        <v>6802</v>
      </c>
      <c r="V198" s="226">
        <v>6802</v>
      </c>
      <c r="W198" s="226">
        <v>6802</v>
      </c>
      <c r="X198" s="180">
        <v>10272</v>
      </c>
      <c r="Y198" s="645"/>
      <c r="Z198" s="180">
        <v>8884</v>
      </c>
      <c r="AA198" s="180">
        <v>8884</v>
      </c>
      <c r="AB198" s="180">
        <v>8884</v>
      </c>
      <c r="AC198" s="180">
        <v>10272</v>
      </c>
      <c r="AD198" s="180">
        <v>10272</v>
      </c>
      <c r="AE198" s="180">
        <v>8884</v>
      </c>
      <c r="AF198" s="180">
        <v>8884</v>
      </c>
      <c r="AG198" s="180">
        <v>8884</v>
      </c>
      <c r="AH198" s="180">
        <v>8884</v>
      </c>
      <c r="AI198" s="180">
        <v>10272</v>
      </c>
      <c r="AJ198" s="180">
        <v>10272</v>
      </c>
      <c r="AK198" s="180">
        <v>10272</v>
      </c>
      <c r="AL198" s="180">
        <v>10272</v>
      </c>
      <c r="AM198" s="180">
        <v>10272</v>
      </c>
      <c r="AN198" s="226">
        <v>11660</v>
      </c>
      <c r="AO198" s="180">
        <v>8884</v>
      </c>
      <c r="AP198" s="180">
        <v>8884</v>
      </c>
      <c r="AQ198" s="226">
        <v>11660</v>
      </c>
      <c r="AR198" s="226">
        <v>11660</v>
      </c>
      <c r="AS198" s="180">
        <v>8884</v>
      </c>
      <c r="AT198" s="180">
        <v>10272</v>
      </c>
      <c r="AU198" s="180">
        <v>10272</v>
      </c>
      <c r="AV198" s="645"/>
      <c r="AW198" s="645"/>
      <c r="AX198" s="180">
        <v>10272</v>
      </c>
      <c r="AY198" s="180">
        <v>10272</v>
      </c>
      <c r="AZ198" s="226">
        <v>11660</v>
      </c>
      <c r="BA198" s="226"/>
      <c r="BB198" s="226"/>
      <c r="BC198" s="226"/>
      <c r="BD198" s="226"/>
      <c r="BE198" s="226"/>
      <c r="BF198" s="226"/>
      <c r="BG198" s="226"/>
      <c r="BH198" s="226"/>
      <c r="BI198" s="226"/>
      <c r="BJ198" s="226"/>
      <c r="BK198" s="226"/>
      <c r="BL198" s="226"/>
      <c r="BM198" s="226"/>
      <c r="BN198" s="226"/>
      <c r="BO198" s="226"/>
      <c r="BP198" s="226"/>
      <c r="BQ198" s="226"/>
      <c r="BR198" s="226"/>
      <c r="BS198" s="226"/>
      <c r="BT198" s="226"/>
      <c r="BU198" s="226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371"/>
      <c r="GB198" s="28"/>
      <c r="GC198" s="28"/>
      <c r="GD198" s="28"/>
      <c r="GE198" s="28"/>
      <c r="GF198" s="28"/>
      <c r="GG198" s="28"/>
      <c r="GH198" s="28"/>
      <c r="GI198" s="28"/>
      <c r="GJ198" s="28"/>
      <c r="GK198" s="28"/>
      <c r="GL198" s="28"/>
      <c r="GM198" s="28"/>
      <c r="GN198" s="28"/>
      <c r="GO198" s="28"/>
      <c r="GP198" s="28"/>
    </row>
    <row r="199" spans="1:198" s="3" customFormat="1" x14ac:dyDescent="0.25">
      <c r="A199" s="138">
        <v>196</v>
      </c>
      <c r="B199" s="89" t="s">
        <v>751</v>
      </c>
      <c r="C199" s="11" t="s">
        <v>1141</v>
      </c>
      <c r="D199" s="11" t="s">
        <v>29</v>
      </c>
      <c r="F199" s="35" t="s">
        <v>66</v>
      </c>
      <c r="G199" s="42">
        <v>1</v>
      </c>
      <c r="H199" s="24">
        <v>1</v>
      </c>
      <c r="I199" s="24">
        <v>1</v>
      </c>
      <c r="J199" s="24">
        <v>1</v>
      </c>
      <c r="K199" s="639"/>
      <c r="L199" s="639"/>
      <c r="M199" s="24">
        <v>1</v>
      </c>
      <c r="N199" s="24">
        <v>1</v>
      </c>
      <c r="O199" s="639"/>
      <c r="P199" s="24">
        <v>1</v>
      </c>
      <c r="Q199" s="24">
        <v>1</v>
      </c>
      <c r="R199" s="24">
        <v>1</v>
      </c>
      <c r="S199" s="24">
        <v>1</v>
      </c>
      <c r="T199" s="24">
        <v>1</v>
      </c>
      <c r="U199" s="24">
        <v>1</v>
      </c>
      <c r="V199" s="24">
        <v>1</v>
      </c>
      <c r="W199" s="24">
        <v>1</v>
      </c>
      <c r="X199" s="24">
        <v>1</v>
      </c>
      <c r="Y199" s="639"/>
      <c r="Z199" s="24">
        <v>1</v>
      </c>
      <c r="AA199" s="24">
        <v>1</v>
      </c>
      <c r="AB199" s="24">
        <v>1</v>
      </c>
      <c r="AC199" s="24">
        <v>1</v>
      </c>
      <c r="AD199" s="24">
        <v>1</v>
      </c>
      <c r="AE199" s="24">
        <v>1</v>
      </c>
      <c r="AF199" s="24">
        <v>1</v>
      </c>
      <c r="AG199" s="24">
        <v>1</v>
      </c>
      <c r="AH199" s="24">
        <v>1</v>
      </c>
      <c r="AI199" s="24">
        <v>1</v>
      </c>
      <c r="AJ199" s="24">
        <v>1</v>
      </c>
      <c r="AK199" s="24">
        <v>1</v>
      </c>
      <c r="AL199" s="24">
        <v>1</v>
      </c>
      <c r="AM199" s="24">
        <v>1</v>
      </c>
      <c r="AN199" s="24">
        <v>1</v>
      </c>
      <c r="AO199" s="24">
        <v>1</v>
      </c>
      <c r="AP199" s="24">
        <v>1</v>
      </c>
      <c r="AQ199" s="24">
        <v>1</v>
      </c>
      <c r="AR199" s="24">
        <v>1</v>
      </c>
      <c r="AS199" s="24">
        <v>1</v>
      </c>
      <c r="AT199" s="24">
        <v>1</v>
      </c>
      <c r="AU199" s="24">
        <v>1</v>
      </c>
      <c r="AV199" s="639"/>
      <c r="AW199" s="639"/>
      <c r="AX199" s="24">
        <v>1</v>
      </c>
      <c r="AY199" s="24">
        <v>1</v>
      </c>
      <c r="AZ199" s="24">
        <v>1</v>
      </c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16"/>
      <c r="BT199" s="216"/>
      <c r="BU199" s="216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366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</row>
    <row r="200" spans="1:198" s="199" customFormat="1" ht="13.8" thickBot="1" x14ac:dyDescent="0.3">
      <c r="A200" s="138">
        <v>197</v>
      </c>
      <c r="B200" s="422"/>
      <c r="F200" s="256"/>
      <c r="G200" s="524" t="s">
        <v>74</v>
      </c>
      <c r="H200" s="524" t="s">
        <v>119</v>
      </c>
      <c r="I200" s="524" t="s">
        <v>75</v>
      </c>
      <c r="J200" s="524" t="s">
        <v>76</v>
      </c>
      <c r="K200" s="653"/>
      <c r="L200" s="653"/>
      <c r="M200" s="524" t="s">
        <v>79</v>
      </c>
      <c r="N200" s="524" t="s">
        <v>80</v>
      </c>
      <c r="O200" s="653"/>
      <c r="P200" s="524" t="s">
        <v>82</v>
      </c>
      <c r="Q200" s="524" t="s">
        <v>83</v>
      </c>
      <c r="R200" s="524" t="s">
        <v>84</v>
      </c>
      <c r="S200" s="524" t="s">
        <v>85</v>
      </c>
      <c r="T200" s="524" t="s">
        <v>86</v>
      </c>
      <c r="U200" s="524" t="s">
        <v>87</v>
      </c>
      <c r="V200" s="524" t="s">
        <v>88</v>
      </c>
      <c r="W200" s="524" t="s">
        <v>89</v>
      </c>
      <c r="X200" s="524" t="s">
        <v>90</v>
      </c>
      <c r="Y200" s="653"/>
      <c r="Z200" s="524" t="s">
        <v>92</v>
      </c>
      <c r="AA200" s="524" t="s">
        <v>93</v>
      </c>
      <c r="AB200" s="524" t="s">
        <v>94</v>
      </c>
      <c r="AC200" s="524" t="s">
        <v>95</v>
      </c>
      <c r="AD200" s="524" t="s">
        <v>96</v>
      </c>
      <c r="AE200" s="524" t="s">
        <v>97</v>
      </c>
      <c r="AF200" s="524" t="s">
        <v>98</v>
      </c>
      <c r="AG200" s="524" t="s">
        <v>99</v>
      </c>
      <c r="AH200" s="524" t="s">
        <v>100</v>
      </c>
      <c r="AI200" s="524" t="s">
        <v>101</v>
      </c>
      <c r="AJ200" s="524" t="s">
        <v>102</v>
      </c>
      <c r="AK200" s="524" t="s">
        <v>103</v>
      </c>
      <c r="AL200" s="524" t="s">
        <v>104</v>
      </c>
      <c r="AM200" s="524" t="s">
        <v>105</v>
      </c>
      <c r="AN200" s="524" t="s">
        <v>106</v>
      </c>
      <c r="AO200" s="524" t="s">
        <v>107</v>
      </c>
      <c r="AP200" s="524" t="s">
        <v>108</v>
      </c>
      <c r="AQ200" s="524" t="s">
        <v>109</v>
      </c>
      <c r="AR200" s="524" t="s">
        <v>110</v>
      </c>
      <c r="AS200" s="524" t="s">
        <v>111</v>
      </c>
      <c r="AT200" s="524" t="s">
        <v>112</v>
      </c>
      <c r="AU200" s="524" t="s">
        <v>113</v>
      </c>
      <c r="AV200" s="653"/>
      <c r="AW200" s="653"/>
      <c r="AX200" s="524" t="s">
        <v>116</v>
      </c>
      <c r="AY200" s="524" t="s">
        <v>117</v>
      </c>
      <c r="AZ200" s="524" t="s">
        <v>118</v>
      </c>
      <c r="BA200" s="524"/>
      <c r="BB200" s="524"/>
      <c r="BC200" s="524"/>
      <c r="BD200" s="524"/>
      <c r="BE200" s="524"/>
      <c r="BF200" s="524"/>
      <c r="BG200" s="524"/>
      <c r="BH200" s="524"/>
      <c r="BI200" s="524"/>
      <c r="BJ200" s="524"/>
      <c r="BK200" s="524"/>
      <c r="BL200" s="524"/>
      <c r="BM200" s="524"/>
      <c r="BN200" s="524"/>
      <c r="BO200" s="524"/>
      <c r="BP200" s="524"/>
      <c r="BQ200" s="524"/>
      <c r="BR200" s="524"/>
      <c r="BS200" s="524"/>
      <c r="BT200" s="524"/>
      <c r="BU200" s="524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367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</row>
    <row r="201" spans="1:198" s="158" customFormat="1" ht="87.75" customHeight="1" x14ac:dyDescent="0.25">
      <c r="A201" s="138">
        <v>198</v>
      </c>
      <c r="B201" s="425"/>
      <c r="C201" s="244"/>
      <c r="D201" s="244"/>
      <c r="E201" s="244"/>
      <c r="F201" s="245"/>
      <c r="G201" s="246"/>
      <c r="H201" s="1178" t="s">
        <v>1138</v>
      </c>
      <c r="I201" s="1178" t="s">
        <v>1129</v>
      </c>
      <c r="J201" s="1178" t="s">
        <v>1129</v>
      </c>
      <c r="K201" s="1179"/>
      <c r="L201" s="1179"/>
      <c r="M201" s="1178" t="s">
        <v>1138</v>
      </c>
      <c r="N201" s="1178" t="s">
        <v>1129</v>
      </c>
      <c r="O201" s="1179"/>
      <c r="P201" s="1178" t="s">
        <v>1130</v>
      </c>
      <c r="Q201" s="1178" t="s">
        <v>1130</v>
      </c>
      <c r="R201" s="1178" t="s">
        <v>1130</v>
      </c>
      <c r="S201" s="1178" t="s">
        <v>1130</v>
      </c>
      <c r="T201" s="1178" t="s">
        <v>1131</v>
      </c>
      <c r="U201" s="1178" t="s">
        <v>1131</v>
      </c>
      <c r="V201" s="1178" t="s">
        <v>1131</v>
      </c>
      <c r="W201" s="1178" t="s">
        <v>1131</v>
      </c>
      <c r="X201" s="1178" t="s">
        <v>1129</v>
      </c>
      <c r="Y201" s="1179"/>
      <c r="Z201" s="1178" t="s">
        <v>1138</v>
      </c>
      <c r="AA201" s="1178" t="s">
        <v>1138</v>
      </c>
      <c r="AB201" s="1178" t="s">
        <v>1138</v>
      </c>
      <c r="AC201" s="1178" t="s">
        <v>1129</v>
      </c>
      <c r="AD201" s="1178" t="s">
        <v>1129</v>
      </c>
      <c r="AE201" s="1178" t="s">
        <v>1138</v>
      </c>
      <c r="AF201" s="1178" t="s">
        <v>1138</v>
      </c>
      <c r="AG201" s="1178" t="s">
        <v>1138</v>
      </c>
      <c r="AH201" s="1178" t="s">
        <v>1138</v>
      </c>
      <c r="AI201" s="1178" t="s">
        <v>1129</v>
      </c>
      <c r="AJ201" s="1178" t="s">
        <v>1129</v>
      </c>
      <c r="AK201" s="1178" t="s">
        <v>1129</v>
      </c>
      <c r="AL201" s="1178" t="s">
        <v>1129</v>
      </c>
      <c r="AM201" s="1178" t="s">
        <v>1132</v>
      </c>
      <c r="AN201" s="1178" t="s">
        <v>1133</v>
      </c>
      <c r="AO201" s="1178" t="s">
        <v>1138</v>
      </c>
      <c r="AP201" s="1178" t="s">
        <v>1138</v>
      </c>
      <c r="AQ201" s="1178" t="s">
        <v>1133</v>
      </c>
      <c r="AR201" s="1178" t="s">
        <v>1133</v>
      </c>
      <c r="AS201" s="1178" t="s">
        <v>1138</v>
      </c>
      <c r="AT201" s="1178" t="s">
        <v>1129</v>
      </c>
      <c r="AU201" s="1178" t="s">
        <v>1129</v>
      </c>
      <c r="AV201" s="1179"/>
      <c r="AW201" s="1179"/>
      <c r="AX201" s="1178" t="s">
        <v>1129</v>
      </c>
      <c r="AY201" s="1178" t="s">
        <v>1129</v>
      </c>
      <c r="AZ201" s="1178" t="s">
        <v>1133</v>
      </c>
      <c r="BA201" s="562"/>
      <c r="BB201" s="562"/>
      <c r="BC201" s="562"/>
      <c r="BD201" s="562"/>
      <c r="BE201" s="562"/>
      <c r="BF201" s="562"/>
      <c r="BG201" s="562"/>
      <c r="BH201" s="562"/>
      <c r="BI201" s="562"/>
      <c r="BJ201" s="562"/>
      <c r="BK201" s="562"/>
      <c r="BL201" s="562"/>
      <c r="BM201" s="562"/>
      <c r="BN201" s="562"/>
      <c r="BO201" s="562"/>
      <c r="BP201" s="562"/>
      <c r="BQ201" s="562"/>
      <c r="BR201" s="562"/>
      <c r="BS201" s="578"/>
      <c r="BT201" s="578"/>
      <c r="BU201" s="578"/>
      <c r="BV201" s="157"/>
      <c r="BW201" s="157"/>
      <c r="BX201" s="157"/>
      <c r="BY201" s="157"/>
      <c r="BZ201" s="157"/>
      <c r="CA201" s="157"/>
      <c r="CB201" s="157"/>
      <c r="CC201" s="157"/>
      <c r="CD201" s="157"/>
      <c r="CE201" s="157"/>
      <c r="CF201" s="157"/>
      <c r="CG201" s="157"/>
      <c r="CH201" s="157"/>
      <c r="CI201" s="157"/>
      <c r="CJ201" s="157"/>
      <c r="CK201" s="157"/>
      <c r="CL201" s="157"/>
      <c r="CM201" s="157"/>
      <c r="CN201" s="157"/>
      <c r="CO201" s="157"/>
      <c r="CP201" s="157"/>
      <c r="CQ201" s="157"/>
      <c r="CR201" s="157"/>
      <c r="CS201" s="157"/>
      <c r="CT201" s="157"/>
      <c r="CU201" s="157"/>
      <c r="CV201" s="157"/>
      <c r="CW201" s="157"/>
      <c r="CX201" s="157"/>
      <c r="CY201" s="157"/>
      <c r="CZ201" s="157"/>
      <c r="DA201" s="157"/>
      <c r="DB201" s="157"/>
      <c r="DC201" s="157"/>
      <c r="DD201" s="157"/>
      <c r="DE201" s="157"/>
      <c r="DF201" s="157"/>
      <c r="DG201" s="157"/>
      <c r="DH201" s="157"/>
      <c r="DI201" s="157"/>
      <c r="DJ201" s="157"/>
      <c r="DK201" s="157"/>
      <c r="DL201" s="157"/>
      <c r="DM201" s="157"/>
      <c r="DN201" s="157"/>
      <c r="DO201" s="157"/>
      <c r="DP201" s="157"/>
      <c r="DQ201" s="157"/>
      <c r="DR201" s="157"/>
      <c r="DS201" s="157"/>
      <c r="DT201" s="157"/>
      <c r="DU201" s="157"/>
      <c r="DV201" s="157"/>
      <c r="DW201" s="157"/>
      <c r="DX201" s="157"/>
      <c r="DY201" s="157"/>
      <c r="DZ201" s="157"/>
      <c r="EA201" s="157"/>
      <c r="EB201" s="157"/>
      <c r="EC201" s="157"/>
      <c r="ED201" s="157"/>
      <c r="EE201" s="157"/>
      <c r="EF201" s="157"/>
      <c r="EG201" s="157"/>
      <c r="EH201" s="157"/>
      <c r="EI201" s="157"/>
      <c r="EJ201" s="157"/>
      <c r="EK201" s="157"/>
      <c r="EL201" s="157"/>
      <c r="EM201" s="157"/>
      <c r="EN201" s="157"/>
      <c r="EO201" s="157"/>
      <c r="EP201" s="157"/>
      <c r="EQ201" s="157"/>
      <c r="ER201" s="157"/>
      <c r="ES201" s="157"/>
      <c r="ET201" s="157"/>
      <c r="EU201" s="157"/>
      <c r="EV201" s="157"/>
      <c r="EW201" s="157"/>
      <c r="EX201" s="157"/>
      <c r="EY201" s="157"/>
      <c r="EZ201" s="157"/>
      <c r="FA201" s="157"/>
      <c r="FB201" s="157"/>
      <c r="FC201" s="157"/>
      <c r="FD201" s="157"/>
      <c r="FE201" s="157"/>
      <c r="FF201" s="157"/>
      <c r="FG201" s="157"/>
      <c r="FH201" s="157"/>
      <c r="FI201" s="157"/>
      <c r="FJ201" s="157"/>
      <c r="FK201" s="157"/>
      <c r="FL201" s="157"/>
      <c r="FM201" s="157"/>
      <c r="FN201" s="157"/>
      <c r="FO201" s="157"/>
      <c r="FP201" s="157"/>
      <c r="FQ201" s="157"/>
      <c r="FR201" s="157"/>
      <c r="FS201" s="157"/>
      <c r="FT201" s="157"/>
      <c r="FU201" s="157"/>
      <c r="FV201" s="157"/>
      <c r="FW201" s="157"/>
      <c r="FX201" s="157"/>
      <c r="FY201" s="157"/>
      <c r="FZ201" s="157"/>
      <c r="GA201" s="368"/>
    </row>
    <row r="202" spans="1:198" s="704" customFormat="1" ht="13.8" thickBot="1" x14ac:dyDescent="0.3">
      <c r="A202" s="689">
        <v>199</v>
      </c>
      <c r="B202" s="580" t="s">
        <v>237</v>
      </c>
      <c r="C202" s="581" t="s">
        <v>857</v>
      </c>
      <c r="D202" s="581" t="s">
        <v>11</v>
      </c>
      <c r="E202" s="635"/>
      <c r="F202" s="582" t="s">
        <v>66</v>
      </c>
      <c r="G202" s="576" t="s">
        <v>221</v>
      </c>
      <c r="H202" s="582">
        <v>1</v>
      </c>
      <c r="I202" s="582">
        <v>1</v>
      </c>
      <c r="J202" s="582">
        <v>1</v>
      </c>
      <c r="K202" s="657"/>
      <c r="L202" s="657"/>
      <c r="M202" s="582">
        <v>1</v>
      </c>
      <c r="N202" s="582">
        <v>1</v>
      </c>
      <c r="O202" s="657"/>
      <c r="P202" s="582">
        <v>1</v>
      </c>
      <c r="Q202" s="582">
        <v>1</v>
      </c>
      <c r="R202" s="582">
        <v>1</v>
      </c>
      <c r="S202" s="582">
        <v>1</v>
      </c>
      <c r="T202" s="582">
        <v>1</v>
      </c>
      <c r="U202" s="582">
        <v>1</v>
      </c>
      <c r="V202" s="582">
        <v>1</v>
      </c>
      <c r="W202" s="582">
        <v>1</v>
      </c>
      <c r="X202" s="582">
        <v>1</v>
      </c>
      <c r="Y202" s="657"/>
      <c r="Z202" s="582">
        <v>1</v>
      </c>
      <c r="AA202" s="582">
        <v>1</v>
      </c>
      <c r="AB202" s="582">
        <v>1</v>
      </c>
      <c r="AC202" s="582">
        <v>1</v>
      </c>
      <c r="AD202" s="582">
        <v>1</v>
      </c>
      <c r="AE202" s="582">
        <v>1</v>
      </c>
      <c r="AF202" s="582">
        <v>1</v>
      </c>
      <c r="AG202" s="582">
        <v>1</v>
      </c>
      <c r="AH202" s="582">
        <v>1</v>
      </c>
      <c r="AI202" s="582">
        <v>1</v>
      </c>
      <c r="AJ202" s="582">
        <v>1</v>
      </c>
      <c r="AK202" s="582">
        <v>1</v>
      </c>
      <c r="AL202" s="582">
        <v>1</v>
      </c>
      <c r="AM202" s="582">
        <v>1</v>
      </c>
      <c r="AN202" s="582">
        <v>1</v>
      </c>
      <c r="AO202" s="582">
        <v>1</v>
      </c>
      <c r="AP202" s="582">
        <v>1</v>
      </c>
      <c r="AQ202" s="582">
        <v>1</v>
      </c>
      <c r="AR202" s="582">
        <v>1</v>
      </c>
      <c r="AS202" s="582">
        <v>1</v>
      </c>
      <c r="AT202" s="582">
        <v>1</v>
      </c>
      <c r="AU202" s="582">
        <v>1</v>
      </c>
      <c r="AV202" s="657"/>
      <c r="AW202" s="657"/>
      <c r="AX202" s="582">
        <v>1</v>
      </c>
      <c r="AY202" s="582">
        <v>1</v>
      </c>
      <c r="AZ202" s="582">
        <v>1</v>
      </c>
      <c r="BA202" s="582"/>
      <c r="BB202" s="582"/>
      <c r="BC202" s="582"/>
      <c r="BD202" s="582"/>
      <c r="BE202" s="582"/>
      <c r="BF202" s="582"/>
      <c r="BG202" s="582"/>
      <c r="BH202" s="582"/>
      <c r="BI202" s="582"/>
      <c r="BJ202" s="582"/>
      <c r="BK202" s="582"/>
      <c r="BL202" s="582"/>
      <c r="BM202" s="582"/>
      <c r="BN202" s="582"/>
      <c r="BO202" s="582"/>
      <c r="BP202" s="582"/>
      <c r="BQ202" s="582"/>
      <c r="BR202" s="582"/>
      <c r="BS202" s="703"/>
      <c r="BT202" s="703"/>
      <c r="BU202" s="703"/>
      <c r="BV202" s="695"/>
      <c r="BW202" s="695"/>
      <c r="BX202" s="695"/>
      <c r="BY202" s="695"/>
      <c r="BZ202" s="695"/>
      <c r="CA202" s="695"/>
      <c r="CB202" s="695"/>
      <c r="CC202" s="695"/>
      <c r="CD202" s="695"/>
      <c r="CE202" s="695"/>
      <c r="CF202" s="695"/>
      <c r="CG202" s="695"/>
      <c r="CH202" s="695"/>
      <c r="CI202" s="695"/>
      <c r="CJ202" s="695"/>
      <c r="CK202" s="695"/>
      <c r="CL202" s="695"/>
      <c r="CM202" s="695"/>
      <c r="CN202" s="695"/>
      <c r="CO202" s="695"/>
      <c r="CP202" s="695"/>
      <c r="CQ202" s="695"/>
      <c r="CR202" s="695"/>
      <c r="CS202" s="695"/>
      <c r="CT202" s="695"/>
      <c r="CU202" s="695"/>
      <c r="CV202" s="695"/>
      <c r="CW202" s="695"/>
      <c r="CX202" s="695"/>
      <c r="CY202" s="695"/>
      <c r="CZ202" s="695"/>
      <c r="DA202" s="695"/>
      <c r="DB202" s="695"/>
      <c r="DC202" s="695"/>
      <c r="DD202" s="695"/>
      <c r="DE202" s="695"/>
      <c r="DF202" s="695"/>
      <c r="DG202" s="695"/>
      <c r="DH202" s="695"/>
      <c r="DI202" s="695"/>
      <c r="DJ202" s="695"/>
      <c r="DK202" s="695"/>
      <c r="DL202" s="695"/>
      <c r="DM202" s="695"/>
      <c r="DN202" s="695"/>
      <c r="DO202" s="695"/>
      <c r="DP202" s="695"/>
      <c r="DQ202" s="695"/>
      <c r="DR202" s="695"/>
      <c r="DS202" s="695"/>
      <c r="DT202" s="695"/>
      <c r="DU202" s="695"/>
      <c r="DV202" s="695"/>
      <c r="DW202" s="695"/>
      <c r="DX202" s="695"/>
      <c r="DY202" s="695"/>
      <c r="DZ202" s="695"/>
      <c r="EA202" s="695"/>
      <c r="EB202" s="695"/>
      <c r="EC202" s="695"/>
      <c r="ED202" s="695"/>
      <c r="EE202" s="695"/>
      <c r="EF202" s="695"/>
      <c r="EG202" s="695"/>
      <c r="EH202" s="695"/>
      <c r="EI202" s="695"/>
      <c r="EJ202" s="695"/>
      <c r="EK202" s="695"/>
      <c r="EL202" s="695"/>
      <c r="EM202" s="695"/>
      <c r="EN202" s="695"/>
      <c r="EO202" s="695"/>
      <c r="EP202" s="695"/>
      <c r="EQ202" s="695"/>
      <c r="ER202" s="695"/>
      <c r="ES202" s="695"/>
      <c r="ET202" s="695"/>
      <c r="EU202" s="695"/>
      <c r="EV202" s="695"/>
      <c r="EW202" s="695"/>
      <c r="EX202" s="695"/>
      <c r="EY202" s="695"/>
      <c r="EZ202" s="695"/>
      <c r="FA202" s="695"/>
      <c r="FB202" s="695"/>
      <c r="FC202" s="695"/>
      <c r="FD202" s="695"/>
      <c r="FE202" s="695"/>
      <c r="FF202" s="695"/>
      <c r="FG202" s="695"/>
      <c r="FH202" s="695"/>
      <c r="FI202" s="695"/>
      <c r="FJ202" s="695"/>
      <c r="FK202" s="695"/>
      <c r="FL202" s="695"/>
      <c r="FM202" s="695"/>
      <c r="FN202" s="695"/>
      <c r="FO202" s="695"/>
      <c r="FP202" s="695"/>
      <c r="FQ202" s="695"/>
      <c r="FR202" s="695"/>
      <c r="FS202" s="695"/>
      <c r="FT202" s="695"/>
      <c r="FU202" s="695"/>
      <c r="FV202" s="695"/>
      <c r="FW202" s="695"/>
      <c r="FX202" s="695"/>
      <c r="FY202" s="695"/>
      <c r="FZ202" s="695"/>
      <c r="GA202" s="696"/>
      <c r="GB202" s="633"/>
      <c r="GC202" s="633"/>
      <c r="GD202" s="633"/>
      <c r="GE202" s="633"/>
      <c r="GF202" s="633"/>
      <c r="GG202" s="633"/>
      <c r="GH202" s="633"/>
      <c r="GI202" s="633"/>
      <c r="GJ202" s="633"/>
      <c r="GK202" s="633"/>
      <c r="GL202" s="633"/>
      <c r="GM202" s="633"/>
      <c r="GN202" s="633"/>
      <c r="GO202" s="633"/>
      <c r="GP202" s="633"/>
    </row>
    <row r="203" spans="1:198" s="215" customFormat="1" x14ac:dyDescent="0.25">
      <c r="A203" s="138">
        <v>200</v>
      </c>
      <c r="B203" s="525" t="s">
        <v>786</v>
      </c>
      <c r="C203" s="181" t="s">
        <v>858</v>
      </c>
      <c r="D203" s="181" t="s">
        <v>18</v>
      </c>
      <c r="E203" s="1017"/>
      <c r="F203" s="1023" t="s">
        <v>66</v>
      </c>
      <c r="G203" s="148">
        <v>1</v>
      </c>
      <c r="H203" s="180">
        <v>1</v>
      </c>
      <c r="I203" s="180">
        <v>1</v>
      </c>
      <c r="J203" s="180">
        <v>1</v>
      </c>
      <c r="K203" s="645"/>
      <c r="L203" s="645"/>
      <c r="M203" s="180">
        <v>1</v>
      </c>
      <c r="N203" s="180">
        <v>1</v>
      </c>
      <c r="O203" s="645"/>
      <c r="P203" s="180">
        <v>1</v>
      </c>
      <c r="Q203" s="180">
        <v>1</v>
      </c>
      <c r="R203" s="180">
        <v>1</v>
      </c>
      <c r="S203" s="180">
        <v>1</v>
      </c>
      <c r="T203" s="180">
        <v>1</v>
      </c>
      <c r="U203" s="180">
        <v>1</v>
      </c>
      <c r="V203" s="180">
        <v>1</v>
      </c>
      <c r="W203" s="180">
        <v>1</v>
      </c>
      <c r="X203" s="180">
        <v>1</v>
      </c>
      <c r="Y203" s="645"/>
      <c r="Z203" s="180">
        <v>1</v>
      </c>
      <c r="AA203" s="180">
        <v>1</v>
      </c>
      <c r="AB203" s="180">
        <v>1</v>
      </c>
      <c r="AC203" s="180">
        <v>1</v>
      </c>
      <c r="AD203" s="180">
        <v>1</v>
      </c>
      <c r="AE203" s="180">
        <v>1</v>
      </c>
      <c r="AF203" s="180">
        <v>1</v>
      </c>
      <c r="AG203" s="180">
        <v>1</v>
      </c>
      <c r="AH203" s="180">
        <v>1</v>
      </c>
      <c r="AI203" s="180">
        <v>1</v>
      </c>
      <c r="AJ203" s="180">
        <v>1</v>
      </c>
      <c r="AK203" s="180">
        <v>1</v>
      </c>
      <c r="AL203" s="180">
        <v>1</v>
      </c>
      <c r="AM203" s="180">
        <v>1</v>
      </c>
      <c r="AN203" s="180">
        <v>1</v>
      </c>
      <c r="AO203" s="180">
        <v>1</v>
      </c>
      <c r="AP203" s="180">
        <v>1</v>
      </c>
      <c r="AQ203" s="180">
        <v>1</v>
      </c>
      <c r="AR203" s="180">
        <v>1</v>
      </c>
      <c r="AS203" s="180">
        <v>1</v>
      </c>
      <c r="AT203" s="180">
        <v>1</v>
      </c>
      <c r="AU203" s="180">
        <v>1</v>
      </c>
      <c r="AV203" s="645"/>
      <c r="AW203" s="645"/>
      <c r="AX203" s="180">
        <v>1</v>
      </c>
      <c r="AY203" s="180">
        <v>1</v>
      </c>
      <c r="AZ203" s="180">
        <v>1</v>
      </c>
      <c r="BA203" s="180"/>
      <c r="BB203" s="180"/>
      <c r="BC203" s="180"/>
      <c r="BD203" s="180"/>
      <c r="BE203" s="180"/>
      <c r="BF203" s="180"/>
      <c r="BG203" s="180"/>
      <c r="BH203" s="180"/>
      <c r="BI203" s="180"/>
      <c r="BJ203" s="180"/>
      <c r="BK203" s="180"/>
      <c r="BL203" s="180"/>
      <c r="BM203" s="180"/>
      <c r="BN203" s="180"/>
      <c r="BO203" s="180"/>
      <c r="BP203" s="180"/>
      <c r="BQ203" s="180"/>
      <c r="BR203" s="180"/>
      <c r="BS203" s="130"/>
      <c r="BT203" s="130"/>
      <c r="BU203" s="13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371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</row>
    <row r="204" spans="1:198" s="3" customFormat="1" x14ac:dyDescent="0.25">
      <c r="A204" s="138">
        <v>201</v>
      </c>
      <c r="B204" s="437" t="s">
        <v>787</v>
      </c>
      <c r="C204" s="11" t="s">
        <v>859</v>
      </c>
      <c r="D204" s="11" t="s">
        <v>18</v>
      </c>
      <c r="F204" s="23" t="s">
        <v>66</v>
      </c>
      <c r="G204" s="42">
        <v>1</v>
      </c>
      <c r="H204" s="24">
        <v>1</v>
      </c>
      <c r="I204" s="24">
        <v>1</v>
      </c>
      <c r="J204" s="24">
        <v>1</v>
      </c>
      <c r="K204" s="639"/>
      <c r="L204" s="639"/>
      <c r="M204" s="24">
        <v>1</v>
      </c>
      <c r="N204" s="24">
        <v>1</v>
      </c>
      <c r="O204" s="639"/>
      <c r="P204" s="24">
        <v>1</v>
      </c>
      <c r="Q204" s="24">
        <v>1</v>
      </c>
      <c r="R204" s="24">
        <v>1</v>
      </c>
      <c r="S204" s="24">
        <v>1</v>
      </c>
      <c r="T204" s="24">
        <v>1</v>
      </c>
      <c r="U204" s="24">
        <v>1</v>
      </c>
      <c r="V204" s="24">
        <v>1</v>
      </c>
      <c r="W204" s="24">
        <v>1</v>
      </c>
      <c r="X204" s="24">
        <v>1</v>
      </c>
      <c r="Y204" s="639"/>
      <c r="Z204" s="24">
        <v>1</v>
      </c>
      <c r="AA204" s="24">
        <v>1</v>
      </c>
      <c r="AB204" s="24">
        <v>1</v>
      </c>
      <c r="AC204" s="24">
        <v>1</v>
      </c>
      <c r="AD204" s="24">
        <v>1</v>
      </c>
      <c r="AE204" s="24">
        <v>1</v>
      </c>
      <c r="AF204" s="24">
        <v>1</v>
      </c>
      <c r="AG204" s="24">
        <v>1</v>
      </c>
      <c r="AH204" s="24">
        <v>1</v>
      </c>
      <c r="AI204" s="24">
        <v>1</v>
      </c>
      <c r="AJ204" s="24">
        <v>1</v>
      </c>
      <c r="AK204" s="24">
        <v>1</v>
      </c>
      <c r="AL204" s="24">
        <v>1</v>
      </c>
      <c r="AM204" s="24">
        <v>1</v>
      </c>
      <c r="AN204" s="24">
        <v>1</v>
      </c>
      <c r="AO204" s="24">
        <v>1</v>
      </c>
      <c r="AP204" s="24">
        <v>1</v>
      </c>
      <c r="AQ204" s="24">
        <v>1</v>
      </c>
      <c r="AR204" s="24">
        <v>1</v>
      </c>
      <c r="AS204" s="24">
        <v>1</v>
      </c>
      <c r="AT204" s="24">
        <v>1</v>
      </c>
      <c r="AU204" s="24">
        <v>1</v>
      </c>
      <c r="AV204" s="639"/>
      <c r="AW204" s="639"/>
      <c r="AX204" s="24">
        <v>1</v>
      </c>
      <c r="AY204" s="24">
        <v>1</v>
      </c>
      <c r="AZ204" s="24">
        <v>1</v>
      </c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16"/>
      <c r="BT204" s="216"/>
      <c r="BU204" s="216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366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</row>
    <row r="205" spans="1:198" s="3" customFormat="1" x14ac:dyDescent="0.25">
      <c r="A205" s="138">
        <v>202</v>
      </c>
      <c r="B205" s="437" t="s">
        <v>788</v>
      </c>
      <c r="C205" s="11" t="s">
        <v>542</v>
      </c>
      <c r="D205" s="11" t="s">
        <v>3</v>
      </c>
      <c r="F205" s="23" t="s">
        <v>66</v>
      </c>
      <c r="G205" s="42">
        <v>2</v>
      </c>
      <c r="H205" s="24">
        <v>2</v>
      </c>
      <c r="I205" s="24">
        <v>2</v>
      </c>
      <c r="J205" s="24">
        <v>2</v>
      </c>
      <c r="K205" s="639"/>
      <c r="L205" s="639"/>
      <c r="M205" s="24">
        <v>2</v>
      </c>
      <c r="N205" s="24">
        <v>2</v>
      </c>
      <c r="O205" s="639"/>
      <c r="P205" s="24">
        <v>2</v>
      </c>
      <c r="Q205" s="24">
        <v>2</v>
      </c>
      <c r="R205" s="24">
        <v>2</v>
      </c>
      <c r="S205" s="24">
        <v>2</v>
      </c>
      <c r="T205" s="24">
        <v>2</v>
      </c>
      <c r="U205" s="24">
        <v>2</v>
      </c>
      <c r="V205" s="24">
        <v>2</v>
      </c>
      <c r="W205" s="24">
        <v>2</v>
      </c>
      <c r="X205" s="24">
        <v>2</v>
      </c>
      <c r="Y205" s="639"/>
      <c r="Z205" s="24">
        <v>2</v>
      </c>
      <c r="AA205" s="24">
        <v>2</v>
      </c>
      <c r="AB205" s="24">
        <v>2</v>
      </c>
      <c r="AC205" s="24">
        <v>2</v>
      </c>
      <c r="AD205" s="24">
        <v>2</v>
      </c>
      <c r="AE205" s="24">
        <v>2</v>
      </c>
      <c r="AF205" s="24">
        <v>2</v>
      </c>
      <c r="AG205" s="24">
        <v>2</v>
      </c>
      <c r="AH205" s="24">
        <v>2</v>
      </c>
      <c r="AI205" s="24">
        <v>2</v>
      </c>
      <c r="AJ205" s="24">
        <v>2</v>
      </c>
      <c r="AK205" s="24">
        <v>2</v>
      </c>
      <c r="AL205" s="24">
        <v>2</v>
      </c>
      <c r="AM205" s="24">
        <v>2</v>
      </c>
      <c r="AN205" s="24">
        <v>2</v>
      </c>
      <c r="AO205" s="24">
        <v>2</v>
      </c>
      <c r="AP205" s="24">
        <v>2</v>
      </c>
      <c r="AQ205" s="24">
        <v>2</v>
      </c>
      <c r="AR205" s="24">
        <v>2</v>
      </c>
      <c r="AS205" s="24">
        <v>2</v>
      </c>
      <c r="AT205" s="24">
        <v>2</v>
      </c>
      <c r="AU205" s="24">
        <v>2</v>
      </c>
      <c r="AV205" s="639"/>
      <c r="AW205" s="639"/>
      <c r="AX205" s="24">
        <v>2</v>
      </c>
      <c r="AY205" s="24">
        <v>2</v>
      </c>
      <c r="AZ205" s="24">
        <v>2</v>
      </c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16"/>
      <c r="BT205" s="216"/>
      <c r="BU205" s="216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366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</row>
    <row r="206" spans="1:198" s="3" customFormat="1" x14ac:dyDescent="0.25">
      <c r="A206" s="138">
        <v>203</v>
      </c>
      <c r="B206" s="437" t="s">
        <v>789</v>
      </c>
      <c r="C206" s="11" t="s">
        <v>860</v>
      </c>
      <c r="D206" s="11" t="s">
        <v>32</v>
      </c>
      <c r="F206" s="23" t="s">
        <v>66</v>
      </c>
      <c r="G206" s="42">
        <v>1</v>
      </c>
      <c r="H206" s="24">
        <v>1</v>
      </c>
      <c r="I206" s="24">
        <v>1</v>
      </c>
      <c r="J206" s="24">
        <v>1</v>
      </c>
      <c r="K206" s="639"/>
      <c r="L206" s="639"/>
      <c r="M206" s="24">
        <v>1</v>
      </c>
      <c r="N206" s="24">
        <v>1</v>
      </c>
      <c r="O206" s="639"/>
      <c r="P206" s="24">
        <v>1</v>
      </c>
      <c r="Q206" s="24">
        <v>1</v>
      </c>
      <c r="R206" s="24">
        <v>1</v>
      </c>
      <c r="S206" s="24">
        <v>1</v>
      </c>
      <c r="T206" s="24">
        <v>1</v>
      </c>
      <c r="U206" s="24">
        <v>1</v>
      </c>
      <c r="V206" s="24">
        <v>1</v>
      </c>
      <c r="W206" s="24">
        <v>1</v>
      </c>
      <c r="X206" s="24">
        <v>1</v>
      </c>
      <c r="Y206" s="639"/>
      <c r="Z206" s="24">
        <v>1</v>
      </c>
      <c r="AA206" s="24">
        <v>1</v>
      </c>
      <c r="AB206" s="24">
        <v>1</v>
      </c>
      <c r="AC206" s="24">
        <v>1</v>
      </c>
      <c r="AD206" s="24">
        <v>1</v>
      </c>
      <c r="AE206" s="24">
        <v>1</v>
      </c>
      <c r="AF206" s="24">
        <v>1</v>
      </c>
      <c r="AG206" s="24">
        <v>1</v>
      </c>
      <c r="AH206" s="24">
        <v>1</v>
      </c>
      <c r="AI206" s="24">
        <v>1</v>
      </c>
      <c r="AJ206" s="24">
        <v>1</v>
      </c>
      <c r="AK206" s="24">
        <v>1</v>
      </c>
      <c r="AL206" s="24">
        <v>1</v>
      </c>
      <c r="AM206" s="24">
        <v>1</v>
      </c>
      <c r="AN206" s="24">
        <v>1</v>
      </c>
      <c r="AO206" s="24">
        <v>1</v>
      </c>
      <c r="AP206" s="24">
        <v>1</v>
      </c>
      <c r="AQ206" s="24">
        <v>1</v>
      </c>
      <c r="AR206" s="24">
        <v>1</v>
      </c>
      <c r="AS206" s="24">
        <v>1</v>
      </c>
      <c r="AT206" s="24">
        <v>1</v>
      </c>
      <c r="AU206" s="24">
        <v>1</v>
      </c>
      <c r="AV206" s="639"/>
      <c r="AW206" s="639"/>
      <c r="AX206" s="24">
        <v>1</v>
      </c>
      <c r="AY206" s="24">
        <v>1</v>
      </c>
      <c r="AZ206" s="24">
        <v>1</v>
      </c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16"/>
      <c r="BT206" s="216"/>
      <c r="BU206" s="216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366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</row>
    <row r="207" spans="1:198" s="3" customFormat="1" x14ac:dyDescent="0.25">
      <c r="A207" s="138">
        <v>204</v>
      </c>
      <c r="B207" s="437" t="s">
        <v>790</v>
      </c>
      <c r="C207" s="11" t="s">
        <v>861</v>
      </c>
      <c r="D207" s="11" t="s">
        <v>30</v>
      </c>
      <c r="F207" s="23" t="s">
        <v>66</v>
      </c>
      <c r="G207" s="42">
        <v>1</v>
      </c>
      <c r="H207" s="24">
        <v>1</v>
      </c>
      <c r="I207" s="24">
        <v>1</v>
      </c>
      <c r="J207" s="24">
        <v>1</v>
      </c>
      <c r="K207" s="639"/>
      <c r="L207" s="639"/>
      <c r="M207" s="24">
        <v>1</v>
      </c>
      <c r="N207" s="24">
        <v>1</v>
      </c>
      <c r="O207" s="639"/>
      <c r="P207" s="24">
        <v>1</v>
      </c>
      <c r="Q207" s="24">
        <v>1</v>
      </c>
      <c r="R207" s="24">
        <v>1</v>
      </c>
      <c r="S207" s="24">
        <v>1</v>
      </c>
      <c r="T207" s="24">
        <v>1</v>
      </c>
      <c r="U207" s="24">
        <v>1</v>
      </c>
      <c r="V207" s="24">
        <v>1</v>
      </c>
      <c r="W207" s="24">
        <v>1</v>
      </c>
      <c r="X207" s="24">
        <v>1</v>
      </c>
      <c r="Y207" s="639"/>
      <c r="Z207" s="24">
        <v>1</v>
      </c>
      <c r="AA207" s="24">
        <v>1</v>
      </c>
      <c r="AB207" s="24">
        <v>1</v>
      </c>
      <c r="AC207" s="24">
        <v>1</v>
      </c>
      <c r="AD207" s="24">
        <v>1</v>
      </c>
      <c r="AE207" s="24">
        <v>1</v>
      </c>
      <c r="AF207" s="24">
        <v>1</v>
      </c>
      <c r="AG207" s="24">
        <v>1</v>
      </c>
      <c r="AH207" s="24">
        <v>1</v>
      </c>
      <c r="AI207" s="24">
        <v>1</v>
      </c>
      <c r="AJ207" s="24">
        <v>1</v>
      </c>
      <c r="AK207" s="24">
        <v>1</v>
      </c>
      <c r="AL207" s="24">
        <v>1</v>
      </c>
      <c r="AM207" s="24">
        <v>1</v>
      </c>
      <c r="AN207" s="24">
        <v>1</v>
      </c>
      <c r="AO207" s="24">
        <v>1</v>
      </c>
      <c r="AP207" s="24">
        <v>1</v>
      </c>
      <c r="AQ207" s="24">
        <v>1</v>
      </c>
      <c r="AR207" s="24">
        <v>1</v>
      </c>
      <c r="AS207" s="24">
        <v>1</v>
      </c>
      <c r="AT207" s="24">
        <v>1</v>
      </c>
      <c r="AU207" s="24">
        <v>1</v>
      </c>
      <c r="AV207" s="639"/>
      <c r="AW207" s="639"/>
      <c r="AX207" s="24">
        <v>1</v>
      </c>
      <c r="AY207" s="24">
        <v>1</v>
      </c>
      <c r="AZ207" s="24">
        <v>1</v>
      </c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16"/>
      <c r="BT207" s="216"/>
      <c r="BU207" s="216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366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</row>
    <row r="208" spans="1:198" s="3" customFormat="1" x14ac:dyDescent="0.25">
      <c r="A208" s="138">
        <v>205</v>
      </c>
      <c r="B208" s="437" t="s">
        <v>791</v>
      </c>
      <c r="C208" s="82" t="s">
        <v>862</v>
      </c>
      <c r="D208" s="82" t="s">
        <v>32</v>
      </c>
      <c r="F208" s="23" t="s">
        <v>66</v>
      </c>
      <c r="G208" s="42" t="s">
        <v>221</v>
      </c>
      <c r="H208" s="24">
        <v>12</v>
      </c>
      <c r="I208" s="24">
        <v>14</v>
      </c>
      <c r="J208" s="24">
        <v>14</v>
      </c>
      <c r="K208" s="639"/>
      <c r="L208" s="639"/>
      <c r="M208" s="24">
        <v>12</v>
      </c>
      <c r="N208" s="24">
        <v>14</v>
      </c>
      <c r="O208" s="639"/>
      <c r="P208" s="24">
        <v>7</v>
      </c>
      <c r="Q208" s="24">
        <v>7</v>
      </c>
      <c r="R208" s="24">
        <v>7</v>
      </c>
      <c r="S208" s="24">
        <v>7</v>
      </c>
      <c r="T208" s="24">
        <v>9</v>
      </c>
      <c r="U208" s="24">
        <v>9</v>
      </c>
      <c r="V208" s="24">
        <v>9</v>
      </c>
      <c r="W208" s="24">
        <v>9</v>
      </c>
      <c r="X208" s="24">
        <v>14</v>
      </c>
      <c r="Y208" s="639"/>
      <c r="Z208" s="24">
        <v>12</v>
      </c>
      <c r="AA208" s="24">
        <v>12</v>
      </c>
      <c r="AB208" s="24">
        <v>12</v>
      </c>
      <c r="AC208" s="24">
        <v>14</v>
      </c>
      <c r="AD208" s="24">
        <v>14</v>
      </c>
      <c r="AE208" s="24">
        <v>12</v>
      </c>
      <c r="AF208" s="24">
        <v>12</v>
      </c>
      <c r="AG208" s="24">
        <v>12</v>
      </c>
      <c r="AH208" s="24">
        <v>12</v>
      </c>
      <c r="AI208" s="24">
        <v>14</v>
      </c>
      <c r="AJ208" s="24">
        <v>14</v>
      </c>
      <c r="AK208" s="24">
        <v>14</v>
      </c>
      <c r="AL208" s="24">
        <v>14</v>
      </c>
      <c r="AM208" s="24">
        <v>14</v>
      </c>
      <c r="AN208" s="24">
        <v>16</v>
      </c>
      <c r="AO208" s="24">
        <v>12</v>
      </c>
      <c r="AP208" s="24">
        <v>12</v>
      </c>
      <c r="AQ208" s="24">
        <v>16</v>
      </c>
      <c r="AR208" s="24">
        <v>16</v>
      </c>
      <c r="AS208" s="24">
        <v>12</v>
      </c>
      <c r="AT208" s="24">
        <v>14</v>
      </c>
      <c r="AU208" s="24">
        <v>14</v>
      </c>
      <c r="AV208" s="639"/>
      <c r="AW208" s="639"/>
      <c r="AX208" s="24">
        <v>14</v>
      </c>
      <c r="AY208" s="24">
        <v>14</v>
      </c>
      <c r="AZ208" s="24">
        <v>16</v>
      </c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16"/>
      <c r="BT208" s="216"/>
      <c r="BU208" s="216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366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</row>
    <row r="209" spans="1:198" s="3" customFormat="1" x14ac:dyDescent="0.25">
      <c r="A209" s="138">
        <v>206</v>
      </c>
      <c r="B209" s="437" t="s">
        <v>792</v>
      </c>
      <c r="C209" s="82" t="s">
        <v>863</v>
      </c>
      <c r="D209" s="82" t="s">
        <v>62</v>
      </c>
      <c r="F209" s="23" t="s">
        <v>66</v>
      </c>
      <c r="G209" s="42" t="s">
        <v>221</v>
      </c>
      <c r="H209" s="24">
        <v>24</v>
      </c>
      <c r="I209" s="24">
        <v>28</v>
      </c>
      <c r="J209" s="24">
        <v>28</v>
      </c>
      <c r="K209" s="639"/>
      <c r="L209" s="639"/>
      <c r="M209" s="24">
        <v>24</v>
      </c>
      <c r="N209" s="24">
        <v>28</v>
      </c>
      <c r="O209" s="639"/>
      <c r="P209" s="24">
        <v>14</v>
      </c>
      <c r="Q209" s="24">
        <v>14</v>
      </c>
      <c r="R209" s="24">
        <v>14</v>
      </c>
      <c r="S209" s="24">
        <v>14</v>
      </c>
      <c r="T209" s="24">
        <v>18</v>
      </c>
      <c r="U209" s="24">
        <v>18</v>
      </c>
      <c r="V209" s="24">
        <v>18</v>
      </c>
      <c r="W209" s="24">
        <v>18</v>
      </c>
      <c r="X209" s="24">
        <v>28</v>
      </c>
      <c r="Y209" s="639"/>
      <c r="Z209" s="24">
        <v>24</v>
      </c>
      <c r="AA209" s="24">
        <v>24</v>
      </c>
      <c r="AB209" s="24">
        <v>24</v>
      </c>
      <c r="AC209" s="24">
        <v>28</v>
      </c>
      <c r="AD209" s="24">
        <v>28</v>
      </c>
      <c r="AE209" s="24">
        <v>24</v>
      </c>
      <c r="AF209" s="24">
        <v>24</v>
      </c>
      <c r="AG209" s="24">
        <v>24</v>
      </c>
      <c r="AH209" s="24">
        <v>24</v>
      </c>
      <c r="AI209" s="24">
        <v>28</v>
      </c>
      <c r="AJ209" s="24">
        <v>28</v>
      </c>
      <c r="AK209" s="24">
        <v>28</v>
      </c>
      <c r="AL209" s="24">
        <v>28</v>
      </c>
      <c r="AM209" s="24">
        <v>28</v>
      </c>
      <c r="AN209" s="24">
        <v>32</v>
      </c>
      <c r="AO209" s="24">
        <v>24</v>
      </c>
      <c r="AP209" s="24">
        <v>24</v>
      </c>
      <c r="AQ209" s="24">
        <v>32</v>
      </c>
      <c r="AR209" s="24">
        <v>32</v>
      </c>
      <c r="AS209" s="24">
        <v>24</v>
      </c>
      <c r="AT209" s="24">
        <v>28</v>
      </c>
      <c r="AU209" s="24">
        <v>28</v>
      </c>
      <c r="AV209" s="639"/>
      <c r="AW209" s="639"/>
      <c r="AX209" s="24">
        <v>28</v>
      </c>
      <c r="AY209" s="24">
        <v>28</v>
      </c>
      <c r="AZ209" s="24">
        <v>32</v>
      </c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16"/>
      <c r="BT209" s="216"/>
      <c r="BU209" s="216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366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</row>
    <row r="210" spans="1:198" s="3" customFormat="1" x14ac:dyDescent="0.25">
      <c r="A210" s="138">
        <v>207</v>
      </c>
      <c r="B210" s="437" t="s">
        <v>793</v>
      </c>
      <c r="C210" s="82" t="s">
        <v>888</v>
      </c>
      <c r="D210" s="82" t="s">
        <v>2</v>
      </c>
      <c r="E210" s="80" t="s">
        <v>808</v>
      </c>
      <c r="F210" s="23" t="s">
        <v>66</v>
      </c>
      <c r="G210" s="42" t="s">
        <v>221</v>
      </c>
      <c r="H210" s="24">
        <v>30</v>
      </c>
      <c r="I210" s="24">
        <v>35</v>
      </c>
      <c r="J210" s="24">
        <v>35</v>
      </c>
      <c r="K210" s="639"/>
      <c r="L210" s="639"/>
      <c r="M210" s="24">
        <v>30</v>
      </c>
      <c r="N210" s="24">
        <v>35</v>
      </c>
      <c r="O210" s="639"/>
      <c r="P210" s="24">
        <v>20</v>
      </c>
      <c r="Q210" s="24">
        <v>20</v>
      </c>
      <c r="R210" s="24">
        <v>20</v>
      </c>
      <c r="S210" s="24">
        <v>20</v>
      </c>
      <c r="T210" s="24">
        <v>25</v>
      </c>
      <c r="U210" s="24">
        <v>25</v>
      </c>
      <c r="V210" s="24">
        <v>25</v>
      </c>
      <c r="W210" s="24">
        <v>25</v>
      </c>
      <c r="X210" s="24">
        <v>35</v>
      </c>
      <c r="Y210" s="639"/>
      <c r="Z210" s="24">
        <v>30</v>
      </c>
      <c r="AA210" s="24">
        <v>30</v>
      </c>
      <c r="AB210" s="24">
        <v>30</v>
      </c>
      <c r="AC210" s="24">
        <v>35</v>
      </c>
      <c r="AD210" s="24">
        <v>35</v>
      </c>
      <c r="AE210" s="24">
        <v>30</v>
      </c>
      <c r="AF210" s="24">
        <v>30</v>
      </c>
      <c r="AG210" s="24">
        <v>30</v>
      </c>
      <c r="AH210" s="24">
        <v>30</v>
      </c>
      <c r="AI210" s="24">
        <v>35</v>
      </c>
      <c r="AJ210" s="24">
        <v>35</v>
      </c>
      <c r="AK210" s="24">
        <v>35</v>
      </c>
      <c r="AL210" s="24">
        <v>35</v>
      </c>
      <c r="AM210" s="24">
        <v>35</v>
      </c>
      <c r="AN210" s="24">
        <v>40</v>
      </c>
      <c r="AO210" s="24">
        <v>30</v>
      </c>
      <c r="AP210" s="24">
        <v>30</v>
      </c>
      <c r="AQ210" s="24">
        <v>40</v>
      </c>
      <c r="AR210" s="24">
        <v>40</v>
      </c>
      <c r="AS210" s="24">
        <v>30</v>
      </c>
      <c r="AT210" s="24">
        <v>35</v>
      </c>
      <c r="AU210" s="24">
        <v>35</v>
      </c>
      <c r="AV210" s="639"/>
      <c r="AW210" s="639"/>
      <c r="AX210" s="24">
        <v>35</v>
      </c>
      <c r="AY210" s="24">
        <v>35</v>
      </c>
      <c r="AZ210" s="24">
        <v>40</v>
      </c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16"/>
      <c r="BT210" s="216"/>
      <c r="BU210" s="216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366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</row>
    <row r="211" spans="1:198" s="3" customFormat="1" x14ac:dyDescent="0.25">
      <c r="A211" s="138">
        <v>208</v>
      </c>
      <c r="B211" s="437" t="s">
        <v>794</v>
      </c>
      <c r="C211" s="82" t="s">
        <v>864</v>
      </c>
      <c r="D211" s="82" t="s">
        <v>5</v>
      </c>
      <c r="F211" s="23" t="s">
        <v>66</v>
      </c>
      <c r="G211" s="42" t="s">
        <v>221</v>
      </c>
      <c r="H211" s="24">
        <v>13</v>
      </c>
      <c r="I211" s="24">
        <v>15</v>
      </c>
      <c r="J211" s="24">
        <v>15</v>
      </c>
      <c r="K211" s="639"/>
      <c r="L211" s="639"/>
      <c r="M211" s="24">
        <v>13</v>
      </c>
      <c r="N211" s="24">
        <v>15</v>
      </c>
      <c r="O211" s="639"/>
      <c r="P211" s="33">
        <v>8</v>
      </c>
      <c r="Q211" s="33">
        <v>8</v>
      </c>
      <c r="R211" s="33">
        <v>8</v>
      </c>
      <c r="S211" s="33">
        <v>8</v>
      </c>
      <c r="T211" s="33">
        <v>10</v>
      </c>
      <c r="U211" s="33">
        <v>10</v>
      </c>
      <c r="V211" s="33">
        <v>10</v>
      </c>
      <c r="W211" s="33">
        <v>10</v>
      </c>
      <c r="X211" s="24">
        <v>15</v>
      </c>
      <c r="Y211" s="639"/>
      <c r="Z211" s="24">
        <v>13</v>
      </c>
      <c r="AA211" s="24">
        <v>13</v>
      </c>
      <c r="AB211" s="24">
        <v>13</v>
      </c>
      <c r="AC211" s="24">
        <v>15</v>
      </c>
      <c r="AD211" s="24">
        <v>15</v>
      </c>
      <c r="AE211" s="24">
        <v>13</v>
      </c>
      <c r="AF211" s="24">
        <v>13</v>
      </c>
      <c r="AG211" s="24">
        <v>13</v>
      </c>
      <c r="AH211" s="24">
        <v>13</v>
      </c>
      <c r="AI211" s="24">
        <v>15</v>
      </c>
      <c r="AJ211" s="24">
        <v>15</v>
      </c>
      <c r="AK211" s="24">
        <v>15</v>
      </c>
      <c r="AL211" s="24">
        <v>15</v>
      </c>
      <c r="AM211" s="24">
        <v>15</v>
      </c>
      <c r="AN211" s="33">
        <v>17</v>
      </c>
      <c r="AO211" s="24">
        <v>13</v>
      </c>
      <c r="AP211" s="24">
        <v>13</v>
      </c>
      <c r="AQ211" s="33">
        <v>17</v>
      </c>
      <c r="AR211" s="33">
        <v>17</v>
      </c>
      <c r="AS211" s="24">
        <v>13</v>
      </c>
      <c r="AT211" s="24">
        <v>15</v>
      </c>
      <c r="AU211" s="24">
        <v>15</v>
      </c>
      <c r="AV211" s="639"/>
      <c r="AW211" s="639"/>
      <c r="AX211" s="24">
        <v>15</v>
      </c>
      <c r="AY211" s="24">
        <v>15</v>
      </c>
      <c r="AZ211" s="33">
        <v>17</v>
      </c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24"/>
      <c r="BQ211" s="33"/>
      <c r="BR211" s="33"/>
      <c r="BS211" s="33"/>
      <c r="BT211" s="33"/>
      <c r="BU211" s="33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366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</row>
    <row r="212" spans="1:198" s="26" customFormat="1" ht="13.8" thickBot="1" x14ac:dyDescent="0.3">
      <c r="A212" s="138">
        <v>209</v>
      </c>
      <c r="B212" s="611" t="s">
        <v>795</v>
      </c>
      <c r="C212" s="855" t="s">
        <v>865</v>
      </c>
      <c r="D212" s="855" t="s">
        <v>5</v>
      </c>
      <c r="F212" s="1021" t="s">
        <v>66</v>
      </c>
      <c r="G212" s="143" t="s">
        <v>221</v>
      </c>
      <c r="H212" s="172">
        <v>12</v>
      </c>
      <c r="I212" s="172">
        <v>14</v>
      </c>
      <c r="J212" s="172">
        <v>14</v>
      </c>
      <c r="K212" s="640"/>
      <c r="L212" s="640"/>
      <c r="M212" s="172">
        <v>12</v>
      </c>
      <c r="N212" s="172">
        <v>14</v>
      </c>
      <c r="O212" s="640"/>
      <c r="P212" s="225">
        <v>7</v>
      </c>
      <c r="Q212" s="225">
        <v>7</v>
      </c>
      <c r="R212" s="225">
        <v>7</v>
      </c>
      <c r="S212" s="225">
        <v>7</v>
      </c>
      <c r="T212" s="225">
        <v>9</v>
      </c>
      <c r="U212" s="225">
        <v>9</v>
      </c>
      <c r="V212" s="225">
        <v>9</v>
      </c>
      <c r="W212" s="225">
        <v>9</v>
      </c>
      <c r="X212" s="172">
        <v>14</v>
      </c>
      <c r="Y212" s="640"/>
      <c r="Z212" s="172">
        <v>12</v>
      </c>
      <c r="AA212" s="172">
        <v>12</v>
      </c>
      <c r="AB212" s="172">
        <v>12</v>
      </c>
      <c r="AC212" s="172">
        <v>14</v>
      </c>
      <c r="AD212" s="172">
        <v>14</v>
      </c>
      <c r="AE212" s="172">
        <v>12</v>
      </c>
      <c r="AF212" s="172">
        <v>12</v>
      </c>
      <c r="AG212" s="172">
        <v>12</v>
      </c>
      <c r="AH212" s="172">
        <v>12</v>
      </c>
      <c r="AI212" s="172">
        <v>14</v>
      </c>
      <c r="AJ212" s="172">
        <v>14</v>
      </c>
      <c r="AK212" s="172">
        <v>14</v>
      </c>
      <c r="AL212" s="172">
        <v>14</v>
      </c>
      <c r="AM212" s="172">
        <v>14</v>
      </c>
      <c r="AN212" s="225">
        <v>16</v>
      </c>
      <c r="AO212" s="172">
        <v>12</v>
      </c>
      <c r="AP212" s="172">
        <v>12</v>
      </c>
      <c r="AQ212" s="225">
        <v>16</v>
      </c>
      <c r="AR212" s="225">
        <v>16</v>
      </c>
      <c r="AS212" s="172">
        <v>12</v>
      </c>
      <c r="AT212" s="172">
        <v>14</v>
      </c>
      <c r="AU212" s="172">
        <v>14</v>
      </c>
      <c r="AV212" s="640"/>
      <c r="AW212" s="640"/>
      <c r="AX212" s="172">
        <v>14</v>
      </c>
      <c r="AY212" s="172">
        <v>14</v>
      </c>
      <c r="AZ212" s="225">
        <v>16</v>
      </c>
      <c r="BA212" s="225"/>
      <c r="BB212" s="225"/>
      <c r="BC212" s="225"/>
      <c r="BD212" s="225"/>
      <c r="BE212" s="225"/>
      <c r="BF212" s="225"/>
      <c r="BG212" s="225"/>
      <c r="BH212" s="225"/>
      <c r="BI212" s="225"/>
      <c r="BJ212" s="225"/>
      <c r="BK212" s="225"/>
      <c r="BL212" s="225"/>
      <c r="BM212" s="225"/>
      <c r="BN212" s="225"/>
      <c r="BO212" s="225"/>
      <c r="BP212" s="172"/>
      <c r="BQ212" s="225"/>
      <c r="BR212" s="225"/>
      <c r="BS212" s="225"/>
      <c r="BT212" s="225"/>
      <c r="BU212" s="225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367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</row>
    <row r="213" spans="1:198" s="155" customFormat="1" ht="84.75" customHeight="1" x14ac:dyDescent="0.25">
      <c r="A213" s="138">
        <v>210</v>
      </c>
      <c r="B213" s="863"/>
      <c r="C213" s="244"/>
      <c r="D213" s="244"/>
      <c r="E213" s="244"/>
      <c r="F213" s="245"/>
      <c r="G213" s="246"/>
      <c r="H213" s="1178" t="s">
        <v>1139</v>
      </c>
      <c r="I213" s="1178" t="s">
        <v>1134</v>
      </c>
      <c r="J213" s="1178" t="s">
        <v>1134</v>
      </c>
      <c r="K213" s="1179"/>
      <c r="L213" s="1179"/>
      <c r="M213" s="1178" t="s">
        <v>1139</v>
      </c>
      <c r="N213" s="1178" t="s">
        <v>1134</v>
      </c>
      <c r="O213" s="1179"/>
      <c r="P213" s="1178" t="s">
        <v>1135</v>
      </c>
      <c r="Q213" s="1178" t="s">
        <v>1135</v>
      </c>
      <c r="R213" s="1178" t="s">
        <v>1135</v>
      </c>
      <c r="S213" s="1178" t="s">
        <v>1135</v>
      </c>
      <c r="T213" s="1178" t="s">
        <v>1136</v>
      </c>
      <c r="U213" s="1178" t="s">
        <v>1136</v>
      </c>
      <c r="V213" s="1178" t="s">
        <v>1136</v>
      </c>
      <c r="W213" s="1178" t="s">
        <v>1136</v>
      </c>
      <c r="X213" s="1178" t="s">
        <v>1134</v>
      </c>
      <c r="Y213" s="1179"/>
      <c r="Z213" s="1178" t="s">
        <v>1139</v>
      </c>
      <c r="AA213" s="1178" t="s">
        <v>1139</v>
      </c>
      <c r="AB213" s="1178" t="s">
        <v>1139</v>
      </c>
      <c r="AC213" s="1178" t="s">
        <v>1134</v>
      </c>
      <c r="AD213" s="1178" t="s">
        <v>1134</v>
      </c>
      <c r="AE213" s="1178" t="s">
        <v>1139</v>
      </c>
      <c r="AF213" s="1178" t="s">
        <v>1139</v>
      </c>
      <c r="AG213" s="1178" t="s">
        <v>1139</v>
      </c>
      <c r="AH213" s="1178" t="s">
        <v>1139</v>
      </c>
      <c r="AI213" s="1178" t="s">
        <v>1134</v>
      </c>
      <c r="AJ213" s="1178" t="s">
        <v>1134</v>
      </c>
      <c r="AK213" s="1178" t="s">
        <v>1134</v>
      </c>
      <c r="AL213" s="1178" t="s">
        <v>1134</v>
      </c>
      <c r="AM213" s="1178" t="s">
        <v>1134</v>
      </c>
      <c r="AN213" s="1178" t="s">
        <v>1137</v>
      </c>
      <c r="AO213" s="1178" t="s">
        <v>1139</v>
      </c>
      <c r="AP213" s="1178" t="s">
        <v>1139</v>
      </c>
      <c r="AQ213" s="1178" t="s">
        <v>1137</v>
      </c>
      <c r="AR213" s="1178" t="s">
        <v>1137</v>
      </c>
      <c r="AS213" s="1178" t="s">
        <v>1139</v>
      </c>
      <c r="AT213" s="1178" t="s">
        <v>1134</v>
      </c>
      <c r="AU213" s="1178" t="s">
        <v>1134</v>
      </c>
      <c r="AV213" s="1179"/>
      <c r="AW213" s="1179"/>
      <c r="AX213" s="1178" t="s">
        <v>1134</v>
      </c>
      <c r="AY213" s="1178" t="s">
        <v>1134</v>
      </c>
      <c r="AZ213" s="1178" t="s">
        <v>1137</v>
      </c>
      <c r="BA213" s="562"/>
      <c r="BB213" s="562"/>
      <c r="BC213" s="562"/>
      <c r="BD213" s="562"/>
      <c r="BE213" s="562"/>
      <c r="BF213" s="562"/>
      <c r="BG213" s="562"/>
      <c r="BH213" s="562"/>
      <c r="BI213" s="562"/>
      <c r="BJ213" s="562"/>
      <c r="BK213" s="562"/>
      <c r="BL213" s="562"/>
      <c r="BM213" s="562"/>
      <c r="BN213" s="562"/>
      <c r="BO213" s="562"/>
      <c r="BP213" s="562"/>
      <c r="BQ213" s="562"/>
      <c r="BR213" s="562"/>
      <c r="BS213" s="182"/>
      <c r="BT213" s="182"/>
      <c r="BU213" s="182"/>
      <c r="BV213" s="157"/>
      <c r="BW213" s="157"/>
      <c r="BX213" s="157"/>
      <c r="BY213" s="157"/>
      <c r="BZ213" s="157"/>
      <c r="CA213" s="157"/>
      <c r="CB213" s="157"/>
      <c r="CC213" s="157"/>
      <c r="CD213" s="157"/>
      <c r="CE213" s="157"/>
      <c r="CF213" s="157"/>
      <c r="CG213" s="157"/>
      <c r="CH213" s="157"/>
      <c r="CI213" s="157"/>
      <c r="CJ213" s="157"/>
      <c r="CK213" s="157"/>
      <c r="CL213" s="157"/>
      <c r="CM213" s="157"/>
      <c r="CN213" s="157"/>
      <c r="CO213" s="157"/>
      <c r="CP213" s="157"/>
      <c r="CQ213" s="157"/>
      <c r="CR213" s="157"/>
      <c r="CS213" s="157"/>
      <c r="CT213" s="157"/>
      <c r="CU213" s="157"/>
      <c r="CV213" s="157"/>
      <c r="CW213" s="157"/>
      <c r="CX213" s="157"/>
      <c r="CY213" s="157"/>
      <c r="CZ213" s="157"/>
      <c r="DA213" s="157"/>
      <c r="DB213" s="157"/>
      <c r="DC213" s="157"/>
      <c r="DD213" s="157"/>
      <c r="DE213" s="157"/>
      <c r="DF213" s="157"/>
      <c r="DG213" s="157"/>
      <c r="DH213" s="157"/>
      <c r="DI213" s="157"/>
      <c r="DJ213" s="157"/>
      <c r="DK213" s="157"/>
      <c r="DL213" s="157"/>
      <c r="DM213" s="157"/>
      <c r="DN213" s="157"/>
      <c r="DO213" s="157"/>
      <c r="DP213" s="157"/>
      <c r="DQ213" s="157"/>
      <c r="DR213" s="157"/>
      <c r="DS213" s="157"/>
      <c r="DT213" s="157"/>
      <c r="DU213" s="157"/>
      <c r="DV213" s="157"/>
      <c r="DW213" s="157"/>
      <c r="DX213" s="157"/>
      <c r="DY213" s="157"/>
      <c r="DZ213" s="157"/>
      <c r="EA213" s="157"/>
      <c r="EB213" s="157"/>
      <c r="EC213" s="157"/>
      <c r="ED213" s="157"/>
      <c r="EE213" s="157"/>
      <c r="EF213" s="157"/>
      <c r="EG213" s="157"/>
      <c r="EH213" s="157"/>
      <c r="EI213" s="157"/>
      <c r="EJ213" s="157"/>
      <c r="EK213" s="157"/>
      <c r="EL213" s="157"/>
      <c r="EM213" s="157"/>
      <c r="EN213" s="157"/>
      <c r="EO213" s="157"/>
      <c r="EP213" s="157"/>
      <c r="EQ213" s="157"/>
      <c r="ER213" s="157"/>
      <c r="ES213" s="157"/>
      <c r="ET213" s="157"/>
      <c r="EU213" s="157"/>
      <c r="EV213" s="157"/>
      <c r="EW213" s="157"/>
      <c r="EX213" s="157"/>
      <c r="EY213" s="157"/>
      <c r="EZ213" s="157"/>
      <c r="FA213" s="157"/>
      <c r="FB213" s="157"/>
      <c r="FC213" s="157"/>
      <c r="FD213" s="157"/>
      <c r="FE213" s="157"/>
      <c r="FF213" s="157"/>
      <c r="FG213" s="157"/>
      <c r="FH213" s="157"/>
      <c r="FI213" s="157"/>
      <c r="FJ213" s="157"/>
      <c r="FK213" s="157"/>
      <c r="FL213" s="157"/>
      <c r="FM213" s="157"/>
      <c r="FN213" s="157"/>
      <c r="FO213" s="157"/>
      <c r="FP213" s="157"/>
      <c r="FQ213" s="157"/>
      <c r="FR213" s="157"/>
      <c r="FS213" s="157"/>
      <c r="FT213" s="157"/>
      <c r="FU213" s="157"/>
      <c r="FV213" s="157"/>
      <c r="FW213" s="157"/>
      <c r="FX213" s="157"/>
      <c r="FY213" s="157"/>
      <c r="FZ213" s="157"/>
      <c r="GA213" s="368"/>
      <c r="GB213" s="158"/>
      <c r="GC213" s="158"/>
      <c r="GD213" s="158"/>
      <c r="GE213" s="158"/>
      <c r="GF213" s="158"/>
      <c r="GG213" s="158"/>
      <c r="GH213" s="158"/>
      <c r="GI213" s="158"/>
      <c r="GJ213" s="158"/>
      <c r="GK213" s="158"/>
      <c r="GL213" s="158"/>
      <c r="GM213" s="158"/>
      <c r="GN213" s="158"/>
      <c r="GO213" s="158"/>
      <c r="GP213" s="158"/>
    </row>
    <row r="214" spans="1:198" s="164" customFormat="1" ht="13.8" thickBot="1" x14ac:dyDescent="0.3">
      <c r="A214" s="138">
        <v>211</v>
      </c>
      <c r="B214" s="528" t="s">
        <v>796</v>
      </c>
      <c r="C214" s="160" t="s">
        <v>866</v>
      </c>
      <c r="D214" s="160" t="s">
        <v>71</v>
      </c>
      <c r="F214" s="1031" t="s">
        <v>66</v>
      </c>
      <c r="G214" s="163">
        <v>1</v>
      </c>
      <c r="H214" s="178">
        <v>1</v>
      </c>
      <c r="I214" s="178">
        <v>1</v>
      </c>
      <c r="J214" s="178">
        <v>1</v>
      </c>
      <c r="K214" s="642"/>
      <c r="L214" s="642"/>
      <c r="M214" s="178">
        <v>1</v>
      </c>
      <c r="N214" s="178">
        <v>1</v>
      </c>
      <c r="O214" s="642"/>
      <c r="P214" s="183">
        <v>1</v>
      </c>
      <c r="Q214" s="183">
        <v>1</v>
      </c>
      <c r="R214" s="183">
        <v>1</v>
      </c>
      <c r="S214" s="183">
        <v>1</v>
      </c>
      <c r="T214" s="183">
        <v>1</v>
      </c>
      <c r="U214" s="183">
        <v>1</v>
      </c>
      <c r="V214" s="183">
        <v>1</v>
      </c>
      <c r="W214" s="183">
        <v>1</v>
      </c>
      <c r="X214" s="178">
        <v>1</v>
      </c>
      <c r="Y214" s="642"/>
      <c r="Z214" s="178">
        <v>1</v>
      </c>
      <c r="AA214" s="178">
        <v>1</v>
      </c>
      <c r="AB214" s="178">
        <v>1</v>
      </c>
      <c r="AC214" s="178">
        <v>1</v>
      </c>
      <c r="AD214" s="178">
        <v>1</v>
      </c>
      <c r="AE214" s="178">
        <v>1</v>
      </c>
      <c r="AF214" s="178">
        <v>1</v>
      </c>
      <c r="AG214" s="178">
        <v>1</v>
      </c>
      <c r="AH214" s="178">
        <v>1</v>
      </c>
      <c r="AI214" s="178">
        <v>1</v>
      </c>
      <c r="AJ214" s="178">
        <v>1</v>
      </c>
      <c r="AK214" s="178">
        <v>1</v>
      </c>
      <c r="AL214" s="178">
        <v>1</v>
      </c>
      <c r="AM214" s="183">
        <v>1</v>
      </c>
      <c r="AN214" s="183">
        <v>1</v>
      </c>
      <c r="AO214" s="178">
        <v>1</v>
      </c>
      <c r="AP214" s="178">
        <v>1</v>
      </c>
      <c r="AQ214" s="183">
        <v>1</v>
      </c>
      <c r="AR214" s="183">
        <v>1</v>
      </c>
      <c r="AS214" s="178">
        <v>1</v>
      </c>
      <c r="AT214" s="178">
        <v>1</v>
      </c>
      <c r="AU214" s="178">
        <v>1</v>
      </c>
      <c r="AV214" s="642"/>
      <c r="AW214" s="642"/>
      <c r="AX214" s="178">
        <v>1</v>
      </c>
      <c r="AY214" s="178">
        <v>1</v>
      </c>
      <c r="AZ214" s="183">
        <v>1</v>
      </c>
      <c r="BA214" s="183"/>
      <c r="BB214" s="183"/>
      <c r="BC214" s="183"/>
      <c r="BD214" s="183"/>
      <c r="BE214" s="183"/>
      <c r="BF214" s="183"/>
      <c r="BG214" s="183"/>
      <c r="BH214" s="183"/>
      <c r="BI214" s="183"/>
      <c r="BJ214" s="183"/>
      <c r="BK214" s="183"/>
      <c r="BL214" s="183"/>
      <c r="BM214" s="183"/>
      <c r="BN214" s="183"/>
      <c r="BO214" s="183"/>
      <c r="BP214" s="178"/>
      <c r="BQ214" s="183"/>
      <c r="BR214" s="183"/>
      <c r="BS214" s="183"/>
      <c r="BT214" s="183"/>
      <c r="BU214" s="183"/>
      <c r="BV214" s="166"/>
      <c r="BW214" s="166"/>
      <c r="BX214" s="166"/>
      <c r="BY214" s="166"/>
      <c r="BZ214" s="166"/>
      <c r="CA214" s="166"/>
      <c r="CB214" s="166"/>
      <c r="CC214" s="166"/>
      <c r="CD214" s="166"/>
      <c r="CE214" s="166"/>
      <c r="CF214" s="166"/>
      <c r="CG214" s="166"/>
      <c r="CH214" s="166"/>
      <c r="CI214" s="166"/>
      <c r="CJ214" s="166"/>
      <c r="CK214" s="166"/>
      <c r="CL214" s="166"/>
      <c r="CM214" s="166"/>
      <c r="CN214" s="166"/>
      <c r="CO214" s="166"/>
      <c r="CP214" s="166"/>
      <c r="CQ214" s="166"/>
      <c r="CR214" s="166"/>
      <c r="CS214" s="166"/>
      <c r="CT214" s="166"/>
      <c r="CU214" s="166"/>
      <c r="CV214" s="166"/>
      <c r="CW214" s="166"/>
      <c r="CX214" s="166"/>
      <c r="CY214" s="166"/>
      <c r="CZ214" s="166"/>
      <c r="DA214" s="166"/>
      <c r="DB214" s="166"/>
      <c r="DC214" s="166"/>
      <c r="DD214" s="166"/>
      <c r="DE214" s="166"/>
      <c r="DF214" s="166"/>
      <c r="DG214" s="166"/>
      <c r="DH214" s="166"/>
      <c r="DI214" s="166"/>
      <c r="DJ214" s="166"/>
      <c r="DK214" s="166"/>
      <c r="DL214" s="166"/>
      <c r="DM214" s="166"/>
      <c r="DN214" s="166"/>
      <c r="DO214" s="166"/>
      <c r="DP214" s="166"/>
      <c r="DQ214" s="166"/>
      <c r="DR214" s="166"/>
      <c r="DS214" s="166"/>
      <c r="DT214" s="166"/>
      <c r="DU214" s="166"/>
      <c r="DV214" s="166"/>
      <c r="DW214" s="166"/>
      <c r="DX214" s="166"/>
      <c r="DY214" s="166"/>
      <c r="DZ214" s="166"/>
      <c r="EA214" s="166"/>
      <c r="EB214" s="166"/>
      <c r="EC214" s="166"/>
      <c r="ED214" s="166"/>
      <c r="EE214" s="166"/>
      <c r="EF214" s="166"/>
      <c r="EG214" s="166"/>
      <c r="EH214" s="166"/>
      <c r="EI214" s="166"/>
      <c r="EJ214" s="166"/>
      <c r="EK214" s="166"/>
      <c r="EL214" s="166"/>
      <c r="EM214" s="166"/>
      <c r="EN214" s="166"/>
      <c r="EO214" s="166"/>
      <c r="EP214" s="166"/>
      <c r="EQ214" s="166"/>
      <c r="ER214" s="166"/>
      <c r="ES214" s="166"/>
      <c r="ET214" s="166"/>
      <c r="EU214" s="166"/>
      <c r="EV214" s="166"/>
      <c r="EW214" s="166"/>
      <c r="EX214" s="166"/>
      <c r="EY214" s="166"/>
      <c r="EZ214" s="166"/>
      <c r="FA214" s="166"/>
      <c r="FB214" s="166"/>
      <c r="FC214" s="166"/>
      <c r="FD214" s="166"/>
      <c r="FE214" s="166"/>
      <c r="FF214" s="166"/>
      <c r="FG214" s="166"/>
      <c r="FH214" s="166"/>
      <c r="FI214" s="166"/>
      <c r="FJ214" s="166"/>
      <c r="FK214" s="166"/>
      <c r="FL214" s="166"/>
      <c r="FM214" s="166"/>
      <c r="FN214" s="166"/>
      <c r="FO214" s="166"/>
      <c r="FP214" s="166"/>
      <c r="FQ214" s="166"/>
      <c r="FR214" s="166"/>
      <c r="FS214" s="166"/>
      <c r="FT214" s="166"/>
      <c r="FU214" s="166"/>
      <c r="FV214" s="166"/>
      <c r="FW214" s="166"/>
      <c r="FX214" s="166"/>
      <c r="FY214" s="166"/>
      <c r="FZ214" s="166"/>
      <c r="GA214" s="369"/>
      <c r="GB214" s="167"/>
      <c r="GC214" s="167"/>
      <c r="GD214" s="167"/>
      <c r="GE214" s="167"/>
      <c r="GF214" s="167"/>
      <c r="GG214" s="167"/>
      <c r="GH214" s="167"/>
      <c r="GI214" s="167"/>
      <c r="GJ214" s="167"/>
      <c r="GK214" s="167"/>
      <c r="GL214" s="167"/>
      <c r="GM214" s="167"/>
      <c r="GN214" s="167"/>
      <c r="GO214" s="167"/>
      <c r="GP214" s="167"/>
    </row>
    <row r="215" spans="1:198" s="626" customFormat="1" ht="13.8" thickBot="1" x14ac:dyDescent="0.3">
      <c r="A215" s="689">
        <v>212</v>
      </c>
      <c r="B215" s="267" t="s">
        <v>797</v>
      </c>
      <c r="C215" s="269" t="s">
        <v>867</v>
      </c>
      <c r="D215" s="269" t="s">
        <v>31</v>
      </c>
      <c r="E215" s="1058" t="s">
        <v>776</v>
      </c>
      <c r="F215" s="475" t="s">
        <v>66</v>
      </c>
      <c r="G215" s="474"/>
      <c r="H215" s="475">
        <v>12</v>
      </c>
      <c r="I215" s="475">
        <v>14</v>
      </c>
      <c r="J215" s="475">
        <v>14</v>
      </c>
      <c r="K215" s="649"/>
      <c r="L215" s="649"/>
      <c r="M215" s="475">
        <v>12</v>
      </c>
      <c r="N215" s="475">
        <v>14</v>
      </c>
      <c r="O215" s="649"/>
      <c r="P215" s="1032">
        <v>7</v>
      </c>
      <c r="Q215" s="1032">
        <v>7</v>
      </c>
      <c r="R215" s="1032">
        <v>7</v>
      </c>
      <c r="S215" s="1032">
        <v>7</v>
      </c>
      <c r="T215" s="1032">
        <v>9</v>
      </c>
      <c r="U215" s="1032">
        <v>9</v>
      </c>
      <c r="V215" s="1032">
        <v>9</v>
      </c>
      <c r="W215" s="1032">
        <v>9</v>
      </c>
      <c r="X215" s="475">
        <v>14</v>
      </c>
      <c r="Y215" s="649"/>
      <c r="Z215" s="475">
        <v>12</v>
      </c>
      <c r="AA215" s="475">
        <v>12</v>
      </c>
      <c r="AB215" s="475">
        <v>12</v>
      </c>
      <c r="AC215" s="475">
        <v>14</v>
      </c>
      <c r="AD215" s="475">
        <v>14</v>
      </c>
      <c r="AE215" s="475">
        <v>12</v>
      </c>
      <c r="AF215" s="475">
        <v>12</v>
      </c>
      <c r="AG215" s="475">
        <v>12</v>
      </c>
      <c r="AH215" s="475">
        <v>12</v>
      </c>
      <c r="AI215" s="475">
        <v>14</v>
      </c>
      <c r="AJ215" s="475">
        <v>14</v>
      </c>
      <c r="AK215" s="475">
        <v>14</v>
      </c>
      <c r="AL215" s="475">
        <v>14</v>
      </c>
      <c r="AM215" s="1032">
        <v>14</v>
      </c>
      <c r="AN215" s="1032">
        <v>16</v>
      </c>
      <c r="AO215" s="475">
        <v>12</v>
      </c>
      <c r="AP215" s="475">
        <v>12</v>
      </c>
      <c r="AQ215" s="1032">
        <v>16</v>
      </c>
      <c r="AR215" s="1032">
        <v>16</v>
      </c>
      <c r="AS215" s="475">
        <v>12</v>
      </c>
      <c r="AT215" s="475">
        <v>14</v>
      </c>
      <c r="AU215" s="475">
        <v>14</v>
      </c>
      <c r="AV215" s="649"/>
      <c r="AW215" s="649"/>
      <c r="AX215" s="475">
        <v>14</v>
      </c>
      <c r="AY215" s="475">
        <v>14</v>
      </c>
      <c r="AZ215" s="1032">
        <v>16</v>
      </c>
      <c r="BA215" s="1032"/>
      <c r="BB215" s="1032"/>
      <c r="BC215" s="1032"/>
      <c r="BD215" s="1032"/>
      <c r="BE215" s="1032"/>
      <c r="BF215" s="1032"/>
      <c r="BG215" s="1032"/>
      <c r="BH215" s="1032"/>
      <c r="BI215" s="1032"/>
      <c r="BJ215" s="1032"/>
      <c r="BK215" s="1032"/>
      <c r="BL215" s="1032"/>
      <c r="BM215" s="1032"/>
      <c r="BN215" s="1032"/>
      <c r="BO215" s="1032"/>
      <c r="BP215" s="475"/>
      <c r="BQ215" s="1032"/>
      <c r="BR215" s="1032"/>
      <c r="BS215" s="1032"/>
      <c r="BT215" s="1032"/>
      <c r="BU215" s="1032"/>
      <c r="BV215" s="698"/>
      <c r="BW215" s="698"/>
      <c r="BX215" s="698"/>
      <c r="BY215" s="698"/>
      <c r="BZ215" s="698"/>
      <c r="CA215" s="698"/>
      <c r="CB215" s="698"/>
      <c r="CC215" s="698"/>
      <c r="CD215" s="698"/>
      <c r="CE215" s="698"/>
      <c r="CF215" s="698"/>
      <c r="CG215" s="698"/>
      <c r="CH215" s="698"/>
      <c r="CI215" s="698"/>
      <c r="CJ215" s="698"/>
      <c r="CK215" s="698"/>
      <c r="CL215" s="698"/>
      <c r="CM215" s="698"/>
      <c r="CN215" s="698"/>
      <c r="CO215" s="698"/>
      <c r="CP215" s="698"/>
      <c r="CQ215" s="698"/>
      <c r="CR215" s="698"/>
      <c r="CS215" s="698"/>
      <c r="CT215" s="698"/>
      <c r="CU215" s="698"/>
      <c r="CV215" s="698"/>
      <c r="CW215" s="698"/>
      <c r="CX215" s="698"/>
      <c r="CY215" s="698"/>
      <c r="CZ215" s="698"/>
      <c r="DA215" s="698"/>
      <c r="DB215" s="698"/>
      <c r="DC215" s="698"/>
      <c r="DD215" s="698"/>
      <c r="DE215" s="698"/>
      <c r="DF215" s="698"/>
      <c r="DG215" s="698"/>
      <c r="DH215" s="698"/>
      <c r="DI215" s="698"/>
      <c r="DJ215" s="698"/>
      <c r="DK215" s="698"/>
      <c r="DL215" s="698"/>
      <c r="DM215" s="698"/>
      <c r="DN215" s="698"/>
      <c r="DO215" s="698"/>
      <c r="DP215" s="698"/>
      <c r="DQ215" s="698"/>
      <c r="DR215" s="698"/>
      <c r="DS215" s="698"/>
      <c r="DT215" s="698"/>
      <c r="DU215" s="698"/>
      <c r="DV215" s="698"/>
      <c r="DW215" s="698"/>
      <c r="DX215" s="698"/>
      <c r="DY215" s="698"/>
      <c r="DZ215" s="698"/>
      <c r="EA215" s="698"/>
      <c r="EB215" s="698"/>
      <c r="EC215" s="698"/>
      <c r="ED215" s="698"/>
      <c r="EE215" s="698"/>
      <c r="EF215" s="698"/>
      <c r="EG215" s="698"/>
      <c r="EH215" s="698"/>
      <c r="EI215" s="698"/>
      <c r="EJ215" s="698"/>
      <c r="EK215" s="698"/>
      <c r="EL215" s="698"/>
      <c r="EM215" s="698"/>
      <c r="EN215" s="698"/>
      <c r="EO215" s="698"/>
      <c r="EP215" s="698"/>
      <c r="EQ215" s="698"/>
      <c r="ER215" s="698"/>
      <c r="ES215" s="698"/>
      <c r="ET215" s="698"/>
      <c r="EU215" s="698"/>
      <c r="EV215" s="698"/>
      <c r="EW215" s="698"/>
      <c r="EX215" s="698"/>
      <c r="EY215" s="698"/>
      <c r="EZ215" s="698"/>
      <c r="FA215" s="698"/>
      <c r="FB215" s="698"/>
      <c r="FC215" s="698"/>
      <c r="FD215" s="698"/>
      <c r="FE215" s="698"/>
      <c r="FF215" s="698"/>
      <c r="FG215" s="698"/>
      <c r="FH215" s="698"/>
      <c r="FI215" s="698"/>
      <c r="FJ215" s="698"/>
      <c r="FK215" s="698"/>
      <c r="FL215" s="698"/>
      <c r="FM215" s="698"/>
      <c r="FN215" s="698"/>
      <c r="FO215" s="698"/>
      <c r="FP215" s="698"/>
      <c r="FQ215" s="698"/>
      <c r="FR215" s="698"/>
      <c r="FS215" s="698"/>
      <c r="FT215" s="698"/>
      <c r="FU215" s="698"/>
      <c r="FV215" s="698"/>
      <c r="FW215" s="698"/>
      <c r="FX215" s="698"/>
      <c r="FY215" s="698"/>
      <c r="FZ215" s="698"/>
      <c r="GA215" s="624"/>
      <c r="GB215" s="625"/>
      <c r="GC215" s="625"/>
      <c r="GD215" s="625"/>
      <c r="GE215" s="625"/>
      <c r="GF215" s="625"/>
      <c r="GG215" s="625"/>
      <c r="GH215" s="625"/>
      <c r="GI215" s="625"/>
      <c r="GJ215" s="625"/>
      <c r="GK215" s="625"/>
      <c r="GL215" s="625"/>
      <c r="GM215" s="625"/>
      <c r="GN215" s="625"/>
      <c r="GO215" s="625"/>
      <c r="GP215" s="625"/>
    </row>
    <row r="216" spans="1:198" s="155" customFormat="1" x14ac:dyDescent="0.25">
      <c r="A216" s="138">
        <v>213</v>
      </c>
      <c r="B216" s="527" t="s">
        <v>798</v>
      </c>
      <c r="C216" s="810" t="s">
        <v>868</v>
      </c>
      <c r="D216" s="810" t="s">
        <v>63</v>
      </c>
      <c r="F216" s="1033" t="s">
        <v>66</v>
      </c>
      <c r="G216" s="154"/>
      <c r="H216" s="175">
        <v>12</v>
      </c>
      <c r="I216" s="175">
        <v>14</v>
      </c>
      <c r="J216" s="175">
        <v>14</v>
      </c>
      <c r="K216" s="641"/>
      <c r="L216" s="641"/>
      <c r="M216" s="175">
        <v>12</v>
      </c>
      <c r="N216" s="175">
        <v>14</v>
      </c>
      <c r="O216" s="641"/>
      <c r="P216" s="182">
        <v>7</v>
      </c>
      <c r="Q216" s="182">
        <v>7</v>
      </c>
      <c r="R216" s="182">
        <v>7</v>
      </c>
      <c r="S216" s="182">
        <v>7</v>
      </c>
      <c r="T216" s="182">
        <v>9</v>
      </c>
      <c r="U216" s="182">
        <v>9</v>
      </c>
      <c r="V216" s="182">
        <v>9</v>
      </c>
      <c r="W216" s="182">
        <v>9</v>
      </c>
      <c r="X216" s="175">
        <v>14</v>
      </c>
      <c r="Y216" s="641"/>
      <c r="Z216" s="175">
        <v>12</v>
      </c>
      <c r="AA216" s="175">
        <v>12</v>
      </c>
      <c r="AB216" s="175">
        <v>12</v>
      </c>
      <c r="AC216" s="175">
        <v>14</v>
      </c>
      <c r="AD216" s="175">
        <v>14</v>
      </c>
      <c r="AE216" s="175">
        <v>12</v>
      </c>
      <c r="AF216" s="175">
        <v>12</v>
      </c>
      <c r="AG216" s="175">
        <v>12</v>
      </c>
      <c r="AH216" s="175">
        <v>12</v>
      </c>
      <c r="AI216" s="175">
        <v>14</v>
      </c>
      <c r="AJ216" s="175">
        <v>14</v>
      </c>
      <c r="AK216" s="175">
        <v>14</v>
      </c>
      <c r="AL216" s="175">
        <v>14</v>
      </c>
      <c r="AM216" s="182">
        <v>14</v>
      </c>
      <c r="AN216" s="182">
        <v>16</v>
      </c>
      <c r="AO216" s="175">
        <v>12</v>
      </c>
      <c r="AP216" s="175">
        <v>12</v>
      </c>
      <c r="AQ216" s="182">
        <v>16</v>
      </c>
      <c r="AR216" s="182">
        <v>16</v>
      </c>
      <c r="AS216" s="175">
        <v>12</v>
      </c>
      <c r="AT216" s="175">
        <v>14</v>
      </c>
      <c r="AU216" s="175">
        <v>14</v>
      </c>
      <c r="AV216" s="641"/>
      <c r="AW216" s="641"/>
      <c r="AX216" s="175">
        <v>14</v>
      </c>
      <c r="AY216" s="175">
        <v>14</v>
      </c>
      <c r="AZ216" s="182">
        <v>16</v>
      </c>
      <c r="BA216" s="182"/>
      <c r="BB216" s="182"/>
      <c r="BC216" s="182"/>
      <c r="BD216" s="182"/>
      <c r="BE216" s="182"/>
      <c r="BF216" s="182"/>
      <c r="BG216" s="182"/>
      <c r="BH216" s="182"/>
      <c r="BI216" s="182"/>
      <c r="BJ216" s="182"/>
      <c r="BK216" s="182"/>
      <c r="BL216" s="182"/>
      <c r="BM216" s="182"/>
      <c r="BN216" s="182"/>
      <c r="BO216" s="182"/>
      <c r="BP216" s="175"/>
      <c r="BQ216" s="182"/>
      <c r="BR216" s="182"/>
      <c r="BS216" s="182"/>
      <c r="BT216" s="182"/>
      <c r="BU216" s="182"/>
      <c r="BV216" s="157"/>
      <c r="BW216" s="157"/>
      <c r="BX216" s="157"/>
      <c r="BY216" s="157"/>
      <c r="BZ216" s="157"/>
      <c r="CA216" s="157"/>
      <c r="CB216" s="157"/>
      <c r="CC216" s="157"/>
      <c r="CD216" s="157"/>
      <c r="CE216" s="157"/>
      <c r="CF216" s="157"/>
      <c r="CG216" s="157"/>
      <c r="CH216" s="157"/>
      <c r="CI216" s="157"/>
      <c r="CJ216" s="157"/>
      <c r="CK216" s="157"/>
      <c r="CL216" s="157"/>
      <c r="CM216" s="157"/>
      <c r="CN216" s="157"/>
      <c r="CO216" s="157"/>
      <c r="CP216" s="157"/>
      <c r="CQ216" s="157"/>
      <c r="CR216" s="157"/>
      <c r="CS216" s="157"/>
      <c r="CT216" s="157"/>
      <c r="CU216" s="157"/>
      <c r="CV216" s="157"/>
      <c r="CW216" s="157"/>
      <c r="CX216" s="157"/>
      <c r="CY216" s="157"/>
      <c r="CZ216" s="157"/>
      <c r="DA216" s="157"/>
      <c r="DB216" s="157"/>
      <c r="DC216" s="157"/>
      <c r="DD216" s="157"/>
      <c r="DE216" s="157"/>
      <c r="DF216" s="157"/>
      <c r="DG216" s="157"/>
      <c r="DH216" s="157"/>
      <c r="DI216" s="157"/>
      <c r="DJ216" s="157"/>
      <c r="DK216" s="157"/>
      <c r="DL216" s="157"/>
      <c r="DM216" s="157"/>
      <c r="DN216" s="157"/>
      <c r="DO216" s="157"/>
      <c r="DP216" s="157"/>
      <c r="DQ216" s="157"/>
      <c r="DR216" s="157"/>
      <c r="DS216" s="157"/>
      <c r="DT216" s="157"/>
      <c r="DU216" s="157"/>
      <c r="DV216" s="157"/>
      <c r="DW216" s="157"/>
      <c r="DX216" s="157"/>
      <c r="DY216" s="157"/>
      <c r="DZ216" s="157"/>
      <c r="EA216" s="157"/>
      <c r="EB216" s="157"/>
      <c r="EC216" s="157"/>
      <c r="ED216" s="157"/>
      <c r="EE216" s="157"/>
      <c r="EF216" s="157"/>
      <c r="EG216" s="157"/>
      <c r="EH216" s="157"/>
      <c r="EI216" s="157"/>
      <c r="EJ216" s="157"/>
      <c r="EK216" s="157"/>
      <c r="EL216" s="157"/>
      <c r="EM216" s="157"/>
      <c r="EN216" s="157"/>
      <c r="EO216" s="157"/>
      <c r="EP216" s="157"/>
      <c r="EQ216" s="157"/>
      <c r="ER216" s="157"/>
      <c r="ES216" s="157"/>
      <c r="ET216" s="157"/>
      <c r="EU216" s="157"/>
      <c r="EV216" s="157"/>
      <c r="EW216" s="157"/>
      <c r="EX216" s="157"/>
      <c r="EY216" s="157"/>
      <c r="EZ216" s="157"/>
      <c r="FA216" s="157"/>
      <c r="FB216" s="157"/>
      <c r="FC216" s="157"/>
      <c r="FD216" s="157"/>
      <c r="FE216" s="157"/>
      <c r="FF216" s="157"/>
      <c r="FG216" s="157"/>
      <c r="FH216" s="157"/>
      <c r="FI216" s="157"/>
      <c r="FJ216" s="157"/>
      <c r="FK216" s="157"/>
      <c r="FL216" s="157"/>
      <c r="FM216" s="157"/>
      <c r="FN216" s="157"/>
      <c r="FO216" s="157"/>
      <c r="FP216" s="157"/>
      <c r="FQ216" s="157"/>
      <c r="FR216" s="157"/>
      <c r="FS216" s="157"/>
      <c r="FT216" s="157"/>
      <c r="FU216" s="157"/>
      <c r="FV216" s="157"/>
      <c r="FW216" s="157"/>
      <c r="FX216" s="157"/>
      <c r="FY216" s="157"/>
      <c r="FZ216" s="157"/>
      <c r="GA216" s="368"/>
      <c r="GB216" s="158"/>
      <c r="GC216" s="158"/>
      <c r="GD216" s="158"/>
      <c r="GE216" s="158"/>
      <c r="GF216" s="158"/>
      <c r="GG216" s="158"/>
      <c r="GH216" s="158"/>
      <c r="GI216" s="158"/>
      <c r="GJ216" s="158"/>
      <c r="GK216" s="158"/>
      <c r="GL216" s="158"/>
      <c r="GM216" s="158"/>
      <c r="GN216" s="158"/>
      <c r="GO216" s="158"/>
      <c r="GP216" s="158"/>
    </row>
    <row r="217" spans="1:198" s="164" customFormat="1" ht="13.8" thickBot="1" x14ac:dyDescent="0.3">
      <c r="A217" s="138">
        <v>214</v>
      </c>
      <c r="B217" s="528" t="s">
        <v>798</v>
      </c>
      <c r="C217" s="811" t="s">
        <v>889</v>
      </c>
      <c r="D217" s="811" t="s">
        <v>63</v>
      </c>
      <c r="E217" s="161" t="s">
        <v>773</v>
      </c>
      <c r="F217" s="1031" t="s">
        <v>66</v>
      </c>
      <c r="G217" s="163"/>
      <c r="H217" s="178">
        <v>12</v>
      </c>
      <c r="I217" s="178">
        <v>14</v>
      </c>
      <c r="J217" s="178">
        <v>14</v>
      </c>
      <c r="K217" s="642"/>
      <c r="L217" s="642"/>
      <c r="M217" s="178">
        <v>12</v>
      </c>
      <c r="N217" s="178">
        <v>14</v>
      </c>
      <c r="O217" s="642"/>
      <c r="P217" s="183">
        <v>7</v>
      </c>
      <c r="Q217" s="183">
        <v>7</v>
      </c>
      <c r="R217" s="183">
        <v>7</v>
      </c>
      <c r="S217" s="183">
        <v>7</v>
      </c>
      <c r="T217" s="183">
        <v>9</v>
      </c>
      <c r="U217" s="183">
        <v>9</v>
      </c>
      <c r="V217" s="183">
        <v>9</v>
      </c>
      <c r="W217" s="183">
        <v>9</v>
      </c>
      <c r="X217" s="178">
        <v>14</v>
      </c>
      <c r="Y217" s="642"/>
      <c r="Z217" s="178">
        <v>12</v>
      </c>
      <c r="AA217" s="178">
        <v>12</v>
      </c>
      <c r="AB217" s="178">
        <v>12</v>
      </c>
      <c r="AC217" s="178">
        <v>14</v>
      </c>
      <c r="AD217" s="178">
        <v>14</v>
      </c>
      <c r="AE217" s="178">
        <v>12</v>
      </c>
      <c r="AF217" s="178">
        <v>12</v>
      </c>
      <c r="AG217" s="178">
        <v>12</v>
      </c>
      <c r="AH217" s="178">
        <v>12</v>
      </c>
      <c r="AI217" s="178">
        <v>14</v>
      </c>
      <c r="AJ217" s="178">
        <v>14</v>
      </c>
      <c r="AK217" s="178">
        <v>14</v>
      </c>
      <c r="AL217" s="178">
        <v>14</v>
      </c>
      <c r="AM217" s="183">
        <v>14</v>
      </c>
      <c r="AN217" s="183">
        <v>16</v>
      </c>
      <c r="AO217" s="178">
        <v>12</v>
      </c>
      <c r="AP217" s="178">
        <v>12</v>
      </c>
      <c r="AQ217" s="183">
        <v>16</v>
      </c>
      <c r="AR217" s="183">
        <v>16</v>
      </c>
      <c r="AS217" s="178">
        <v>12</v>
      </c>
      <c r="AT217" s="178">
        <v>14</v>
      </c>
      <c r="AU217" s="178">
        <v>14</v>
      </c>
      <c r="AV217" s="642"/>
      <c r="AW217" s="642"/>
      <c r="AX217" s="178">
        <v>14</v>
      </c>
      <c r="AY217" s="178">
        <v>14</v>
      </c>
      <c r="AZ217" s="183">
        <v>16</v>
      </c>
      <c r="BA217" s="183"/>
      <c r="BB217" s="183"/>
      <c r="BC217" s="183"/>
      <c r="BD217" s="183"/>
      <c r="BE217" s="183"/>
      <c r="BF217" s="183"/>
      <c r="BG217" s="183"/>
      <c r="BH217" s="183"/>
      <c r="BI217" s="183"/>
      <c r="BJ217" s="183"/>
      <c r="BK217" s="183"/>
      <c r="BL217" s="183"/>
      <c r="BM217" s="183"/>
      <c r="BN217" s="183"/>
      <c r="BO217" s="183"/>
      <c r="BP217" s="178"/>
      <c r="BQ217" s="183"/>
      <c r="BR217" s="183"/>
      <c r="BS217" s="183"/>
      <c r="BT217" s="183"/>
      <c r="BU217" s="183"/>
      <c r="BV217" s="166"/>
      <c r="BW217" s="166"/>
      <c r="BX217" s="166"/>
      <c r="BY217" s="166"/>
      <c r="BZ217" s="166"/>
      <c r="CA217" s="166"/>
      <c r="CB217" s="166"/>
      <c r="CC217" s="166"/>
      <c r="CD217" s="166"/>
      <c r="CE217" s="166"/>
      <c r="CF217" s="166"/>
      <c r="CG217" s="166"/>
      <c r="CH217" s="166"/>
      <c r="CI217" s="166"/>
      <c r="CJ217" s="166"/>
      <c r="CK217" s="166"/>
      <c r="CL217" s="166"/>
      <c r="CM217" s="166"/>
      <c r="CN217" s="166"/>
      <c r="CO217" s="166"/>
      <c r="CP217" s="166"/>
      <c r="CQ217" s="166"/>
      <c r="CR217" s="166"/>
      <c r="CS217" s="166"/>
      <c r="CT217" s="166"/>
      <c r="CU217" s="166"/>
      <c r="CV217" s="166"/>
      <c r="CW217" s="166"/>
      <c r="CX217" s="166"/>
      <c r="CY217" s="166"/>
      <c r="CZ217" s="166"/>
      <c r="DA217" s="166"/>
      <c r="DB217" s="166"/>
      <c r="DC217" s="166"/>
      <c r="DD217" s="166"/>
      <c r="DE217" s="166"/>
      <c r="DF217" s="166"/>
      <c r="DG217" s="166"/>
      <c r="DH217" s="166"/>
      <c r="DI217" s="166"/>
      <c r="DJ217" s="166"/>
      <c r="DK217" s="166"/>
      <c r="DL217" s="166"/>
      <c r="DM217" s="166"/>
      <c r="DN217" s="166"/>
      <c r="DO217" s="166"/>
      <c r="DP217" s="166"/>
      <c r="DQ217" s="166"/>
      <c r="DR217" s="166"/>
      <c r="DS217" s="166"/>
      <c r="DT217" s="166"/>
      <c r="DU217" s="166"/>
      <c r="DV217" s="166"/>
      <c r="DW217" s="166"/>
      <c r="DX217" s="166"/>
      <c r="DY217" s="166"/>
      <c r="DZ217" s="166"/>
      <c r="EA217" s="166"/>
      <c r="EB217" s="166"/>
      <c r="EC217" s="166"/>
      <c r="ED217" s="166"/>
      <c r="EE217" s="166"/>
      <c r="EF217" s="166"/>
      <c r="EG217" s="166"/>
      <c r="EH217" s="166"/>
      <c r="EI217" s="166"/>
      <c r="EJ217" s="166"/>
      <c r="EK217" s="166"/>
      <c r="EL217" s="166"/>
      <c r="EM217" s="166"/>
      <c r="EN217" s="166"/>
      <c r="EO217" s="166"/>
      <c r="EP217" s="166"/>
      <c r="EQ217" s="166"/>
      <c r="ER217" s="166"/>
      <c r="ES217" s="166"/>
      <c r="ET217" s="166"/>
      <c r="EU217" s="166"/>
      <c r="EV217" s="166"/>
      <c r="EW217" s="166"/>
      <c r="EX217" s="166"/>
      <c r="EY217" s="166"/>
      <c r="EZ217" s="166"/>
      <c r="FA217" s="166"/>
      <c r="FB217" s="166"/>
      <c r="FC217" s="166"/>
      <c r="FD217" s="166"/>
      <c r="FE217" s="166"/>
      <c r="FF217" s="166"/>
      <c r="FG217" s="166"/>
      <c r="FH217" s="166"/>
      <c r="FI217" s="166"/>
      <c r="FJ217" s="166"/>
      <c r="FK217" s="166"/>
      <c r="FL217" s="166"/>
      <c r="FM217" s="166"/>
      <c r="FN217" s="166"/>
      <c r="FO217" s="166"/>
      <c r="FP217" s="166"/>
      <c r="FQ217" s="166"/>
      <c r="FR217" s="166"/>
      <c r="FS217" s="166"/>
      <c r="FT217" s="166"/>
      <c r="FU217" s="166"/>
      <c r="FV217" s="166"/>
      <c r="FW217" s="166"/>
      <c r="FX217" s="166"/>
      <c r="FY217" s="166"/>
      <c r="FZ217" s="166"/>
      <c r="GA217" s="369"/>
      <c r="GB217" s="167"/>
      <c r="GC217" s="167"/>
      <c r="GD217" s="167"/>
      <c r="GE217" s="167"/>
      <c r="GF217" s="167"/>
      <c r="GG217" s="167"/>
      <c r="GH217" s="167"/>
      <c r="GI217" s="167"/>
      <c r="GJ217" s="167"/>
      <c r="GK217" s="167"/>
      <c r="GL217" s="167"/>
      <c r="GM217" s="167"/>
      <c r="GN217" s="167"/>
      <c r="GO217" s="167"/>
      <c r="GP217" s="167"/>
    </row>
    <row r="218" spans="1:198" s="1017" customFormat="1" x14ac:dyDescent="0.25">
      <c r="A218" s="138">
        <v>215</v>
      </c>
      <c r="B218" s="525" t="s">
        <v>799</v>
      </c>
      <c r="C218" s="1024" t="s">
        <v>890</v>
      </c>
      <c r="D218" s="1024" t="s">
        <v>32</v>
      </c>
      <c r="E218" s="79" t="s">
        <v>33</v>
      </c>
      <c r="F218" s="1023" t="s">
        <v>66</v>
      </c>
      <c r="G218" s="148"/>
      <c r="H218" s="180">
        <v>12</v>
      </c>
      <c r="I218" s="180">
        <v>14</v>
      </c>
      <c r="J218" s="180">
        <v>14</v>
      </c>
      <c r="K218" s="645"/>
      <c r="L218" s="645"/>
      <c r="M218" s="180">
        <v>12</v>
      </c>
      <c r="N218" s="180">
        <v>14</v>
      </c>
      <c r="O218" s="645"/>
      <c r="P218" s="226">
        <v>7</v>
      </c>
      <c r="Q218" s="226">
        <v>7</v>
      </c>
      <c r="R218" s="226">
        <v>7</v>
      </c>
      <c r="S218" s="226">
        <v>7</v>
      </c>
      <c r="T218" s="226">
        <v>9</v>
      </c>
      <c r="U218" s="226">
        <v>9</v>
      </c>
      <c r="V218" s="226">
        <v>9</v>
      </c>
      <c r="W218" s="226">
        <v>9</v>
      </c>
      <c r="X218" s="180">
        <v>14</v>
      </c>
      <c r="Y218" s="645"/>
      <c r="Z218" s="180">
        <v>12</v>
      </c>
      <c r="AA218" s="180">
        <v>12</v>
      </c>
      <c r="AB218" s="180">
        <v>12</v>
      </c>
      <c r="AC218" s="180">
        <v>14</v>
      </c>
      <c r="AD218" s="180">
        <v>14</v>
      </c>
      <c r="AE218" s="180">
        <v>12</v>
      </c>
      <c r="AF218" s="180">
        <v>12</v>
      </c>
      <c r="AG218" s="180">
        <v>12</v>
      </c>
      <c r="AH218" s="180">
        <v>12</v>
      </c>
      <c r="AI218" s="180">
        <v>14</v>
      </c>
      <c r="AJ218" s="180">
        <v>14</v>
      </c>
      <c r="AK218" s="180">
        <v>14</v>
      </c>
      <c r="AL218" s="180">
        <v>14</v>
      </c>
      <c r="AM218" s="226">
        <v>14</v>
      </c>
      <c r="AN218" s="226">
        <v>16</v>
      </c>
      <c r="AO218" s="180">
        <v>12</v>
      </c>
      <c r="AP218" s="180">
        <v>12</v>
      </c>
      <c r="AQ218" s="226">
        <v>16</v>
      </c>
      <c r="AR218" s="226">
        <v>16</v>
      </c>
      <c r="AS218" s="180">
        <v>12</v>
      </c>
      <c r="AT218" s="180">
        <v>14</v>
      </c>
      <c r="AU218" s="180">
        <v>14</v>
      </c>
      <c r="AV218" s="645"/>
      <c r="AW218" s="645"/>
      <c r="AX218" s="180">
        <v>14</v>
      </c>
      <c r="AY218" s="180">
        <v>14</v>
      </c>
      <c r="AZ218" s="226">
        <v>16</v>
      </c>
      <c r="BA218" s="226"/>
      <c r="BB218" s="226"/>
      <c r="BC218" s="226"/>
      <c r="BD218" s="226"/>
      <c r="BE218" s="226"/>
      <c r="BF218" s="226"/>
      <c r="BG218" s="226"/>
      <c r="BH218" s="226"/>
      <c r="BI218" s="226"/>
      <c r="BJ218" s="226"/>
      <c r="BK218" s="226"/>
      <c r="BL218" s="226"/>
      <c r="BM218" s="226"/>
      <c r="BN218" s="226"/>
      <c r="BO218" s="226"/>
      <c r="BP218" s="180"/>
      <c r="BQ218" s="226"/>
      <c r="BR218" s="226"/>
      <c r="BS218" s="226"/>
      <c r="BT218" s="226"/>
      <c r="BU218" s="226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371"/>
      <c r="GB218" s="28"/>
      <c r="GC218" s="28"/>
      <c r="GD218" s="28"/>
      <c r="GE218" s="28"/>
      <c r="GF218" s="28"/>
      <c r="GG218" s="28"/>
      <c r="GH218" s="28"/>
      <c r="GI218" s="28"/>
      <c r="GJ218" s="28"/>
      <c r="GK218" s="28"/>
      <c r="GL218" s="28"/>
      <c r="GM218" s="28"/>
      <c r="GN218" s="28"/>
      <c r="GO218" s="28"/>
      <c r="GP218" s="28"/>
    </row>
    <row r="219" spans="1:198" s="26" customFormat="1" ht="13.8" thickBot="1" x14ac:dyDescent="0.3">
      <c r="A219" s="138">
        <v>216</v>
      </c>
      <c r="B219" s="611" t="s">
        <v>800</v>
      </c>
      <c r="C219" s="855" t="s">
        <v>1140</v>
      </c>
      <c r="D219" s="855" t="s">
        <v>29</v>
      </c>
      <c r="F219" s="1021" t="s">
        <v>66</v>
      </c>
      <c r="G219" s="143"/>
      <c r="H219" s="172">
        <v>12</v>
      </c>
      <c r="I219" s="172">
        <v>14</v>
      </c>
      <c r="J219" s="172">
        <v>14</v>
      </c>
      <c r="K219" s="640"/>
      <c r="L219" s="640"/>
      <c r="M219" s="172">
        <v>12</v>
      </c>
      <c r="N219" s="172">
        <v>14</v>
      </c>
      <c r="O219" s="640"/>
      <c r="P219" s="225">
        <v>7</v>
      </c>
      <c r="Q219" s="225">
        <v>7</v>
      </c>
      <c r="R219" s="225">
        <v>7</v>
      </c>
      <c r="S219" s="225">
        <v>7</v>
      </c>
      <c r="T219" s="225">
        <v>9</v>
      </c>
      <c r="U219" s="225">
        <v>9</v>
      </c>
      <c r="V219" s="225">
        <v>9</v>
      </c>
      <c r="W219" s="225">
        <v>9</v>
      </c>
      <c r="X219" s="172">
        <v>14</v>
      </c>
      <c r="Y219" s="640"/>
      <c r="Z219" s="172">
        <v>12</v>
      </c>
      <c r="AA219" s="172">
        <v>12</v>
      </c>
      <c r="AB219" s="172">
        <v>12</v>
      </c>
      <c r="AC219" s="172">
        <v>14</v>
      </c>
      <c r="AD219" s="172">
        <v>14</v>
      </c>
      <c r="AE219" s="172">
        <v>12</v>
      </c>
      <c r="AF219" s="172">
        <v>12</v>
      </c>
      <c r="AG219" s="172">
        <v>12</v>
      </c>
      <c r="AH219" s="172">
        <v>12</v>
      </c>
      <c r="AI219" s="172">
        <v>14</v>
      </c>
      <c r="AJ219" s="172">
        <v>14</v>
      </c>
      <c r="AK219" s="172">
        <v>14</v>
      </c>
      <c r="AL219" s="172">
        <v>14</v>
      </c>
      <c r="AM219" s="225">
        <v>14</v>
      </c>
      <c r="AN219" s="225">
        <v>16</v>
      </c>
      <c r="AO219" s="172">
        <v>12</v>
      </c>
      <c r="AP219" s="172">
        <v>12</v>
      </c>
      <c r="AQ219" s="225">
        <v>16</v>
      </c>
      <c r="AR219" s="225">
        <v>16</v>
      </c>
      <c r="AS219" s="172">
        <v>12</v>
      </c>
      <c r="AT219" s="172">
        <v>14</v>
      </c>
      <c r="AU219" s="172">
        <v>14</v>
      </c>
      <c r="AV219" s="640"/>
      <c r="AW219" s="640"/>
      <c r="AX219" s="172">
        <v>14</v>
      </c>
      <c r="AY219" s="172">
        <v>14</v>
      </c>
      <c r="AZ219" s="225">
        <v>16</v>
      </c>
      <c r="BA219" s="225"/>
      <c r="BB219" s="225"/>
      <c r="BC219" s="225"/>
      <c r="BD219" s="225"/>
      <c r="BE219" s="225"/>
      <c r="BF219" s="225"/>
      <c r="BG219" s="225"/>
      <c r="BH219" s="225"/>
      <c r="BI219" s="225"/>
      <c r="BJ219" s="225"/>
      <c r="BK219" s="225"/>
      <c r="BL219" s="225"/>
      <c r="BM219" s="225"/>
      <c r="BN219" s="225"/>
      <c r="BO219" s="225"/>
      <c r="BP219" s="172"/>
      <c r="BQ219" s="225"/>
      <c r="BR219" s="225"/>
      <c r="BS219" s="225"/>
      <c r="BT219" s="225"/>
      <c r="BU219" s="225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367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</row>
    <row r="220" spans="1:198" s="626" customFormat="1" ht="13.8" thickBot="1" x14ac:dyDescent="0.3">
      <c r="A220" s="689">
        <v>217</v>
      </c>
      <c r="B220" s="267" t="s">
        <v>797</v>
      </c>
      <c r="C220" s="1034" t="s">
        <v>871</v>
      </c>
      <c r="D220" s="1034" t="s">
        <v>31</v>
      </c>
      <c r="E220" s="1058" t="s">
        <v>778</v>
      </c>
      <c r="F220" s="475" t="s">
        <v>66</v>
      </c>
      <c r="G220" s="474"/>
      <c r="H220" s="475">
        <v>12</v>
      </c>
      <c r="I220" s="475">
        <v>14</v>
      </c>
      <c r="J220" s="475">
        <v>14</v>
      </c>
      <c r="K220" s="649"/>
      <c r="L220" s="649"/>
      <c r="M220" s="475">
        <v>12</v>
      </c>
      <c r="N220" s="475">
        <v>14</v>
      </c>
      <c r="O220" s="649"/>
      <c r="P220" s="1032">
        <v>7</v>
      </c>
      <c r="Q220" s="1032">
        <v>7</v>
      </c>
      <c r="R220" s="1032">
        <v>7</v>
      </c>
      <c r="S220" s="1032">
        <v>7</v>
      </c>
      <c r="T220" s="1032">
        <v>9</v>
      </c>
      <c r="U220" s="1032">
        <v>9</v>
      </c>
      <c r="V220" s="1032">
        <v>9</v>
      </c>
      <c r="W220" s="1032">
        <v>9</v>
      </c>
      <c r="X220" s="475">
        <v>14</v>
      </c>
      <c r="Y220" s="649"/>
      <c r="Z220" s="475">
        <v>12</v>
      </c>
      <c r="AA220" s="475">
        <v>12</v>
      </c>
      <c r="AB220" s="475">
        <v>12</v>
      </c>
      <c r="AC220" s="475">
        <v>14</v>
      </c>
      <c r="AD220" s="475">
        <v>14</v>
      </c>
      <c r="AE220" s="475">
        <v>12</v>
      </c>
      <c r="AF220" s="475">
        <v>12</v>
      </c>
      <c r="AG220" s="475">
        <v>12</v>
      </c>
      <c r="AH220" s="475">
        <v>12</v>
      </c>
      <c r="AI220" s="475">
        <v>14</v>
      </c>
      <c r="AJ220" s="475">
        <v>14</v>
      </c>
      <c r="AK220" s="475">
        <v>14</v>
      </c>
      <c r="AL220" s="475">
        <v>14</v>
      </c>
      <c r="AM220" s="1032">
        <v>14</v>
      </c>
      <c r="AN220" s="1032">
        <v>16</v>
      </c>
      <c r="AO220" s="475">
        <v>12</v>
      </c>
      <c r="AP220" s="475">
        <v>12</v>
      </c>
      <c r="AQ220" s="1032">
        <v>16</v>
      </c>
      <c r="AR220" s="1032">
        <v>16</v>
      </c>
      <c r="AS220" s="475">
        <v>12</v>
      </c>
      <c r="AT220" s="475">
        <v>14</v>
      </c>
      <c r="AU220" s="475">
        <v>14</v>
      </c>
      <c r="AV220" s="649"/>
      <c r="AW220" s="649"/>
      <c r="AX220" s="475">
        <v>14</v>
      </c>
      <c r="AY220" s="475">
        <v>14</v>
      </c>
      <c r="AZ220" s="1032">
        <v>16</v>
      </c>
      <c r="BA220" s="1032"/>
      <c r="BB220" s="1032"/>
      <c r="BC220" s="1032"/>
      <c r="BD220" s="1032"/>
      <c r="BE220" s="1032"/>
      <c r="BF220" s="1032"/>
      <c r="BG220" s="1032"/>
      <c r="BH220" s="1032"/>
      <c r="BI220" s="1032"/>
      <c r="BJ220" s="1032"/>
      <c r="BK220" s="1032"/>
      <c r="BL220" s="1032"/>
      <c r="BM220" s="1032"/>
      <c r="BN220" s="1032"/>
      <c r="BO220" s="1032"/>
      <c r="BP220" s="475"/>
      <c r="BQ220" s="1032"/>
      <c r="BR220" s="1032"/>
      <c r="BS220" s="1032"/>
      <c r="BT220" s="1032"/>
      <c r="BU220" s="1032"/>
      <c r="BV220" s="698"/>
      <c r="BW220" s="698"/>
      <c r="BX220" s="698"/>
      <c r="BY220" s="698"/>
      <c r="BZ220" s="698"/>
      <c r="CA220" s="698"/>
      <c r="CB220" s="698"/>
      <c r="CC220" s="698"/>
      <c r="CD220" s="698"/>
      <c r="CE220" s="698"/>
      <c r="CF220" s="698"/>
      <c r="CG220" s="698"/>
      <c r="CH220" s="698"/>
      <c r="CI220" s="698"/>
      <c r="CJ220" s="698"/>
      <c r="CK220" s="698"/>
      <c r="CL220" s="698"/>
      <c r="CM220" s="698"/>
      <c r="CN220" s="698"/>
      <c r="CO220" s="698"/>
      <c r="CP220" s="698"/>
      <c r="CQ220" s="698"/>
      <c r="CR220" s="698"/>
      <c r="CS220" s="698"/>
      <c r="CT220" s="698"/>
      <c r="CU220" s="698"/>
      <c r="CV220" s="698"/>
      <c r="CW220" s="698"/>
      <c r="CX220" s="698"/>
      <c r="CY220" s="698"/>
      <c r="CZ220" s="698"/>
      <c r="DA220" s="698"/>
      <c r="DB220" s="698"/>
      <c r="DC220" s="698"/>
      <c r="DD220" s="698"/>
      <c r="DE220" s="698"/>
      <c r="DF220" s="698"/>
      <c r="DG220" s="698"/>
      <c r="DH220" s="698"/>
      <c r="DI220" s="698"/>
      <c r="DJ220" s="698"/>
      <c r="DK220" s="698"/>
      <c r="DL220" s="698"/>
      <c r="DM220" s="698"/>
      <c r="DN220" s="698"/>
      <c r="DO220" s="698"/>
      <c r="DP220" s="698"/>
      <c r="DQ220" s="698"/>
      <c r="DR220" s="698"/>
      <c r="DS220" s="698"/>
      <c r="DT220" s="698"/>
      <c r="DU220" s="698"/>
      <c r="DV220" s="698"/>
      <c r="DW220" s="698"/>
      <c r="DX220" s="698"/>
      <c r="DY220" s="698"/>
      <c r="DZ220" s="698"/>
      <c r="EA220" s="698"/>
      <c r="EB220" s="698"/>
      <c r="EC220" s="698"/>
      <c r="ED220" s="698"/>
      <c r="EE220" s="698"/>
      <c r="EF220" s="698"/>
      <c r="EG220" s="698"/>
      <c r="EH220" s="698"/>
      <c r="EI220" s="698"/>
      <c r="EJ220" s="698"/>
      <c r="EK220" s="698"/>
      <c r="EL220" s="698"/>
      <c r="EM220" s="698"/>
      <c r="EN220" s="698"/>
      <c r="EO220" s="698"/>
      <c r="EP220" s="698"/>
      <c r="EQ220" s="698"/>
      <c r="ER220" s="698"/>
      <c r="ES220" s="698"/>
      <c r="ET220" s="698"/>
      <c r="EU220" s="698"/>
      <c r="EV220" s="698"/>
      <c r="EW220" s="698"/>
      <c r="EX220" s="698"/>
      <c r="EY220" s="698"/>
      <c r="EZ220" s="698"/>
      <c r="FA220" s="698"/>
      <c r="FB220" s="698"/>
      <c r="FC220" s="698"/>
      <c r="FD220" s="698"/>
      <c r="FE220" s="698"/>
      <c r="FF220" s="698"/>
      <c r="FG220" s="698"/>
      <c r="FH220" s="698"/>
      <c r="FI220" s="698"/>
      <c r="FJ220" s="698"/>
      <c r="FK220" s="698"/>
      <c r="FL220" s="698"/>
      <c r="FM220" s="698"/>
      <c r="FN220" s="698"/>
      <c r="FO220" s="698"/>
      <c r="FP220" s="698"/>
      <c r="FQ220" s="698"/>
      <c r="FR220" s="698"/>
      <c r="FS220" s="698"/>
      <c r="FT220" s="698"/>
      <c r="FU220" s="698"/>
      <c r="FV220" s="698"/>
      <c r="FW220" s="698"/>
      <c r="FX220" s="698"/>
      <c r="FY220" s="698"/>
      <c r="FZ220" s="698"/>
      <c r="GA220" s="624"/>
      <c r="GB220" s="625"/>
      <c r="GC220" s="625"/>
      <c r="GD220" s="625"/>
      <c r="GE220" s="625"/>
      <c r="GF220" s="625"/>
      <c r="GG220" s="625"/>
      <c r="GH220" s="625"/>
      <c r="GI220" s="625"/>
      <c r="GJ220" s="625"/>
      <c r="GK220" s="625"/>
      <c r="GL220" s="625"/>
      <c r="GM220" s="625"/>
      <c r="GN220" s="625"/>
      <c r="GO220" s="625"/>
      <c r="GP220" s="625"/>
    </row>
    <row r="221" spans="1:198" s="272" customFormat="1" x14ac:dyDescent="0.25">
      <c r="A221" s="138">
        <v>218</v>
      </c>
      <c r="B221" s="527" t="s">
        <v>798</v>
      </c>
      <c r="C221" s="1035" t="s">
        <v>872</v>
      </c>
      <c r="D221" s="1035" t="s">
        <v>31</v>
      </c>
      <c r="E221" s="155"/>
      <c r="F221" s="1033" t="s">
        <v>66</v>
      </c>
      <c r="G221" s="154"/>
      <c r="H221" s="175">
        <v>12</v>
      </c>
      <c r="I221" s="175">
        <v>14</v>
      </c>
      <c r="J221" s="175">
        <v>14</v>
      </c>
      <c r="K221" s="641"/>
      <c r="L221" s="641"/>
      <c r="M221" s="175">
        <v>12</v>
      </c>
      <c r="N221" s="175">
        <v>14</v>
      </c>
      <c r="O221" s="641"/>
      <c r="P221" s="182">
        <v>7</v>
      </c>
      <c r="Q221" s="182">
        <v>7</v>
      </c>
      <c r="R221" s="182">
        <v>7</v>
      </c>
      <c r="S221" s="182">
        <v>7</v>
      </c>
      <c r="T221" s="182">
        <v>9</v>
      </c>
      <c r="U221" s="182">
        <v>9</v>
      </c>
      <c r="V221" s="182">
        <v>9</v>
      </c>
      <c r="W221" s="182">
        <v>9</v>
      </c>
      <c r="X221" s="175">
        <v>14</v>
      </c>
      <c r="Y221" s="641"/>
      <c r="Z221" s="175">
        <v>12</v>
      </c>
      <c r="AA221" s="175">
        <v>12</v>
      </c>
      <c r="AB221" s="175">
        <v>12</v>
      </c>
      <c r="AC221" s="175">
        <v>14</v>
      </c>
      <c r="AD221" s="175">
        <v>14</v>
      </c>
      <c r="AE221" s="175">
        <v>12</v>
      </c>
      <c r="AF221" s="175">
        <v>12</v>
      </c>
      <c r="AG221" s="175">
        <v>12</v>
      </c>
      <c r="AH221" s="175">
        <v>12</v>
      </c>
      <c r="AI221" s="175">
        <v>14</v>
      </c>
      <c r="AJ221" s="175">
        <v>14</v>
      </c>
      <c r="AK221" s="175">
        <v>14</v>
      </c>
      <c r="AL221" s="175">
        <v>14</v>
      </c>
      <c r="AM221" s="182">
        <v>14</v>
      </c>
      <c r="AN221" s="182">
        <v>16</v>
      </c>
      <c r="AO221" s="175">
        <v>12</v>
      </c>
      <c r="AP221" s="175">
        <v>12</v>
      </c>
      <c r="AQ221" s="182">
        <v>16</v>
      </c>
      <c r="AR221" s="182">
        <v>16</v>
      </c>
      <c r="AS221" s="175">
        <v>12</v>
      </c>
      <c r="AT221" s="175">
        <v>14</v>
      </c>
      <c r="AU221" s="175">
        <v>14</v>
      </c>
      <c r="AV221" s="641"/>
      <c r="AW221" s="641"/>
      <c r="AX221" s="175">
        <v>14</v>
      </c>
      <c r="AY221" s="175">
        <v>14</v>
      </c>
      <c r="AZ221" s="182">
        <v>16</v>
      </c>
      <c r="BA221" s="182"/>
      <c r="BB221" s="182"/>
      <c r="BC221" s="182"/>
      <c r="BD221" s="182"/>
      <c r="BE221" s="182"/>
      <c r="BF221" s="182"/>
      <c r="BG221" s="182"/>
      <c r="BH221" s="182"/>
      <c r="BI221" s="182"/>
      <c r="BJ221" s="182"/>
      <c r="BK221" s="182"/>
      <c r="BL221" s="182"/>
      <c r="BM221" s="182"/>
      <c r="BN221" s="182"/>
      <c r="BO221" s="182"/>
      <c r="BP221" s="175"/>
      <c r="BQ221" s="182"/>
      <c r="BR221" s="182"/>
      <c r="BS221" s="182"/>
      <c r="BT221" s="182"/>
      <c r="BU221" s="182"/>
      <c r="BV221" s="157"/>
      <c r="BW221" s="157"/>
      <c r="BX221" s="157"/>
      <c r="BY221" s="157"/>
      <c r="BZ221" s="157"/>
      <c r="CA221" s="157"/>
      <c r="CB221" s="157"/>
      <c r="CC221" s="157"/>
      <c r="CD221" s="157"/>
      <c r="CE221" s="157"/>
      <c r="CF221" s="157"/>
      <c r="CG221" s="157"/>
      <c r="CH221" s="157"/>
      <c r="CI221" s="157"/>
      <c r="CJ221" s="157"/>
      <c r="CK221" s="157"/>
      <c r="CL221" s="157"/>
      <c r="CM221" s="157"/>
      <c r="CN221" s="157"/>
      <c r="CO221" s="157"/>
      <c r="CP221" s="157"/>
      <c r="CQ221" s="157"/>
      <c r="CR221" s="157"/>
      <c r="CS221" s="157"/>
      <c r="CT221" s="157"/>
      <c r="CU221" s="157"/>
      <c r="CV221" s="157"/>
      <c r="CW221" s="157"/>
      <c r="CX221" s="157"/>
      <c r="CY221" s="157"/>
      <c r="CZ221" s="157"/>
      <c r="DA221" s="157"/>
      <c r="DB221" s="157"/>
      <c r="DC221" s="157"/>
      <c r="DD221" s="157"/>
      <c r="DE221" s="157"/>
      <c r="DF221" s="157"/>
      <c r="DG221" s="157"/>
      <c r="DH221" s="157"/>
      <c r="DI221" s="157"/>
      <c r="DJ221" s="157"/>
      <c r="DK221" s="157"/>
      <c r="DL221" s="157"/>
      <c r="DM221" s="157"/>
      <c r="DN221" s="157"/>
      <c r="DO221" s="157"/>
      <c r="DP221" s="157"/>
      <c r="DQ221" s="157"/>
      <c r="DR221" s="157"/>
      <c r="DS221" s="157"/>
      <c r="DT221" s="157"/>
      <c r="DU221" s="157"/>
      <c r="DV221" s="157"/>
      <c r="DW221" s="157"/>
      <c r="DX221" s="157"/>
      <c r="DY221" s="157"/>
      <c r="DZ221" s="157"/>
      <c r="EA221" s="157"/>
      <c r="EB221" s="157"/>
      <c r="EC221" s="157"/>
      <c r="ED221" s="157"/>
      <c r="EE221" s="157"/>
      <c r="EF221" s="157"/>
      <c r="EG221" s="157"/>
      <c r="EH221" s="157"/>
      <c r="EI221" s="157"/>
      <c r="EJ221" s="157"/>
      <c r="EK221" s="157"/>
      <c r="EL221" s="157"/>
      <c r="EM221" s="157"/>
      <c r="EN221" s="157"/>
      <c r="EO221" s="157"/>
      <c r="EP221" s="157"/>
      <c r="EQ221" s="157"/>
      <c r="ER221" s="157"/>
      <c r="ES221" s="157"/>
      <c r="ET221" s="157"/>
      <c r="EU221" s="157"/>
      <c r="EV221" s="157"/>
      <c r="EW221" s="157"/>
      <c r="EX221" s="157"/>
      <c r="EY221" s="157"/>
      <c r="EZ221" s="157"/>
      <c r="FA221" s="157"/>
      <c r="FB221" s="157"/>
      <c r="FC221" s="157"/>
      <c r="FD221" s="157"/>
      <c r="FE221" s="157"/>
      <c r="FF221" s="157"/>
      <c r="FG221" s="157"/>
      <c r="FH221" s="157"/>
      <c r="FI221" s="157"/>
      <c r="FJ221" s="157"/>
      <c r="FK221" s="157"/>
      <c r="FL221" s="157"/>
      <c r="FM221" s="157"/>
      <c r="FN221" s="157"/>
      <c r="FO221" s="157"/>
      <c r="FP221" s="157"/>
      <c r="FQ221" s="157"/>
      <c r="FR221" s="157"/>
      <c r="FS221" s="157"/>
      <c r="FT221" s="157"/>
      <c r="FU221" s="157"/>
      <c r="FV221" s="157"/>
      <c r="FW221" s="157"/>
      <c r="FX221" s="157"/>
      <c r="FY221" s="157"/>
      <c r="FZ221" s="157"/>
      <c r="GA221" s="381"/>
      <c r="GB221" s="273"/>
      <c r="GC221" s="273"/>
      <c r="GD221" s="273"/>
      <c r="GE221" s="273"/>
      <c r="GF221" s="273"/>
      <c r="GG221" s="273"/>
      <c r="GH221" s="273"/>
      <c r="GI221" s="273"/>
      <c r="GJ221" s="273"/>
      <c r="GK221" s="273"/>
      <c r="GL221" s="273"/>
      <c r="GM221" s="273"/>
      <c r="GN221" s="273"/>
      <c r="GO221" s="273"/>
      <c r="GP221" s="273"/>
    </row>
    <row r="222" spans="1:198" s="288" customFormat="1" ht="13.8" thickBot="1" x14ac:dyDescent="0.3">
      <c r="A222" s="138">
        <v>219</v>
      </c>
      <c r="B222" s="528" t="s">
        <v>798</v>
      </c>
      <c r="C222" s="1036" t="s">
        <v>873</v>
      </c>
      <c r="D222" s="1036" t="s">
        <v>774</v>
      </c>
      <c r="E222" s="1020" t="s">
        <v>775</v>
      </c>
      <c r="F222" s="1031" t="s">
        <v>66</v>
      </c>
      <c r="G222" s="163"/>
      <c r="H222" s="178">
        <v>12</v>
      </c>
      <c r="I222" s="178">
        <v>14</v>
      </c>
      <c r="J222" s="178">
        <v>14</v>
      </c>
      <c r="K222" s="642"/>
      <c r="L222" s="642"/>
      <c r="M222" s="178">
        <v>12</v>
      </c>
      <c r="N222" s="178">
        <v>14</v>
      </c>
      <c r="O222" s="642"/>
      <c r="P222" s="183">
        <v>7</v>
      </c>
      <c r="Q222" s="183">
        <v>7</v>
      </c>
      <c r="R222" s="183">
        <v>7</v>
      </c>
      <c r="S222" s="183">
        <v>7</v>
      </c>
      <c r="T222" s="183">
        <v>9</v>
      </c>
      <c r="U222" s="183">
        <v>9</v>
      </c>
      <c r="V222" s="183">
        <v>9</v>
      </c>
      <c r="W222" s="183">
        <v>9</v>
      </c>
      <c r="X222" s="178">
        <v>14</v>
      </c>
      <c r="Y222" s="642"/>
      <c r="Z222" s="178">
        <v>12</v>
      </c>
      <c r="AA222" s="178">
        <v>12</v>
      </c>
      <c r="AB222" s="178">
        <v>12</v>
      </c>
      <c r="AC222" s="178">
        <v>14</v>
      </c>
      <c r="AD222" s="178">
        <v>14</v>
      </c>
      <c r="AE222" s="178">
        <v>12</v>
      </c>
      <c r="AF222" s="178">
        <v>12</v>
      </c>
      <c r="AG222" s="178">
        <v>12</v>
      </c>
      <c r="AH222" s="178">
        <v>12</v>
      </c>
      <c r="AI222" s="178">
        <v>14</v>
      </c>
      <c r="AJ222" s="178">
        <v>14</v>
      </c>
      <c r="AK222" s="178">
        <v>14</v>
      </c>
      <c r="AL222" s="178">
        <v>14</v>
      </c>
      <c r="AM222" s="183">
        <v>14</v>
      </c>
      <c r="AN222" s="183">
        <v>16</v>
      </c>
      <c r="AO222" s="178">
        <v>12</v>
      </c>
      <c r="AP222" s="178">
        <v>12</v>
      </c>
      <c r="AQ222" s="183">
        <v>16</v>
      </c>
      <c r="AR222" s="183">
        <v>16</v>
      </c>
      <c r="AS222" s="178">
        <v>12</v>
      </c>
      <c r="AT222" s="178">
        <v>14</v>
      </c>
      <c r="AU222" s="178">
        <v>14</v>
      </c>
      <c r="AV222" s="642"/>
      <c r="AW222" s="642"/>
      <c r="AX222" s="178">
        <v>14</v>
      </c>
      <c r="AY222" s="178">
        <v>14</v>
      </c>
      <c r="AZ222" s="183">
        <v>16</v>
      </c>
      <c r="BA222" s="183"/>
      <c r="BB222" s="183"/>
      <c r="BC222" s="183"/>
      <c r="BD222" s="183"/>
      <c r="BE222" s="183"/>
      <c r="BF222" s="183"/>
      <c r="BG222" s="183"/>
      <c r="BH222" s="183"/>
      <c r="BI222" s="183"/>
      <c r="BJ222" s="183"/>
      <c r="BK222" s="183"/>
      <c r="BL222" s="183"/>
      <c r="BM222" s="183"/>
      <c r="BN222" s="183"/>
      <c r="BO222" s="183"/>
      <c r="BP222" s="178"/>
      <c r="BQ222" s="183"/>
      <c r="BR222" s="183"/>
      <c r="BS222" s="183"/>
      <c r="BT222" s="183"/>
      <c r="BU222" s="183"/>
      <c r="BV222" s="166"/>
      <c r="BW222" s="166"/>
      <c r="BX222" s="166"/>
      <c r="BY222" s="166"/>
      <c r="BZ222" s="166"/>
      <c r="CA222" s="166"/>
      <c r="CB222" s="166"/>
      <c r="CC222" s="166"/>
      <c r="CD222" s="166"/>
      <c r="CE222" s="166"/>
      <c r="CF222" s="166"/>
      <c r="CG222" s="166"/>
      <c r="CH222" s="166"/>
      <c r="CI222" s="166"/>
      <c r="CJ222" s="166"/>
      <c r="CK222" s="166"/>
      <c r="CL222" s="166"/>
      <c r="CM222" s="166"/>
      <c r="CN222" s="166"/>
      <c r="CO222" s="166"/>
      <c r="CP222" s="166"/>
      <c r="CQ222" s="166"/>
      <c r="CR222" s="166"/>
      <c r="CS222" s="166"/>
      <c r="CT222" s="166"/>
      <c r="CU222" s="166"/>
      <c r="CV222" s="166"/>
      <c r="CW222" s="166"/>
      <c r="CX222" s="166"/>
      <c r="CY222" s="166"/>
      <c r="CZ222" s="166"/>
      <c r="DA222" s="166"/>
      <c r="DB222" s="166"/>
      <c r="DC222" s="166"/>
      <c r="DD222" s="166"/>
      <c r="DE222" s="166"/>
      <c r="DF222" s="166"/>
      <c r="DG222" s="166"/>
      <c r="DH222" s="166"/>
      <c r="DI222" s="166"/>
      <c r="DJ222" s="166"/>
      <c r="DK222" s="166"/>
      <c r="DL222" s="166"/>
      <c r="DM222" s="166"/>
      <c r="DN222" s="166"/>
      <c r="DO222" s="166"/>
      <c r="DP222" s="166"/>
      <c r="DQ222" s="166"/>
      <c r="DR222" s="166"/>
      <c r="DS222" s="166"/>
      <c r="DT222" s="166"/>
      <c r="DU222" s="166"/>
      <c r="DV222" s="166"/>
      <c r="DW222" s="166"/>
      <c r="DX222" s="166"/>
      <c r="DY222" s="166"/>
      <c r="DZ222" s="166"/>
      <c r="EA222" s="166"/>
      <c r="EB222" s="166"/>
      <c r="EC222" s="166"/>
      <c r="ED222" s="166"/>
      <c r="EE222" s="166"/>
      <c r="EF222" s="166"/>
      <c r="EG222" s="166"/>
      <c r="EH222" s="166"/>
      <c r="EI222" s="166"/>
      <c r="EJ222" s="166"/>
      <c r="EK222" s="166"/>
      <c r="EL222" s="166"/>
      <c r="EM222" s="166"/>
      <c r="EN222" s="166"/>
      <c r="EO222" s="166"/>
      <c r="EP222" s="166"/>
      <c r="EQ222" s="166"/>
      <c r="ER222" s="166"/>
      <c r="ES222" s="166"/>
      <c r="ET222" s="166"/>
      <c r="EU222" s="166"/>
      <c r="EV222" s="166"/>
      <c r="EW222" s="166"/>
      <c r="EX222" s="166"/>
      <c r="EY222" s="166"/>
      <c r="EZ222" s="166"/>
      <c r="FA222" s="166"/>
      <c r="FB222" s="166"/>
      <c r="FC222" s="166"/>
      <c r="FD222" s="166"/>
      <c r="FE222" s="166"/>
      <c r="FF222" s="166"/>
      <c r="FG222" s="166"/>
      <c r="FH222" s="166"/>
      <c r="FI222" s="166"/>
      <c r="FJ222" s="166"/>
      <c r="FK222" s="166"/>
      <c r="FL222" s="166"/>
      <c r="FM222" s="166"/>
      <c r="FN222" s="166"/>
      <c r="FO222" s="166"/>
      <c r="FP222" s="166"/>
      <c r="FQ222" s="166"/>
      <c r="FR222" s="166"/>
      <c r="FS222" s="166"/>
      <c r="FT222" s="166"/>
      <c r="FU222" s="166"/>
      <c r="FV222" s="166"/>
      <c r="FW222" s="166"/>
      <c r="FX222" s="166"/>
      <c r="FY222" s="166"/>
      <c r="FZ222" s="166"/>
      <c r="GA222" s="382"/>
      <c r="GB222" s="247"/>
      <c r="GC222" s="247"/>
      <c r="GD222" s="247"/>
      <c r="GE222" s="247"/>
      <c r="GF222" s="247"/>
      <c r="GG222" s="247"/>
      <c r="GH222" s="247"/>
      <c r="GI222" s="247"/>
      <c r="GJ222" s="247"/>
      <c r="GK222" s="247"/>
      <c r="GL222" s="247"/>
      <c r="GM222" s="247"/>
      <c r="GN222" s="247"/>
      <c r="GO222" s="247"/>
      <c r="GP222" s="247"/>
    </row>
    <row r="223" spans="1:198" s="191" customFormat="1" x14ac:dyDescent="0.25">
      <c r="A223" s="138">
        <v>220</v>
      </c>
      <c r="B223" s="525" t="s">
        <v>799</v>
      </c>
      <c r="C223" s="1025" t="s">
        <v>869</v>
      </c>
      <c r="D223" s="1025" t="s">
        <v>772</v>
      </c>
      <c r="E223" s="1026" t="s">
        <v>33</v>
      </c>
      <c r="F223" s="1023" t="s">
        <v>66</v>
      </c>
      <c r="G223" s="148"/>
      <c r="H223" s="180">
        <v>12</v>
      </c>
      <c r="I223" s="180">
        <v>14</v>
      </c>
      <c r="J223" s="180">
        <v>14</v>
      </c>
      <c r="K223" s="645"/>
      <c r="L223" s="645"/>
      <c r="M223" s="180">
        <v>12</v>
      </c>
      <c r="N223" s="180">
        <v>14</v>
      </c>
      <c r="O223" s="645"/>
      <c r="P223" s="226">
        <v>7</v>
      </c>
      <c r="Q223" s="226">
        <v>7</v>
      </c>
      <c r="R223" s="226">
        <v>7</v>
      </c>
      <c r="S223" s="226">
        <v>7</v>
      </c>
      <c r="T223" s="226">
        <v>9</v>
      </c>
      <c r="U223" s="226">
        <v>9</v>
      </c>
      <c r="V223" s="226">
        <v>9</v>
      </c>
      <c r="W223" s="226">
        <v>9</v>
      </c>
      <c r="X223" s="180">
        <v>14</v>
      </c>
      <c r="Y223" s="645"/>
      <c r="Z223" s="180">
        <v>12</v>
      </c>
      <c r="AA223" s="180">
        <v>12</v>
      </c>
      <c r="AB223" s="180">
        <v>12</v>
      </c>
      <c r="AC223" s="180">
        <v>14</v>
      </c>
      <c r="AD223" s="180">
        <v>14</v>
      </c>
      <c r="AE223" s="180">
        <v>12</v>
      </c>
      <c r="AF223" s="180">
        <v>12</v>
      </c>
      <c r="AG223" s="180">
        <v>12</v>
      </c>
      <c r="AH223" s="180">
        <v>12</v>
      </c>
      <c r="AI223" s="180">
        <v>14</v>
      </c>
      <c r="AJ223" s="180">
        <v>14</v>
      </c>
      <c r="AK223" s="180">
        <v>14</v>
      </c>
      <c r="AL223" s="180">
        <v>14</v>
      </c>
      <c r="AM223" s="226">
        <v>14</v>
      </c>
      <c r="AN223" s="226">
        <v>16</v>
      </c>
      <c r="AO223" s="180">
        <v>12</v>
      </c>
      <c r="AP223" s="180">
        <v>12</v>
      </c>
      <c r="AQ223" s="226">
        <v>16</v>
      </c>
      <c r="AR223" s="226">
        <v>16</v>
      </c>
      <c r="AS223" s="180">
        <v>12</v>
      </c>
      <c r="AT223" s="180">
        <v>14</v>
      </c>
      <c r="AU223" s="180">
        <v>14</v>
      </c>
      <c r="AV223" s="645"/>
      <c r="AW223" s="645"/>
      <c r="AX223" s="180">
        <v>14</v>
      </c>
      <c r="AY223" s="180">
        <v>14</v>
      </c>
      <c r="AZ223" s="226">
        <v>16</v>
      </c>
      <c r="BA223" s="226"/>
      <c r="BB223" s="226"/>
      <c r="BC223" s="226"/>
      <c r="BD223" s="226"/>
      <c r="BE223" s="226"/>
      <c r="BF223" s="226"/>
      <c r="BG223" s="226"/>
      <c r="BH223" s="226"/>
      <c r="BI223" s="226"/>
      <c r="BJ223" s="226"/>
      <c r="BK223" s="226"/>
      <c r="BL223" s="226"/>
      <c r="BM223" s="226"/>
      <c r="BN223" s="226"/>
      <c r="BO223" s="226"/>
      <c r="BP223" s="180"/>
      <c r="BQ223" s="226"/>
      <c r="BR223" s="226"/>
      <c r="BS223" s="226"/>
      <c r="BT223" s="226"/>
      <c r="BU223" s="226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370"/>
      <c r="GB223" s="190"/>
      <c r="GC223" s="190"/>
      <c r="GD223" s="190"/>
      <c r="GE223" s="190"/>
      <c r="GF223" s="190"/>
      <c r="GG223" s="190"/>
      <c r="GH223" s="190"/>
      <c r="GI223" s="190"/>
      <c r="GJ223" s="190"/>
      <c r="GK223" s="190"/>
      <c r="GL223" s="190"/>
      <c r="GM223" s="190"/>
      <c r="GN223" s="190"/>
      <c r="GO223" s="190"/>
      <c r="GP223" s="190"/>
    </row>
    <row r="224" spans="1:198" s="191" customFormat="1" ht="13.8" thickBot="1" x14ac:dyDescent="0.3">
      <c r="A224" s="138">
        <v>221</v>
      </c>
      <c r="B224" s="611" t="s">
        <v>800</v>
      </c>
      <c r="C224" s="1022" t="s">
        <v>870</v>
      </c>
      <c r="D224" s="1022" t="s">
        <v>29</v>
      </c>
      <c r="E224" s="26"/>
      <c r="F224" s="1021" t="s">
        <v>66</v>
      </c>
      <c r="G224" s="143"/>
      <c r="H224" s="172">
        <v>12</v>
      </c>
      <c r="I224" s="172">
        <v>14</v>
      </c>
      <c r="J224" s="172">
        <v>14</v>
      </c>
      <c r="K224" s="640"/>
      <c r="L224" s="640"/>
      <c r="M224" s="172">
        <v>12</v>
      </c>
      <c r="N224" s="172">
        <v>14</v>
      </c>
      <c r="O224" s="640"/>
      <c r="P224" s="225">
        <v>7</v>
      </c>
      <c r="Q224" s="225">
        <v>7</v>
      </c>
      <c r="R224" s="225">
        <v>7</v>
      </c>
      <c r="S224" s="225">
        <v>7</v>
      </c>
      <c r="T224" s="225">
        <v>9</v>
      </c>
      <c r="U224" s="225">
        <v>9</v>
      </c>
      <c r="V224" s="225">
        <v>9</v>
      </c>
      <c r="W224" s="225">
        <v>9</v>
      </c>
      <c r="X224" s="172">
        <v>14</v>
      </c>
      <c r="Y224" s="640"/>
      <c r="Z224" s="172">
        <v>12</v>
      </c>
      <c r="AA224" s="172">
        <v>12</v>
      </c>
      <c r="AB224" s="172">
        <v>12</v>
      </c>
      <c r="AC224" s="172">
        <v>14</v>
      </c>
      <c r="AD224" s="172">
        <v>14</v>
      </c>
      <c r="AE224" s="172">
        <v>12</v>
      </c>
      <c r="AF224" s="172">
        <v>12</v>
      </c>
      <c r="AG224" s="172">
        <v>12</v>
      </c>
      <c r="AH224" s="172">
        <v>12</v>
      </c>
      <c r="AI224" s="172">
        <v>14</v>
      </c>
      <c r="AJ224" s="172">
        <v>14</v>
      </c>
      <c r="AK224" s="172">
        <v>14</v>
      </c>
      <c r="AL224" s="172">
        <v>14</v>
      </c>
      <c r="AM224" s="225">
        <v>14</v>
      </c>
      <c r="AN224" s="225">
        <v>16</v>
      </c>
      <c r="AO224" s="172">
        <v>12</v>
      </c>
      <c r="AP224" s="172">
        <v>12</v>
      </c>
      <c r="AQ224" s="225">
        <v>16</v>
      </c>
      <c r="AR224" s="225">
        <v>16</v>
      </c>
      <c r="AS224" s="172">
        <v>12</v>
      </c>
      <c r="AT224" s="172">
        <v>14</v>
      </c>
      <c r="AU224" s="172">
        <v>14</v>
      </c>
      <c r="AV224" s="640"/>
      <c r="AW224" s="640"/>
      <c r="AX224" s="172">
        <v>14</v>
      </c>
      <c r="AY224" s="172">
        <v>14</v>
      </c>
      <c r="AZ224" s="225">
        <v>16</v>
      </c>
      <c r="BA224" s="225"/>
      <c r="BB224" s="225"/>
      <c r="BC224" s="225"/>
      <c r="BD224" s="225"/>
      <c r="BE224" s="225"/>
      <c r="BF224" s="225"/>
      <c r="BG224" s="225"/>
      <c r="BH224" s="225"/>
      <c r="BI224" s="225"/>
      <c r="BJ224" s="225"/>
      <c r="BK224" s="225"/>
      <c r="BL224" s="225"/>
      <c r="BM224" s="225"/>
      <c r="BN224" s="225"/>
      <c r="BO224" s="225"/>
      <c r="BP224" s="172"/>
      <c r="BQ224" s="225"/>
      <c r="BR224" s="225"/>
      <c r="BS224" s="225"/>
      <c r="BT224" s="225"/>
      <c r="BU224" s="225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370"/>
      <c r="GB224" s="190"/>
      <c r="GC224" s="190"/>
      <c r="GD224" s="190"/>
      <c r="GE224" s="190"/>
      <c r="GF224" s="190"/>
      <c r="GG224" s="190"/>
      <c r="GH224" s="190"/>
      <c r="GI224" s="190"/>
      <c r="GJ224" s="190"/>
      <c r="GK224" s="190"/>
      <c r="GL224" s="190"/>
      <c r="GM224" s="190"/>
      <c r="GN224" s="190"/>
      <c r="GO224" s="190"/>
      <c r="GP224" s="190"/>
    </row>
    <row r="225" spans="1:198" s="626" customFormat="1" ht="13.8" thickBot="1" x14ac:dyDescent="0.3">
      <c r="A225" s="689">
        <v>222</v>
      </c>
      <c r="B225" s="267" t="s">
        <v>801</v>
      </c>
      <c r="C225" s="269" t="s">
        <v>874</v>
      </c>
      <c r="D225" s="269" t="s">
        <v>61</v>
      </c>
      <c r="E225" s="1058" t="s">
        <v>777</v>
      </c>
      <c r="F225" s="475" t="s">
        <v>66</v>
      </c>
      <c r="G225" s="474"/>
      <c r="H225" s="475">
        <v>13</v>
      </c>
      <c r="I225" s="475">
        <v>15</v>
      </c>
      <c r="J225" s="475">
        <v>15</v>
      </c>
      <c r="K225" s="649"/>
      <c r="L225" s="649"/>
      <c r="M225" s="475">
        <v>13</v>
      </c>
      <c r="N225" s="475">
        <v>15</v>
      </c>
      <c r="O225" s="649"/>
      <c r="P225" s="1032">
        <v>8</v>
      </c>
      <c r="Q225" s="1032">
        <v>8</v>
      </c>
      <c r="R225" s="1032">
        <v>8</v>
      </c>
      <c r="S225" s="1032">
        <v>8</v>
      </c>
      <c r="T225" s="1032">
        <v>10</v>
      </c>
      <c r="U225" s="1032">
        <v>10</v>
      </c>
      <c r="V225" s="1032">
        <v>10</v>
      </c>
      <c r="W225" s="1032">
        <v>10</v>
      </c>
      <c r="X225" s="475">
        <v>15</v>
      </c>
      <c r="Y225" s="649"/>
      <c r="Z225" s="475">
        <v>13</v>
      </c>
      <c r="AA225" s="475">
        <v>13</v>
      </c>
      <c r="AB225" s="475">
        <v>13</v>
      </c>
      <c r="AC225" s="475">
        <v>15</v>
      </c>
      <c r="AD225" s="475">
        <v>15</v>
      </c>
      <c r="AE225" s="475">
        <v>13</v>
      </c>
      <c r="AF225" s="475">
        <v>13</v>
      </c>
      <c r="AG225" s="475">
        <v>13</v>
      </c>
      <c r="AH225" s="475">
        <v>13</v>
      </c>
      <c r="AI225" s="475">
        <v>15</v>
      </c>
      <c r="AJ225" s="475">
        <v>15</v>
      </c>
      <c r="AK225" s="475">
        <v>15</v>
      </c>
      <c r="AL225" s="475">
        <v>15</v>
      </c>
      <c r="AM225" s="1032">
        <v>15</v>
      </c>
      <c r="AN225" s="1032">
        <v>17</v>
      </c>
      <c r="AO225" s="475">
        <v>13</v>
      </c>
      <c r="AP225" s="475">
        <v>13</v>
      </c>
      <c r="AQ225" s="1032">
        <v>17</v>
      </c>
      <c r="AR225" s="1032">
        <v>17</v>
      </c>
      <c r="AS225" s="475">
        <v>13</v>
      </c>
      <c r="AT225" s="475">
        <v>15</v>
      </c>
      <c r="AU225" s="475">
        <v>15</v>
      </c>
      <c r="AV225" s="649"/>
      <c r="AW225" s="649"/>
      <c r="AX225" s="475">
        <v>15</v>
      </c>
      <c r="AY225" s="475">
        <v>15</v>
      </c>
      <c r="AZ225" s="1032">
        <v>17</v>
      </c>
      <c r="BA225" s="1032"/>
      <c r="BB225" s="1032"/>
      <c r="BC225" s="1032"/>
      <c r="BD225" s="1032"/>
      <c r="BE225" s="1032"/>
      <c r="BF225" s="1032"/>
      <c r="BG225" s="1032"/>
      <c r="BH225" s="1032"/>
      <c r="BI225" s="1032"/>
      <c r="BJ225" s="1032"/>
      <c r="BK225" s="1032"/>
      <c r="BL225" s="1032"/>
      <c r="BM225" s="1032"/>
      <c r="BN225" s="1032"/>
      <c r="BO225" s="1032"/>
      <c r="BP225" s="475"/>
      <c r="BQ225" s="1032"/>
      <c r="BR225" s="1032"/>
      <c r="BS225" s="1032"/>
      <c r="BT225" s="1032"/>
      <c r="BU225" s="1032"/>
      <c r="BV225" s="698"/>
      <c r="BW225" s="698"/>
      <c r="BX225" s="698"/>
      <c r="BY225" s="698"/>
      <c r="BZ225" s="698"/>
      <c r="CA225" s="698"/>
      <c r="CB225" s="698"/>
      <c r="CC225" s="698"/>
      <c r="CD225" s="698"/>
      <c r="CE225" s="698"/>
      <c r="CF225" s="698"/>
      <c r="CG225" s="698"/>
      <c r="CH225" s="698"/>
      <c r="CI225" s="698"/>
      <c r="CJ225" s="698"/>
      <c r="CK225" s="698"/>
      <c r="CL225" s="698"/>
      <c r="CM225" s="698"/>
      <c r="CN225" s="698"/>
      <c r="CO225" s="698"/>
      <c r="CP225" s="698"/>
      <c r="CQ225" s="698"/>
      <c r="CR225" s="698"/>
      <c r="CS225" s="698"/>
      <c r="CT225" s="698"/>
      <c r="CU225" s="698"/>
      <c r="CV225" s="698"/>
      <c r="CW225" s="698"/>
      <c r="CX225" s="698"/>
      <c r="CY225" s="698"/>
      <c r="CZ225" s="698"/>
      <c r="DA225" s="698"/>
      <c r="DB225" s="698"/>
      <c r="DC225" s="698"/>
      <c r="DD225" s="698"/>
      <c r="DE225" s="698"/>
      <c r="DF225" s="698"/>
      <c r="DG225" s="698"/>
      <c r="DH225" s="698"/>
      <c r="DI225" s="698"/>
      <c r="DJ225" s="698"/>
      <c r="DK225" s="698"/>
      <c r="DL225" s="698"/>
      <c r="DM225" s="698"/>
      <c r="DN225" s="698"/>
      <c r="DO225" s="698"/>
      <c r="DP225" s="698"/>
      <c r="DQ225" s="698"/>
      <c r="DR225" s="698"/>
      <c r="DS225" s="698"/>
      <c r="DT225" s="698"/>
      <c r="DU225" s="698"/>
      <c r="DV225" s="698"/>
      <c r="DW225" s="698"/>
      <c r="DX225" s="698"/>
      <c r="DY225" s="698"/>
      <c r="DZ225" s="698"/>
      <c r="EA225" s="698"/>
      <c r="EB225" s="698"/>
      <c r="EC225" s="698"/>
      <c r="ED225" s="698"/>
      <c r="EE225" s="698"/>
      <c r="EF225" s="698"/>
      <c r="EG225" s="698"/>
      <c r="EH225" s="698"/>
      <c r="EI225" s="698"/>
      <c r="EJ225" s="698"/>
      <c r="EK225" s="698"/>
      <c r="EL225" s="698"/>
      <c r="EM225" s="698"/>
      <c r="EN225" s="698"/>
      <c r="EO225" s="698"/>
      <c r="EP225" s="698"/>
      <c r="EQ225" s="698"/>
      <c r="ER225" s="698"/>
      <c r="ES225" s="698"/>
      <c r="ET225" s="698"/>
      <c r="EU225" s="698"/>
      <c r="EV225" s="698"/>
      <c r="EW225" s="698"/>
      <c r="EX225" s="698"/>
      <c r="EY225" s="698"/>
      <c r="EZ225" s="698"/>
      <c r="FA225" s="698"/>
      <c r="FB225" s="698"/>
      <c r="FC225" s="698"/>
      <c r="FD225" s="698"/>
      <c r="FE225" s="698"/>
      <c r="FF225" s="698"/>
      <c r="FG225" s="698"/>
      <c r="FH225" s="698"/>
      <c r="FI225" s="698"/>
      <c r="FJ225" s="698"/>
      <c r="FK225" s="698"/>
      <c r="FL225" s="698"/>
      <c r="FM225" s="698"/>
      <c r="FN225" s="698"/>
      <c r="FO225" s="698"/>
      <c r="FP225" s="698"/>
      <c r="FQ225" s="698"/>
      <c r="FR225" s="698"/>
      <c r="FS225" s="698"/>
      <c r="FT225" s="698"/>
      <c r="FU225" s="698"/>
      <c r="FV225" s="698"/>
      <c r="FW225" s="698"/>
      <c r="FX225" s="698"/>
      <c r="FY225" s="698"/>
      <c r="FZ225" s="698"/>
      <c r="GA225" s="624"/>
      <c r="GB225" s="625"/>
      <c r="GC225" s="625"/>
      <c r="GD225" s="625"/>
      <c r="GE225" s="625"/>
      <c r="GF225" s="625"/>
      <c r="GG225" s="625"/>
      <c r="GH225" s="625"/>
      <c r="GI225" s="625"/>
      <c r="GJ225" s="625"/>
      <c r="GK225" s="625"/>
      <c r="GL225" s="625"/>
      <c r="GM225" s="625"/>
      <c r="GN225" s="625"/>
      <c r="GO225" s="625"/>
      <c r="GP225" s="625"/>
    </row>
    <row r="226" spans="1:198" s="626" customFormat="1" ht="13.8" thickBot="1" x14ac:dyDescent="0.3">
      <c r="A226" s="689">
        <v>223</v>
      </c>
      <c r="B226" s="267" t="s">
        <v>802</v>
      </c>
      <c r="C226" s="1037" t="s">
        <v>875</v>
      </c>
      <c r="D226" s="1037" t="s">
        <v>61</v>
      </c>
      <c r="F226" s="475" t="s">
        <v>66</v>
      </c>
      <c r="G226" s="474"/>
      <c r="H226" s="475">
        <v>13</v>
      </c>
      <c r="I226" s="475">
        <v>15</v>
      </c>
      <c r="J226" s="475">
        <v>15</v>
      </c>
      <c r="K226" s="649"/>
      <c r="L226" s="649"/>
      <c r="M226" s="475">
        <v>13</v>
      </c>
      <c r="N226" s="475">
        <v>15</v>
      </c>
      <c r="O226" s="649"/>
      <c r="P226" s="1032">
        <v>8</v>
      </c>
      <c r="Q226" s="1032">
        <v>8</v>
      </c>
      <c r="R226" s="1032">
        <v>8</v>
      </c>
      <c r="S226" s="1032">
        <v>8</v>
      </c>
      <c r="T226" s="1032">
        <v>10</v>
      </c>
      <c r="U226" s="1032">
        <v>10</v>
      </c>
      <c r="V226" s="1032">
        <v>10</v>
      </c>
      <c r="W226" s="1032">
        <v>10</v>
      </c>
      <c r="X226" s="475">
        <v>15</v>
      </c>
      <c r="Y226" s="649"/>
      <c r="Z226" s="475">
        <v>13</v>
      </c>
      <c r="AA226" s="475">
        <v>13</v>
      </c>
      <c r="AB226" s="475">
        <v>13</v>
      </c>
      <c r="AC226" s="475">
        <v>15</v>
      </c>
      <c r="AD226" s="475">
        <v>15</v>
      </c>
      <c r="AE226" s="475">
        <v>13</v>
      </c>
      <c r="AF226" s="475">
        <v>13</v>
      </c>
      <c r="AG226" s="475">
        <v>13</v>
      </c>
      <c r="AH226" s="475">
        <v>13</v>
      </c>
      <c r="AI226" s="475">
        <v>15</v>
      </c>
      <c r="AJ226" s="475">
        <v>15</v>
      </c>
      <c r="AK226" s="475">
        <v>15</v>
      </c>
      <c r="AL226" s="475">
        <v>15</v>
      </c>
      <c r="AM226" s="1032">
        <v>15</v>
      </c>
      <c r="AN226" s="1032">
        <v>17</v>
      </c>
      <c r="AO226" s="475">
        <v>13</v>
      </c>
      <c r="AP226" s="475">
        <v>13</v>
      </c>
      <c r="AQ226" s="1032">
        <v>17</v>
      </c>
      <c r="AR226" s="1032">
        <v>17</v>
      </c>
      <c r="AS226" s="475">
        <v>13</v>
      </c>
      <c r="AT226" s="475">
        <v>15</v>
      </c>
      <c r="AU226" s="475">
        <v>15</v>
      </c>
      <c r="AV226" s="649"/>
      <c r="AW226" s="649"/>
      <c r="AX226" s="475">
        <v>15</v>
      </c>
      <c r="AY226" s="475">
        <v>15</v>
      </c>
      <c r="AZ226" s="1032">
        <v>17</v>
      </c>
      <c r="BA226" s="1032"/>
      <c r="BB226" s="1032"/>
      <c r="BC226" s="1032"/>
      <c r="BD226" s="1032"/>
      <c r="BE226" s="1032"/>
      <c r="BF226" s="1032"/>
      <c r="BG226" s="1032"/>
      <c r="BH226" s="1032"/>
      <c r="BI226" s="1032"/>
      <c r="BJ226" s="1032"/>
      <c r="BK226" s="1032"/>
      <c r="BL226" s="1032"/>
      <c r="BM226" s="1032"/>
      <c r="BN226" s="1032"/>
      <c r="BO226" s="1032"/>
      <c r="BP226" s="475"/>
      <c r="BQ226" s="1032"/>
      <c r="BR226" s="1032"/>
      <c r="BS226" s="1032"/>
      <c r="BT226" s="1032"/>
      <c r="BU226" s="1032"/>
      <c r="BV226" s="698"/>
      <c r="BW226" s="698"/>
      <c r="BX226" s="698"/>
      <c r="BY226" s="698"/>
      <c r="BZ226" s="698"/>
      <c r="CA226" s="698"/>
      <c r="CB226" s="698"/>
      <c r="CC226" s="698"/>
      <c r="CD226" s="698"/>
      <c r="CE226" s="698"/>
      <c r="CF226" s="698"/>
      <c r="CG226" s="698"/>
      <c r="CH226" s="698"/>
      <c r="CI226" s="698"/>
      <c r="CJ226" s="698"/>
      <c r="CK226" s="698"/>
      <c r="CL226" s="698"/>
      <c r="CM226" s="698"/>
      <c r="CN226" s="698"/>
      <c r="CO226" s="698"/>
      <c r="CP226" s="698"/>
      <c r="CQ226" s="698"/>
      <c r="CR226" s="698"/>
      <c r="CS226" s="698"/>
      <c r="CT226" s="698"/>
      <c r="CU226" s="698"/>
      <c r="CV226" s="698"/>
      <c r="CW226" s="698"/>
      <c r="CX226" s="698"/>
      <c r="CY226" s="698"/>
      <c r="CZ226" s="698"/>
      <c r="DA226" s="698"/>
      <c r="DB226" s="698"/>
      <c r="DC226" s="698"/>
      <c r="DD226" s="698"/>
      <c r="DE226" s="698"/>
      <c r="DF226" s="698"/>
      <c r="DG226" s="698"/>
      <c r="DH226" s="698"/>
      <c r="DI226" s="698"/>
      <c r="DJ226" s="698"/>
      <c r="DK226" s="698"/>
      <c r="DL226" s="698"/>
      <c r="DM226" s="698"/>
      <c r="DN226" s="698"/>
      <c r="DO226" s="698"/>
      <c r="DP226" s="698"/>
      <c r="DQ226" s="698"/>
      <c r="DR226" s="698"/>
      <c r="DS226" s="698"/>
      <c r="DT226" s="698"/>
      <c r="DU226" s="698"/>
      <c r="DV226" s="698"/>
      <c r="DW226" s="698"/>
      <c r="DX226" s="698"/>
      <c r="DY226" s="698"/>
      <c r="DZ226" s="698"/>
      <c r="EA226" s="698"/>
      <c r="EB226" s="698"/>
      <c r="EC226" s="698"/>
      <c r="ED226" s="698"/>
      <c r="EE226" s="698"/>
      <c r="EF226" s="698"/>
      <c r="EG226" s="698"/>
      <c r="EH226" s="698"/>
      <c r="EI226" s="698"/>
      <c r="EJ226" s="698"/>
      <c r="EK226" s="698"/>
      <c r="EL226" s="698"/>
      <c r="EM226" s="698"/>
      <c r="EN226" s="698"/>
      <c r="EO226" s="698"/>
      <c r="EP226" s="698"/>
      <c r="EQ226" s="698"/>
      <c r="ER226" s="698"/>
      <c r="ES226" s="698"/>
      <c r="ET226" s="698"/>
      <c r="EU226" s="698"/>
      <c r="EV226" s="698"/>
      <c r="EW226" s="698"/>
      <c r="EX226" s="698"/>
      <c r="EY226" s="698"/>
      <c r="EZ226" s="698"/>
      <c r="FA226" s="698"/>
      <c r="FB226" s="698"/>
      <c r="FC226" s="698"/>
      <c r="FD226" s="698"/>
      <c r="FE226" s="698"/>
      <c r="FF226" s="698"/>
      <c r="FG226" s="698"/>
      <c r="FH226" s="698"/>
      <c r="FI226" s="698"/>
      <c r="FJ226" s="698"/>
      <c r="FK226" s="698"/>
      <c r="FL226" s="698"/>
      <c r="FM226" s="698"/>
      <c r="FN226" s="698"/>
      <c r="FO226" s="698"/>
      <c r="FP226" s="698"/>
      <c r="FQ226" s="698"/>
      <c r="FR226" s="698"/>
      <c r="FS226" s="698"/>
      <c r="FT226" s="698"/>
      <c r="FU226" s="698"/>
      <c r="FV226" s="698"/>
      <c r="FW226" s="698"/>
      <c r="FX226" s="698"/>
      <c r="FY226" s="698"/>
      <c r="FZ226" s="698"/>
      <c r="GA226" s="624"/>
      <c r="GB226" s="625"/>
      <c r="GC226" s="625"/>
      <c r="GD226" s="625"/>
      <c r="GE226" s="625"/>
      <c r="GF226" s="625"/>
      <c r="GG226" s="625"/>
      <c r="GH226" s="625"/>
      <c r="GI226" s="625"/>
      <c r="GJ226" s="625"/>
      <c r="GK226" s="625"/>
      <c r="GL226" s="625"/>
      <c r="GM226" s="625"/>
      <c r="GN226" s="625"/>
      <c r="GO226" s="625"/>
      <c r="GP226" s="625"/>
    </row>
    <row r="227" spans="1:198" s="191" customFormat="1" ht="13.8" thickBot="1" x14ac:dyDescent="0.3">
      <c r="A227" s="138">
        <v>224</v>
      </c>
      <c r="B227" s="612" t="s">
        <v>803</v>
      </c>
      <c r="C227" s="990" t="s">
        <v>876</v>
      </c>
      <c r="D227" s="990" t="s">
        <v>65</v>
      </c>
      <c r="F227" s="1027" t="s">
        <v>66</v>
      </c>
      <c r="G227" s="230"/>
      <c r="H227" s="231">
        <f>16*H226</f>
        <v>208</v>
      </c>
      <c r="I227" s="231">
        <f t="shared" ref="I227:AZ227" si="0">16*I226</f>
        <v>240</v>
      </c>
      <c r="J227" s="231">
        <f t="shared" si="0"/>
        <v>240</v>
      </c>
      <c r="K227" s="643"/>
      <c r="L227" s="643"/>
      <c r="M227" s="231">
        <f t="shared" si="0"/>
        <v>208</v>
      </c>
      <c r="N227" s="231">
        <f t="shared" si="0"/>
        <v>240</v>
      </c>
      <c r="O227" s="643"/>
      <c r="P227" s="232">
        <f t="shared" si="0"/>
        <v>128</v>
      </c>
      <c r="Q227" s="232">
        <f t="shared" si="0"/>
        <v>128</v>
      </c>
      <c r="R227" s="232">
        <f t="shared" si="0"/>
        <v>128</v>
      </c>
      <c r="S227" s="232">
        <f t="shared" si="0"/>
        <v>128</v>
      </c>
      <c r="T227" s="232">
        <f t="shared" si="0"/>
        <v>160</v>
      </c>
      <c r="U227" s="232">
        <f t="shared" si="0"/>
        <v>160</v>
      </c>
      <c r="V227" s="232">
        <f t="shared" si="0"/>
        <v>160</v>
      </c>
      <c r="W227" s="232">
        <f t="shared" si="0"/>
        <v>160</v>
      </c>
      <c r="X227" s="231">
        <f t="shared" si="0"/>
        <v>240</v>
      </c>
      <c r="Y227" s="643"/>
      <c r="Z227" s="231">
        <f t="shared" si="0"/>
        <v>208</v>
      </c>
      <c r="AA227" s="231">
        <f t="shared" si="0"/>
        <v>208</v>
      </c>
      <c r="AB227" s="231">
        <f t="shared" si="0"/>
        <v>208</v>
      </c>
      <c r="AC227" s="231">
        <f t="shared" si="0"/>
        <v>240</v>
      </c>
      <c r="AD227" s="231">
        <f t="shared" si="0"/>
        <v>240</v>
      </c>
      <c r="AE227" s="231">
        <f t="shared" si="0"/>
        <v>208</v>
      </c>
      <c r="AF227" s="231">
        <f t="shared" si="0"/>
        <v>208</v>
      </c>
      <c r="AG227" s="231">
        <f t="shared" si="0"/>
        <v>208</v>
      </c>
      <c r="AH227" s="231">
        <f t="shared" si="0"/>
        <v>208</v>
      </c>
      <c r="AI227" s="231">
        <f t="shared" si="0"/>
        <v>240</v>
      </c>
      <c r="AJ227" s="231">
        <f t="shared" si="0"/>
        <v>240</v>
      </c>
      <c r="AK227" s="231">
        <f t="shared" si="0"/>
        <v>240</v>
      </c>
      <c r="AL227" s="231">
        <f t="shared" si="0"/>
        <v>240</v>
      </c>
      <c r="AM227" s="232">
        <f t="shared" si="0"/>
        <v>240</v>
      </c>
      <c r="AN227" s="232">
        <f t="shared" si="0"/>
        <v>272</v>
      </c>
      <c r="AO227" s="231">
        <f t="shared" si="0"/>
        <v>208</v>
      </c>
      <c r="AP227" s="231">
        <f t="shared" si="0"/>
        <v>208</v>
      </c>
      <c r="AQ227" s="232">
        <f t="shared" si="0"/>
        <v>272</v>
      </c>
      <c r="AR227" s="232">
        <f t="shared" si="0"/>
        <v>272</v>
      </c>
      <c r="AS227" s="231">
        <f t="shared" si="0"/>
        <v>208</v>
      </c>
      <c r="AT227" s="231">
        <f t="shared" si="0"/>
        <v>240</v>
      </c>
      <c r="AU227" s="231">
        <f t="shared" si="0"/>
        <v>240</v>
      </c>
      <c r="AV227" s="643"/>
      <c r="AW227" s="643"/>
      <c r="AX227" s="231">
        <f t="shared" si="0"/>
        <v>240</v>
      </c>
      <c r="AY227" s="231">
        <f t="shared" si="0"/>
        <v>240</v>
      </c>
      <c r="AZ227" s="232">
        <f t="shared" si="0"/>
        <v>272</v>
      </c>
      <c r="BA227" s="232"/>
      <c r="BB227" s="232"/>
      <c r="BC227" s="232"/>
      <c r="BD227" s="232"/>
      <c r="BE227" s="232"/>
      <c r="BF227" s="232"/>
      <c r="BG227" s="232"/>
      <c r="BH227" s="232"/>
      <c r="BI227" s="232"/>
      <c r="BJ227" s="232"/>
      <c r="BK227" s="232"/>
      <c r="BL227" s="232"/>
      <c r="BM227" s="232"/>
      <c r="BN227" s="232"/>
      <c r="BO227" s="232"/>
      <c r="BP227" s="231"/>
      <c r="BQ227" s="232"/>
      <c r="BR227" s="232"/>
      <c r="BS227" s="232"/>
      <c r="BT227" s="232"/>
      <c r="BU227" s="232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370"/>
      <c r="GB227" s="190"/>
      <c r="GC227" s="190"/>
      <c r="GD227" s="190"/>
      <c r="GE227" s="190"/>
      <c r="GF227" s="190"/>
      <c r="GG227" s="190"/>
      <c r="GH227" s="190"/>
      <c r="GI227" s="190"/>
      <c r="GJ227" s="190"/>
      <c r="GK227" s="190"/>
      <c r="GL227" s="190"/>
      <c r="GM227" s="190"/>
      <c r="GN227" s="190"/>
      <c r="GO227" s="190"/>
      <c r="GP227" s="190"/>
    </row>
    <row r="228" spans="1:198" s="155" customFormat="1" x14ac:dyDescent="0.25">
      <c r="A228" s="138">
        <v>225</v>
      </c>
      <c r="B228" s="527" t="s">
        <v>804</v>
      </c>
      <c r="C228" s="810" t="s">
        <v>891</v>
      </c>
      <c r="D228" s="810" t="s">
        <v>64</v>
      </c>
      <c r="E228" s="1019" t="s">
        <v>854</v>
      </c>
      <c r="F228" s="1033" t="s">
        <v>66</v>
      </c>
      <c r="G228" s="154"/>
      <c r="H228" s="175">
        <f>606*H226</f>
        <v>7878</v>
      </c>
      <c r="I228" s="175">
        <f t="shared" ref="I228:AZ228" si="1">606*I226</f>
        <v>9090</v>
      </c>
      <c r="J228" s="175">
        <f t="shared" si="1"/>
        <v>9090</v>
      </c>
      <c r="K228" s="641"/>
      <c r="L228" s="641"/>
      <c r="M228" s="175">
        <f t="shared" si="1"/>
        <v>7878</v>
      </c>
      <c r="N228" s="175">
        <f t="shared" si="1"/>
        <v>9090</v>
      </c>
      <c r="O228" s="641"/>
      <c r="P228" s="182">
        <f t="shared" si="1"/>
        <v>4848</v>
      </c>
      <c r="Q228" s="182">
        <f t="shared" si="1"/>
        <v>4848</v>
      </c>
      <c r="R228" s="182">
        <f t="shared" si="1"/>
        <v>4848</v>
      </c>
      <c r="S228" s="182">
        <f t="shared" si="1"/>
        <v>4848</v>
      </c>
      <c r="T228" s="182">
        <f t="shared" si="1"/>
        <v>6060</v>
      </c>
      <c r="U228" s="182">
        <f t="shared" si="1"/>
        <v>6060</v>
      </c>
      <c r="V228" s="182">
        <f t="shared" si="1"/>
        <v>6060</v>
      </c>
      <c r="W228" s="182">
        <f t="shared" si="1"/>
        <v>6060</v>
      </c>
      <c r="X228" s="175">
        <f t="shared" si="1"/>
        <v>9090</v>
      </c>
      <c r="Y228" s="641"/>
      <c r="Z228" s="175">
        <f t="shared" si="1"/>
        <v>7878</v>
      </c>
      <c r="AA228" s="175">
        <f t="shared" si="1"/>
        <v>7878</v>
      </c>
      <c r="AB228" s="175">
        <f t="shared" si="1"/>
        <v>7878</v>
      </c>
      <c r="AC228" s="175">
        <f t="shared" si="1"/>
        <v>9090</v>
      </c>
      <c r="AD228" s="175">
        <f t="shared" si="1"/>
        <v>9090</v>
      </c>
      <c r="AE228" s="175">
        <f t="shared" si="1"/>
        <v>7878</v>
      </c>
      <c r="AF228" s="175">
        <f t="shared" si="1"/>
        <v>7878</v>
      </c>
      <c r="AG228" s="175">
        <f t="shared" si="1"/>
        <v>7878</v>
      </c>
      <c r="AH228" s="175">
        <f t="shared" si="1"/>
        <v>7878</v>
      </c>
      <c r="AI228" s="175">
        <f t="shared" si="1"/>
        <v>9090</v>
      </c>
      <c r="AJ228" s="175">
        <f t="shared" si="1"/>
        <v>9090</v>
      </c>
      <c r="AK228" s="175">
        <f t="shared" si="1"/>
        <v>9090</v>
      </c>
      <c r="AL228" s="175">
        <f t="shared" si="1"/>
        <v>9090</v>
      </c>
      <c r="AM228" s="182">
        <f t="shared" si="1"/>
        <v>9090</v>
      </c>
      <c r="AN228" s="182">
        <f t="shared" si="1"/>
        <v>10302</v>
      </c>
      <c r="AO228" s="175">
        <f t="shared" si="1"/>
        <v>7878</v>
      </c>
      <c r="AP228" s="175">
        <f t="shared" si="1"/>
        <v>7878</v>
      </c>
      <c r="AQ228" s="182">
        <f t="shared" si="1"/>
        <v>10302</v>
      </c>
      <c r="AR228" s="182">
        <f t="shared" si="1"/>
        <v>10302</v>
      </c>
      <c r="AS228" s="175">
        <f t="shared" si="1"/>
        <v>7878</v>
      </c>
      <c r="AT228" s="175">
        <f t="shared" si="1"/>
        <v>9090</v>
      </c>
      <c r="AU228" s="175">
        <f t="shared" si="1"/>
        <v>9090</v>
      </c>
      <c r="AV228" s="1038"/>
      <c r="AW228" s="1038"/>
      <c r="AX228" s="175">
        <f t="shared" si="1"/>
        <v>9090</v>
      </c>
      <c r="AY228" s="175">
        <f t="shared" si="1"/>
        <v>9090</v>
      </c>
      <c r="AZ228" s="182">
        <f t="shared" si="1"/>
        <v>10302</v>
      </c>
      <c r="BA228" s="182"/>
      <c r="BB228" s="182"/>
      <c r="BC228" s="182"/>
      <c r="BD228" s="182"/>
      <c r="BE228" s="182"/>
      <c r="BF228" s="182"/>
      <c r="BG228" s="182"/>
      <c r="BH228" s="182"/>
      <c r="BI228" s="182"/>
      <c r="BJ228" s="182"/>
      <c r="BK228" s="182"/>
      <c r="BL228" s="182"/>
      <c r="BM228" s="182"/>
      <c r="BN228" s="182"/>
      <c r="BO228" s="182"/>
      <c r="BP228" s="153"/>
      <c r="BQ228" s="182"/>
      <c r="BR228" s="182"/>
      <c r="BS228" s="182"/>
      <c r="BT228" s="182"/>
      <c r="BU228" s="182"/>
      <c r="BV228" s="157"/>
      <c r="BW228" s="157"/>
      <c r="BX228" s="157"/>
      <c r="BY228" s="157"/>
      <c r="BZ228" s="157"/>
      <c r="CA228" s="157"/>
      <c r="CB228" s="157"/>
      <c r="CC228" s="157"/>
      <c r="CD228" s="157"/>
      <c r="CE228" s="157"/>
      <c r="CF228" s="157"/>
      <c r="CG228" s="157"/>
      <c r="CH228" s="157"/>
      <c r="CI228" s="157"/>
      <c r="CJ228" s="157"/>
      <c r="CK228" s="157"/>
      <c r="CL228" s="157"/>
      <c r="CM228" s="157"/>
      <c r="CN228" s="157"/>
      <c r="CO228" s="157"/>
      <c r="CP228" s="157"/>
      <c r="CQ228" s="157"/>
      <c r="CR228" s="157"/>
      <c r="CS228" s="157"/>
      <c r="CT228" s="157"/>
      <c r="CU228" s="157"/>
      <c r="CV228" s="157"/>
      <c r="CW228" s="157"/>
      <c r="CX228" s="157"/>
      <c r="CY228" s="157"/>
      <c r="CZ228" s="157"/>
      <c r="DA228" s="157"/>
      <c r="DB228" s="157"/>
      <c r="DC228" s="157"/>
      <c r="DD228" s="157"/>
      <c r="DE228" s="157"/>
      <c r="DF228" s="157"/>
      <c r="DG228" s="157"/>
      <c r="DH228" s="157"/>
      <c r="DI228" s="157"/>
      <c r="DJ228" s="157"/>
      <c r="DK228" s="157"/>
      <c r="DL228" s="157"/>
      <c r="DM228" s="157"/>
      <c r="DN228" s="157"/>
      <c r="DO228" s="157"/>
      <c r="DP228" s="157"/>
      <c r="DQ228" s="157"/>
      <c r="DR228" s="157"/>
      <c r="DS228" s="157"/>
      <c r="DT228" s="157"/>
      <c r="DU228" s="157"/>
      <c r="DV228" s="157"/>
      <c r="DW228" s="157"/>
      <c r="DX228" s="157"/>
      <c r="DY228" s="157"/>
      <c r="DZ228" s="157"/>
      <c r="EA228" s="157"/>
      <c r="EB228" s="157"/>
      <c r="EC228" s="157"/>
      <c r="ED228" s="157"/>
      <c r="EE228" s="157"/>
      <c r="EF228" s="157"/>
      <c r="EG228" s="157"/>
      <c r="EH228" s="157"/>
      <c r="EI228" s="157"/>
      <c r="EJ228" s="157"/>
      <c r="EK228" s="157"/>
      <c r="EL228" s="157"/>
      <c r="EM228" s="157"/>
      <c r="EN228" s="157"/>
      <c r="EO228" s="157"/>
      <c r="EP228" s="157"/>
      <c r="EQ228" s="157"/>
      <c r="ER228" s="157"/>
      <c r="ES228" s="157"/>
      <c r="ET228" s="157"/>
      <c r="EU228" s="157"/>
      <c r="EV228" s="157"/>
      <c r="EW228" s="157"/>
      <c r="EX228" s="157"/>
      <c r="EY228" s="157"/>
      <c r="EZ228" s="157"/>
      <c r="FA228" s="157"/>
      <c r="FB228" s="157"/>
      <c r="FC228" s="157"/>
      <c r="FD228" s="157"/>
      <c r="FE228" s="157"/>
      <c r="FF228" s="157"/>
      <c r="FG228" s="157"/>
      <c r="FH228" s="157"/>
      <c r="FI228" s="157"/>
      <c r="FJ228" s="157"/>
      <c r="FK228" s="157"/>
      <c r="FL228" s="157"/>
      <c r="FM228" s="157"/>
      <c r="FN228" s="157"/>
      <c r="FO228" s="157"/>
      <c r="FP228" s="157"/>
      <c r="FQ228" s="157"/>
      <c r="FR228" s="157"/>
      <c r="FS228" s="157"/>
      <c r="FT228" s="157"/>
      <c r="FU228" s="157"/>
      <c r="FV228" s="157"/>
      <c r="FW228" s="157"/>
      <c r="FX228" s="157"/>
      <c r="FY228" s="157"/>
      <c r="FZ228" s="157"/>
      <c r="GA228" s="368"/>
      <c r="GB228" s="158"/>
      <c r="GC228" s="158"/>
      <c r="GD228" s="158"/>
      <c r="GE228" s="158"/>
      <c r="GF228" s="158"/>
      <c r="GG228" s="158"/>
      <c r="GH228" s="158"/>
      <c r="GI228" s="158"/>
      <c r="GJ228" s="158"/>
      <c r="GK228" s="158"/>
      <c r="GL228" s="158"/>
      <c r="GM228" s="158"/>
      <c r="GN228" s="158"/>
      <c r="GO228" s="158"/>
      <c r="GP228" s="158"/>
    </row>
    <row r="229" spans="1:198" s="164" customFormat="1" ht="13.8" thickBot="1" x14ac:dyDescent="0.3">
      <c r="A229" s="138">
        <v>226</v>
      </c>
      <c r="B229" s="528" t="s">
        <v>804</v>
      </c>
      <c r="C229" s="1036" t="s">
        <v>878</v>
      </c>
      <c r="D229" s="1036" t="s">
        <v>64</v>
      </c>
      <c r="E229" s="1020" t="s">
        <v>781</v>
      </c>
      <c r="F229" s="1031" t="s">
        <v>66</v>
      </c>
      <c r="G229" s="163"/>
      <c r="H229" s="178">
        <f>606*H226</f>
        <v>7878</v>
      </c>
      <c r="I229" s="178">
        <f t="shared" ref="I229:AZ229" si="2">606*I226</f>
        <v>9090</v>
      </c>
      <c r="J229" s="178">
        <f t="shared" si="2"/>
        <v>9090</v>
      </c>
      <c r="K229" s="642"/>
      <c r="L229" s="642"/>
      <c r="M229" s="178">
        <f t="shared" si="2"/>
        <v>7878</v>
      </c>
      <c r="N229" s="178">
        <f t="shared" si="2"/>
        <v>9090</v>
      </c>
      <c r="O229" s="642"/>
      <c r="P229" s="183">
        <f t="shared" si="2"/>
        <v>4848</v>
      </c>
      <c r="Q229" s="183">
        <f t="shared" si="2"/>
        <v>4848</v>
      </c>
      <c r="R229" s="183">
        <f t="shared" si="2"/>
        <v>4848</v>
      </c>
      <c r="S229" s="183">
        <f t="shared" si="2"/>
        <v>4848</v>
      </c>
      <c r="T229" s="183">
        <f t="shared" si="2"/>
        <v>6060</v>
      </c>
      <c r="U229" s="183">
        <f t="shared" si="2"/>
        <v>6060</v>
      </c>
      <c r="V229" s="183">
        <f t="shared" si="2"/>
        <v>6060</v>
      </c>
      <c r="W229" s="183">
        <f t="shared" si="2"/>
        <v>6060</v>
      </c>
      <c r="X229" s="178">
        <f t="shared" si="2"/>
        <v>9090</v>
      </c>
      <c r="Y229" s="642"/>
      <c r="Z229" s="178">
        <f t="shared" si="2"/>
        <v>7878</v>
      </c>
      <c r="AA229" s="178">
        <f t="shared" si="2"/>
        <v>7878</v>
      </c>
      <c r="AB229" s="178">
        <f t="shared" si="2"/>
        <v>7878</v>
      </c>
      <c r="AC229" s="178">
        <f t="shared" si="2"/>
        <v>9090</v>
      </c>
      <c r="AD229" s="178">
        <f t="shared" si="2"/>
        <v>9090</v>
      </c>
      <c r="AE229" s="178">
        <f t="shared" si="2"/>
        <v>7878</v>
      </c>
      <c r="AF229" s="178">
        <f t="shared" si="2"/>
        <v>7878</v>
      </c>
      <c r="AG229" s="178">
        <f t="shared" si="2"/>
        <v>7878</v>
      </c>
      <c r="AH229" s="178">
        <f t="shared" si="2"/>
        <v>7878</v>
      </c>
      <c r="AI229" s="178">
        <f t="shared" si="2"/>
        <v>9090</v>
      </c>
      <c r="AJ229" s="178">
        <f t="shared" si="2"/>
        <v>9090</v>
      </c>
      <c r="AK229" s="178">
        <f t="shared" si="2"/>
        <v>9090</v>
      </c>
      <c r="AL229" s="178">
        <f t="shared" si="2"/>
        <v>9090</v>
      </c>
      <c r="AM229" s="183">
        <f t="shared" si="2"/>
        <v>9090</v>
      </c>
      <c r="AN229" s="183">
        <f t="shared" si="2"/>
        <v>10302</v>
      </c>
      <c r="AO229" s="178">
        <f t="shared" si="2"/>
        <v>7878</v>
      </c>
      <c r="AP229" s="178">
        <f t="shared" si="2"/>
        <v>7878</v>
      </c>
      <c r="AQ229" s="183">
        <f t="shared" si="2"/>
        <v>10302</v>
      </c>
      <c r="AR229" s="183">
        <f t="shared" si="2"/>
        <v>10302</v>
      </c>
      <c r="AS229" s="178">
        <f t="shared" si="2"/>
        <v>7878</v>
      </c>
      <c r="AT229" s="178">
        <f t="shared" si="2"/>
        <v>9090</v>
      </c>
      <c r="AU229" s="178">
        <f t="shared" si="2"/>
        <v>9090</v>
      </c>
      <c r="AV229" s="1039"/>
      <c r="AW229" s="1039"/>
      <c r="AX229" s="178">
        <f t="shared" si="2"/>
        <v>9090</v>
      </c>
      <c r="AY229" s="178">
        <f t="shared" si="2"/>
        <v>9090</v>
      </c>
      <c r="AZ229" s="183">
        <f t="shared" si="2"/>
        <v>10302</v>
      </c>
      <c r="BA229" s="183"/>
      <c r="BB229" s="183"/>
      <c r="BC229" s="183"/>
      <c r="BD229" s="183"/>
      <c r="BE229" s="183"/>
      <c r="BF229" s="183"/>
      <c r="BG229" s="183"/>
      <c r="BH229" s="183"/>
      <c r="BI229" s="183"/>
      <c r="BJ229" s="183"/>
      <c r="BK229" s="183"/>
      <c r="BL229" s="183"/>
      <c r="BM229" s="183"/>
      <c r="BN229" s="183"/>
      <c r="BO229" s="183"/>
      <c r="BP229" s="162"/>
      <c r="BQ229" s="183"/>
      <c r="BR229" s="183"/>
      <c r="BS229" s="183"/>
      <c r="BT229" s="183"/>
      <c r="BU229" s="183"/>
      <c r="BV229" s="166"/>
      <c r="BW229" s="166"/>
      <c r="BX229" s="166"/>
      <c r="BY229" s="166"/>
      <c r="BZ229" s="166"/>
      <c r="CA229" s="166"/>
      <c r="CB229" s="166"/>
      <c r="CC229" s="166"/>
      <c r="CD229" s="166"/>
      <c r="CE229" s="166"/>
      <c r="CF229" s="166"/>
      <c r="CG229" s="166"/>
      <c r="CH229" s="166"/>
      <c r="CI229" s="166"/>
      <c r="CJ229" s="166"/>
      <c r="CK229" s="166"/>
      <c r="CL229" s="166"/>
      <c r="CM229" s="166"/>
      <c r="CN229" s="166"/>
      <c r="CO229" s="166"/>
      <c r="CP229" s="166"/>
      <c r="CQ229" s="166"/>
      <c r="CR229" s="166"/>
      <c r="CS229" s="166"/>
      <c r="CT229" s="166"/>
      <c r="CU229" s="166"/>
      <c r="CV229" s="166"/>
      <c r="CW229" s="166"/>
      <c r="CX229" s="166"/>
      <c r="CY229" s="166"/>
      <c r="CZ229" s="166"/>
      <c r="DA229" s="166"/>
      <c r="DB229" s="166"/>
      <c r="DC229" s="166"/>
      <c r="DD229" s="166"/>
      <c r="DE229" s="166"/>
      <c r="DF229" s="166"/>
      <c r="DG229" s="166"/>
      <c r="DH229" s="166"/>
      <c r="DI229" s="166"/>
      <c r="DJ229" s="166"/>
      <c r="DK229" s="166"/>
      <c r="DL229" s="166"/>
      <c r="DM229" s="166"/>
      <c r="DN229" s="166"/>
      <c r="DO229" s="166"/>
      <c r="DP229" s="166"/>
      <c r="DQ229" s="166"/>
      <c r="DR229" s="166"/>
      <c r="DS229" s="166"/>
      <c r="DT229" s="166"/>
      <c r="DU229" s="166"/>
      <c r="DV229" s="166"/>
      <c r="DW229" s="166"/>
      <c r="DX229" s="166"/>
      <c r="DY229" s="166"/>
      <c r="DZ229" s="166"/>
      <c r="EA229" s="166"/>
      <c r="EB229" s="166"/>
      <c r="EC229" s="166"/>
      <c r="ED229" s="166"/>
      <c r="EE229" s="166"/>
      <c r="EF229" s="166"/>
      <c r="EG229" s="166"/>
      <c r="EH229" s="166"/>
      <c r="EI229" s="166"/>
      <c r="EJ229" s="166"/>
      <c r="EK229" s="166"/>
      <c r="EL229" s="166"/>
      <c r="EM229" s="166"/>
      <c r="EN229" s="166"/>
      <c r="EO229" s="166"/>
      <c r="EP229" s="166"/>
      <c r="EQ229" s="166"/>
      <c r="ER229" s="166"/>
      <c r="ES229" s="166"/>
      <c r="ET229" s="166"/>
      <c r="EU229" s="166"/>
      <c r="EV229" s="166"/>
      <c r="EW229" s="166"/>
      <c r="EX229" s="166"/>
      <c r="EY229" s="166"/>
      <c r="EZ229" s="166"/>
      <c r="FA229" s="166"/>
      <c r="FB229" s="166"/>
      <c r="FC229" s="166"/>
      <c r="FD229" s="166"/>
      <c r="FE229" s="166"/>
      <c r="FF229" s="166"/>
      <c r="FG229" s="166"/>
      <c r="FH229" s="166"/>
      <c r="FI229" s="166"/>
      <c r="FJ229" s="166"/>
      <c r="FK229" s="166"/>
      <c r="FL229" s="166"/>
      <c r="FM229" s="166"/>
      <c r="FN229" s="166"/>
      <c r="FO229" s="166"/>
      <c r="FP229" s="166"/>
      <c r="FQ229" s="166"/>
      <c r="FR229" s="166"/>
      <c r="FS229" s="166"/>
      <c r="FT229" s="166"/>
      <c r="FU229" s="166"/>
      <c r="FV229" s="166"/>
      <c r="FW229" s="166"/>
      <c r="FX229" s="166"/>
      <c r="FY229" s="166"/>
      <c r="FZ229" s="166"/>
      <c r="GA229" s="369"/>
      <c r="GB229" s="167"/>
      <c r="GC229" s="167"/>
      <c r="GD229" s="167"/>
      <c r="GE229" s="167"/>
      <c r="GF229" s="167"/>
      <c r="GG229" s="167"/>
      <c r="GH229" s="167"/>
      <c r="GI229" s="167"/>
      <c r="GJ229" s="167"/>
      <c r="GK229" s="167"/>
      <c r="GL229" s="167"/>
      <c r="GM229" s="167"/>
      <c r="GN229" s="167"/>
      <c r="GO229" s="167"/>
      <c r="GP229" s="167"/>
    </row>
    <row r="230" spans="1:198" s="272" customFormat="1" x14ac:dyDescent="0.25">
      <c r="A230" s="138">
        <v>227</v>
      </c>
      <c r="B230" s="525" t="s">
        <v>805</v>
      </c>
      <c r="C230" s="1035" t="s">
        <v>879</v>
      </c>
      <c r="D230" s="1035" t="s">
        <v>18</v>
      </c>
      <c r="E230" s="1019" t="s">
        <v>782</v>
      </c>
      <c r="F230" s="1033" t="s">
        <v>66</v>
      </c>
      <c r="G230" s="154"/>
      <c r="H230" s="175">
        <f>2*H226</f>
        <v>26</v>
      </c>
      <c r="I230" s="175">
        <f t="shared" ref="I230:AZ230" si="3">2*I226</f>
        <v>30</v>
      </c>
      <c r="J230" s="175">
        <f t="shared" si="3"/>
        <v>30</v>
      </c>
      <c r="K230" s="641"/>
      <c r="L230" s="641"/>
      <c r="M230" s="175">
        <f t="shared" si="3"/>
        <v>26</v>
      </c>
      <c r="N230" s="175">
        <f t="shared" si="3"/>
        <v>30</v>
      </c>
      <c r="O230" s="641"/>
      <c r="P230" s="182">
        <f t="shared" si="3"/>
        <v>16</v>
      </c>
      <c r="Q230" s="182">
        <f t="shared" si="3"/>
        <v>16</v>
      </c>
      <c r="R230" s="182">
        <f t="shared" si="3"/>
        <v>16</v>
      </c>
      <c r="S230" s="182">
        <f t="shared" si="3"/>
        <v>16</v>
      </c>
      <c r="T230" s="182">
        <f t="shared" si="3"/>
        <v>20</v>
      </c>
      <c r="U230" s="182">
        <f t="shared" si="3"/>
        <v>20</v>
      </c>
      <c r="V230" s="182">
        <f t="shared" si="3"/>
        <v>20</v>
      </c>
      <c r="W230" s="182">
        <f t="shared" si="3"/>
        <v>20</v>
      </c>
      <c r="X230" s="175">
        <f t="shared" si="3"/>
        <v>30</v>
      </c>
      <c r="Y230" s="641"/>
      <c r="Z230" s="175">
        <f t="shared" si="3"/>
        <v>26</v>
      </c>
      <c r="AA230" s="175">
        <f t="shared" si="3"/>
        <v>26</v>
      </c>
      <c r="AB230" s="175">
        <f t="shared" si="3"/>
        <v>26</v>
      </c>
      <c r="AC230" s="175">
        <f t="shared" si="3"/>
        <v>30</v>
      </c>
      <c r="AD230" s="175">
        <f t="shared" si="3"/>
        <v>30</v>
      </c>
      <c r="AE230" s="175">
        <f t="shared" si="3"/>
        <v>26</v>
      </c>
      <c r="AF230" s="175">
        <f t="shared" si="3"/>
        <v>26</v>
      </c>
      <c r="AG230" s="175">
        <f t="shared" si="3"/>
        <v>26</v>
      </c>
      <c r="AH230" s="175">
        <f t="shared" si="3"/>
        <v>26</v>
      </c>
      <c r="AI230" s="175">
        <f t="shared" si="3"/>
        <v>30</v>
      </c>
      <c r="AJ230" s="175">
        <f t="shared" si="3"/>
        <v>30</v>
      </c>
      <c r="AK230" s="175">
        <f t="shared" si="3"/>
        <v>30</v>
      </c>
      <c r="AL230" s="175">
        <f t="shared" si="3"/>
        <v>30</v>
      </c>
      <c r="AM230" s="182">
        <f t="shared" si="3"/>
        <v>30</v>
      </c>
      <c r="AN230" s="182">
        <f t="shared" si="3"/>
        <v>34</v>
      </c>
      <c r="AO230" s="175">
        <f t="shared" si="3"/>
        <v>26</v>
      </c>
      <c r="AP230" s="175">
        <f t="shared" si="3"/>
        <v>26</v>
      </c>
      <c r="AQ230" s="182">
        <f t="shared" si="3"/>
        <v>34</v>
      </c>
      <c r="AR230" s="182">
        <f t="shared" si="3"/>
        <v>34</v>
      </c>
      <c r="AS230" s="175">
        <f t="shared" si="3"/>
        <v>26</v>
      </c>
      <c r="AT230" s="175">
        <f t="shared" si="3"/>
        <v>30</v>
      </c>
      <c r="AU230" s="175">
        <f t="shared" si="3"/>
        <v>30</v>
      </c>
      <c r="AV230" s="1038"/>
      <c r="AW230" s="1038"/>
      <c r="AX230" s="175">
        <f t="shared" si="3"/>
        <v>30</v>
      </c>
      <c r="AY230" s="175">
        <f t="shared" si="3"/>
        <v>30</v>
      </c>
      <c r="AZ230" s="182">
        <f t="shared" si="3"/>
        <v>34</v>
      </c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  <c r="BM230" s="182"/>
      <c r="BN230" s="182"/>
      <c r="BO230" s="182"/>
      <c r="BP230" s="153"/>
      <c r="BQ230" s="182"/>
      <c r="BR230" s="182"/>
      <c r="BS230" s="182"/>
      <c r="BT230" s="182"/>
      <c r="BU230" s="182"/>
      <c r="BV230" s="157"/>
      <c r="BW230" s="157"/>
      <c r="BX230" s="157"/>
      <c r="BY230" s="157"/>
      <c r="BZ230" s="157"/>
      <c r="CA230" s="157"/>
      <c r="CB230" s="157"/>
      <c r="CC230" s="157"/>
      <c r="CD230" s="157"/>
      <c r="CE230" s="157"/>
      <c r="CF230" s="157"/>
      <c r="CG230" s="157"/>
      <c r="CH230" s="157"/>
      <c r="CI230" s="157"/>
      <c r="CJ230" s="157"/>
      <c r="CK230" s="157"/>
      <c r="CL230" s="157"/>
      <c r="CM230" s="157"/>
      <c r="CN230" s="157"/>
      <c r="CO230" s="157"/>
      <c r="CP230" s="157"/>
      <c r="CQ230" s="157"/>
      <c r="CR230" s="157"/>
      <c r="CS230" s="157"/>
      <c r="CT230" s="157"/>
      <c r="CU230" s="157"/>
      <c r="CV230" s="157"/>
      <c r="CW230" s="157"/>
      <c r="CX230" s="157"/>
      <c r="CY230" s="157"/>
      <c r="CZ230" s="157"/>
      <c r="DA230" s="157"/>
      <c r="DB230" s="157"/>
      <c r="DC230" s="157"/>
      <c r="DD230" s="157"/>
      <c r="DE230" s="157"/>
      <c r="DF230" s="157"/>
      <c r="DG230" s="157"/>
      <c r="DH230" s="157"/>
      <c r="DI230" s="157"/>
      <c r="DJ230" s="157"/>
      <c r="DK230" s="157"/>
      <c r="DL230" s="157"/>
      <c r="DM230" s="157"/>
      <c r="DN230" s="157"/>
      <c r="DO230" s="157"/>
      <c r="DP230" s="157"/>
      <c r="DQ230" s="157"/>
      <c r="DR230" s="157"/>
      <c r="DS230" s="157"/>
      <c r="DT230" s="157"/>
      <c r="DU230" s="157"/>
      <c r="DV230" s="157"/>
      <c r="DW230" s="157"/>
      <c r="DX230" s="157"/>
      <c r="DY230" s="157"/>
      <c r="DZ230" s="157"/>
      <c r="EA230" s="157"/>
      <c r="EB230" s="157"/>
      <c r="EC230" s="157"/>
      <c r="ED230" s="157"/>
      <c r="EE230" s="157"/>
      <c r="EF230" s="157"/>
      <c r="EG230" s="157"/>
      <c r="EH230" s="157"/>
      <c r="EI230" s="157"/>
      <c r="EJ230" s="157"/>
      <c r="EK230" s="157"/>
      <c r="EL230" s="157"/>
      <c r="EM230" s="157"/>
      <c r="EN230" s="157"/>
      <c r="EO230" s="157"/>
      <c r="EP230" s="157"/>
      <c r="EQ230" s="157"/>
      <c r="ER230" s="157"/>
      <c r="ES230" s="157"/>
      <c r="ET230" s="157"/>
      <c r="EU230" s="157"/>
      <c r="EV230" s="157"/>
      <c r="EW230" s="157"/>
      <c r="EX230" s="157"/>
      <c r="EY230" s="157"/>
      <c r="EZ230" s="157"/>
      <c r="FA230" s="157"/>
      <c r="FB230" s="157"/>
      <c r="FC230" s="157"/>
      <c r="FD230" s="157"/>
      <c r="FE230" s="157"/>
      <c r="FF230" s="157"/>
      <c r="FG230" s="157"/>
      <c r="FH230" s="157"/>
      <c r="FI230" s="157"/>
      <c r="FJ230" s="157"/>
      <c r="FK230" s="157"/>
      <c r="FL230" s="157"/>
      <c r="FM230" s="157"/>
      <c r="FN230" s="157"/>
      <c r="FO230" s="157"/>
      <c r="FP230" s="157"/>
      <c r="FQ230" s="157"/>
      <c r="FR230" s="157"/>
      <c r="FS230" s="157"/>
      <c r="FT230" s="157"/>
      <c r="FU230" s="157"/>
      <c r="FV230" s="157"/>
      <c r="FW230" s="157"/>
      <c r="FX230" s="157"/>
      <c r="FY230" s="157"/>
      <c r="FZ230" s="157"/>
      <c r="GA230" s="381"/>
      <c r="GB230" s="273"/>
      <c r="GC230" s="273"/>
      <c r="GD230" s="273"/>
      <c r="GE230" s="273"/>
      <c r="GF230" s="273"/>
      <c r="GG230" s="273"/>
      <c r="GH230" s="273"/>
      <c r="GI230" s="273"/>
      <c r="GJ230" s="273"/>
      <c r="GK230" s="273"/>
      <c r="GL230" s="273"/>
      <c r="GM230" s="273"/>
      <c r="GN230" s="273"/>
      <c r="GO230" s="273"/>
      <c r="GP230" s="273"/>
    </row>
    <row r="231" spans="1:198" s="164" customFormat="1" ht="13.8" thickBot="1" x14ac:dyDescent="0.3">
      <c r="A231" s="138">
        <v>228</v>
      </c>
      <c r="B231" s="899" t="s">
        <v>805</v>
      </c>
      <c r="C231" s="811" t="s">
        <v>880</v>
      </c>
      <c r="D231" s="811" t="s">
        <v>18</v>
      </c>
      <c r="E231" s="1020" t="s">
        <v>783</v>
      </c>
      <c r="F231" s="1031" t="s">
        <v>66</v>
      </c>
      <c r="G231" s="163"/>
      <c r="H231" s="178">
        <f>2*H226</f>
        <v>26</v>
      </c>
      <c r="I231" s="178">
        <f t="shared" ref="I231:AZ231" si="4">2*I226</f>
        <v>30</v>
      </c>
      <c r="J231" s="178">
        <f t="shared" si="4"/>
        <v>30</v>
      </c>
      <c r="K231" s="642"/>
      <c r="L231" s="642"/>
      <c r="M231" s="178">
        <f t="shared" si="4"/>
        <v>26</v>
      </c>
      <c r="N231" s="178">
        <f t="shared" si="4"/>
        <v>30</v>
      </c>
      <c r="O231" s="642"/>
      <c r="P231" s="183">
        <f t="shared" si="4"/>
        <v>16</v>
      </c>
      <c r="Q231" s="183">
        <f t="shared" si="4"/>
        <v>16</v>
      </c>
      <c r="R231" s="183">
        <f t="shared" si="4"/>
        <v>16</v>
      </c>
      <c r="S231" s="183">
        <f t="shared" si="4"/>
        <v>16</v>
      </c>
      <c r="T231" s="183">
        <f t="shared" si="4"/>
        <v>20</v>
      </c>
      <c r="U231" s="183">
        <f t="shared" si="4"/>
        <v>20</v>
      </c>
      <c r="V231" s="183">
        <f t="shared" si="4"/>
        <v>20</v>
      </c>
      <c r="W231" s="183">
        <f t="shared" si="4"/>
        <v>20</v>
      </c>
      <c r="X231" s="178">
        <f t="shared" si="4"/>
        <v>30</v>
      </c>
      <c r="Y231" s="642"/>
      <c r="Z231" s="178">
        <f t="shared" si="4"/>
        <v>26</v>
      </c>
      <c r="AA231" s="178">
        <f t="shared" si="4"/>
        <v>26</v>
      </c>
      <c r="AB231" s="178">
        <f t="shared" si="4"/>
        <v>26</v>
      </c>
      <c r="AC231" s="178">
        <f t="shared" si="4"/>
        <v>30</v>
      </c>
      <c r="AD231" s="178">
        <f t="shared" si="4"/>
        <v>30</v>
      </c>
      <c r="AE231" s="178">
        <f t="shared" si="4"/>
        <v>26</v>
      </c>
      <c r="AF231" s="178">
        <f t="shared" si="4"/>
        <v>26</v>
      </c>
      <c r="AG231" s="178">
        <f t="shared" si="4"/>
        <v>26</v>
      </c>
      <c r="AH231" s="178">
        <f t="shared" si="4"/>
        <v>26</v>
      </c>
      <c r="AI231" s="178">
        <f t="shared" si="4"/>
        <v>30</v>
      </c>
      <c r="AJ231" s="178">
        <f t="shared" si="4"/>
        <v>30</v>
      </c>
      <c r="AK231" s="178">
        <f t="shared" si="4"/>
        <v>30</v>
      </c>
      <c r="AL231" s="178">
        <f t="shared" si="4"/>
        <v>30</v>
      </c>
      <c r="AM231" s="183">
        <f t="shared" si="4"/>
        <v>30</v>
      </c>
      <c r="AN231" s="183">
        <f t="shared" si="4"/>
        <v>34</v>
      </c>
      <c r="AO231" s="178">
        <f t="shared" si="4"/>
        <v>26</v>
      </c>
      <c r="AP231" s="178">
        <f t="shared" si="4"/>
        <v>26</v>
      </c>
      <c r="AQ231" s="183">
        <f t="shared" si="4"/>
        <v>34</v>
      </c>
      <c r="AR231" s="183">
        <f t="shared" si="4"/>
        <v>34</v>
      </c>
      <c r="AS231" s="178">
        <f t="shared" si="4"/>
        <v>26</v>
      </c>
      <c r="AT231" s="178">
        <f t="shared" si="4"/>
        <v>30</v>
      </c>
      <c r="AU231" s="178">
        <f t="shared" si="4"/>
        <v>30</v>
      </c>
      <c r="AV231" s="1039"/>
      <c r="AW231" s="1039"/>
      <c r="AX231" s="178">
        <f t="shared" si="4"/>
        <v>30</v>
      </c>
      <c r="AY231" s="178">
        <f t="shared" si="4"/>
        <v>30</v>
      </c>
      <c r="AZ231" s="183">
        <f t="shared" si="4"/>
        <v>34</v>
      </c>
      <c r="BA231" s="183"/>
      <c r="BB231" s="183"/>
      <c r="BC231" s="183"/>
      <c r="BD231" s="183"/>
      <c r="BE231" s="183"/>
      <c r="BF231" s="183"/>
      <c r="BG231" s="183"/>
      <c r="BH231" s="183"/>
      <c r="BI231" s="183"/>
      <c r="BJ231" s="183"/>
      <c r="BK231" s="183"/>
      <c r="BL231" s="183"/>
      <c r="BM231" s="183"/>
      <c r="BN231" s="183"/>
      <c r="BO231" s="183"/>
      <c r="BP231" s="162"/>
      <c r="BQ231" s="183"/>
      <c r="BR231" s="183"/>
      <c r="BS231" s="183"/>
      <c r="BT231" s="183"/>
      <c r="BU231" s="183"/>
      <c r="BV231" s="166"/>
      <c r="BW231" s="166"/>
      <c r="BX231" s="166"/>
      <c r="BY231" s="166"/>
      <c r="BZ231" s="166"/>
      <c r="CA231" s="166"/>
      <c r="CB231" s="166"/>
      <c r="CC231" s="166"/>
      <c r="CD231" s="166"/>
      <c r="CE231" s="166"/>
      <c r="CF231" s="166"/>
      <c r="CG231" s="166"/>
      <c r="CH231" s="166"/>
      <c r="CI231" s="166"/>
      <c r="CJ231" s="166"/>
      <c r="CK231" s="166"/>
      <c r="CL231" s="166"/>
      <c r="CM231" s="166"/>
      <c r="CN231" s="166"/>
      <c r="CO231" s="166"/>
      <c r="CP231" s="166"/>
      <c r="CQ231" s="166"/>
      <c r="CR231" s="166"/>
      <c r="CS231" s="166"/>
      <c r="CT231" s="166"/>
      <c r="CU231" s="166"/>
      <c r="CV231" s="166"/>
      <c r="CW231" s="166"/>
      <c r="CX231" s="166"/>
      <c r="CY231" s="166"/>
      <c r="CZ231" s="166"/>
      <c r="DA231" s="166"/>
      <c r="DB231" s="166"/>
      <c r="DC231" s="166"/>
      <c r="DD231" s="166"/>
      <c r="DE231" s="166"/>
      <c r="DF231" s="166"/>
      <c r="DG231" s="166"/>
      <c r="DH231" s="166"/>
      <c r="DI231" s="166"/>
      <c r="DJ231" s="166"/>
      <c r="DK231" s="166"/>
      <c r="DL231" s="166"/>
      <c r="DM231" s="166"/>
      <c r="DN231" s="166"/>
      <c r="DO231" s="166"/>
      <c r="DP231" s="166"/>
      <c r="DQ231" s="166"/>
      <c r="DR231" s="166"/>
      <c r="DS231" s="166"/>
      <c r="DT231" s="166"/>
      <c r="DU231" s="166"/>
      <c r="DV231" s="166"/>
      <c r="DW231" s="166"/>
      <c r="DX231" s="166"/>
      <c r="DY231" s="166"/>
      <c r="DZ231" s="166"/>
      <c r="EA231" s="166"/>
      <c r="EB231" s="166"/>
      <c r="EC231" s="166"/>
      <c r="ED231" s="166"/>
      <c r="EE231" s="166"/>
      <c r="EF231" s="166"/>
      <c r="EG231" s="166"/>
      <c r="EH231" s="166"/>
      <c r="EI231" s="166"/>
      <c r="EJ231" s="166"/>
      <c r="EK231" s="166"/>
      <c r="EL231" s="166"/>
      <c r="EM231" s="166"/>
      <c r="EN231" s="166"/>
      <c r="EO231" s="166"/>
      <c r="EP231" s="166"/>
      <c r="EQ231" s="166"/>
      <c r="ER231" s="166"/>
      <c r="ES231" s="166"/>
      <c r="ET231" s="166"/>
      <c r="EU231" s="166"/>
      <c r="EV231" s="166"/>
      <c r="EW231" s="166"/>
      <c r="EX231" s="166"/>
      <c r="EY231" s="166"/>
      <c r="EZ231" s="166"/>
      <c r="FA231" s="166"/>
      <c r="FB231" s="166"/>
      <c r="FC231" s="166"/>
      <c r="FD231" s="166"/>
      <c r="FE231" s="166"/>
      <c r="FF231" s="166"/>
      <c r="FG231" s="166"/>
      <c r="FH231" s="166"/>
      <c r="FI231" s="166"/>
      <c r="FJ231" s="166"/>
      <c r="FK231" s="166"/>
      <c r="FL231" s="166"/>
      <c r="FM231" s="166"/>
      <c r="FN231" s="166"/>
      <c r="FO231" s="166"/>
      <c r="FP231" s="166"/>
      <c r="FQ231" s="166"/>
      <c r="FR231" s="166"/>
      <c r="FS231" s="166"/>
      <c r="FT231" s="166"/>
      <c r="FU231" s="166"/>
      <c r="FV231" s="166"/>
      <c r="FW231" s="166"/>
      <c r="FX231" s="166"/>
      <c r="FY231" s="166"/>
      <c r="FZ231" s="166"/>
      <c r="GA231" s="369"/>
      <c r="GB231" s="167"/>
      <c r="GC231" s="167"/>
      <c r="GD231" s="167"/>
      <c r="GE231" s="167"/>
      <c r="GF231" s="167"/>
      <c r="GG231" s="167"/>
      <c r="GH231" s="167"/>
      <c r="GI231" s="167"/>
      <c r="GJ231" s="167"/>
      <c r="GK231" s="167"/>
      <c r="GL231" s="167"/>
      <c r="GM231" s="167"/>
      <c r="GN231" s="167"/>
      <c r="GO231" s="167"/>
      <c r="GP231" s="167"/>
    </row>
    <row r="232" spans="1:198" s="191" customFormat="1" ht="13.8" thickBot="1" x14ac:dyDescent="0.3">
      <c r="A232" s="138">
        <v>229</v>
      </c>
      <c r="B232" s="227" t="s">
        <v>806</v>
      </c>
      <c r="C232" s="1029" t="s">
        <v>881</v>
      </c>
      <c r="D232" s="1029" t="s">
        <v>29</v>
      </c>
      <c r="E232" s="190"/>
      <c r="F232" s="1027" t="s">
        <v>66</v>
      </c>
      <c r="G232" s="230"/>
      <c r="H232" s="231">
        <f>H226</f>
        <v>13</v>
      </c>
      <c r="I232" s="231">
        <f t="shared" ref="I232:AZ232" si="5">I226</f>
        <v>15</v>
      </c>
      <c r="J232" s="231">
        <f t="shared" si="5"/>
        <v>15</v>
      </c>
      <c r="K232" s="643"/>
      <c r="L232" s="643"/>
      <c r="M232" s="231">
        <f t="shared" si="5"/>
        <v>13</v>
      </c>
      <c r="N232" s="231">
        <f t="shared" si="5"/>
        <v>15</v>
      </c>
      <c r="O232" s="643"/>
      <c r="P232" s="232">
        <f t="shared" si="5"/>
        <v>8</v>
      </c>
      <c r="Q232" s="232">
        <f t="shared" si="5"/>
        <v>8</v>
      </c>
      <c r="R232" s="232">
        <f t="shared" si="5"/>
        <v>8</v>
      </c>
      <c r="S232" s="232">
        <f t="shared" si="5"/>
        <v>8</v>
      </c>
      <c r="T232" s="232">
        <f t="shared" si="5"/>
        <v>10</v>
      </c>
      <c r="U232" s="232">
        <f t="shared" si="5"/>
        <v>10</v>
      </c>
      <c r="V232" s="232">
        <f t="shared" si="5"/>
        <v>10</v>
      </c>
      <c r="W232" s="232">
        <f t="shared" si="5"/>
        <v>10</v>
      </c>
      <c r="X232" s="231">
        <f t="shared" si="5"/>
        <v>15</v>
      </c>
      <c r="Y232" s="643"/>
      <c r="Z232" s="231">
        <f t="shared" si="5"/>
        <v>13</v>
      </c>
      <c r="AA232" s="231">
        <f t="shared" si="5"/>
        <v>13</v>
      </c>
      <c r="AB232" s="231">
        <f t="shared" si="5"/>
        <v>13</v>
      </c>
      <c r="AC232" s="231">
        <f t="shared" si="5"/>
        <v>15</v>
      </c>
      <c r="AD232" s="231">
        <f t="shared" si="5"/>
        <v>15</v>
      </c>
      <c r="AE232" s="231">
        <f t="shared" si="5"/>
        <v>13</v>
      </c>
      <c r="AF232" s="231">
        <f t="shared" si="5"/>
        <v>13</v>
      </c>
      <c r="AG232" s="231">
        <f t="shared" si="5"/>
        <v>13</v>
      </c>
      <c r="AH232" s="231">
        <f t="shared" si="5"/>
        <v>13</v>
      </c>
      <c r="AI232" s="231">
        <f t="shared" si="5"/>
        <v>15</v>
      </c>
      <c r="AJ232" s="231">
        <f t="shared" si="5"/>
        <v>15</v>
      </c>
      <c r="AK232" s="231">
        <f t="shared" si="5"/>
        <v>15</v>
      </c>
      <c r="AL232" s="231">
        <f t="shared" si="5"/>
        <v>15</v>
      </c>
      <c r="AM232" s="232">
        <f t="shared" si="5"/>
        <v>15</v>
      </c>
      <c r="AN232" s="232">
        <f t="shared" si="5"/>
        <v>17</v>
      </c>
      <c r="AO232" s="231">
        <f t="shared" si="5"/>
        <v>13</v>
      </c>
      <c r="AP232" s="231">
        <f t="shared" si="5"/>
        <v>13</v>
      </c>
      <c r="AQ232" s="232">
        <f t="shared" si="5"/>
        <v>17</v>
      </c>
      <c r="AR232" s="232">
        <f t="shared" si="5"/>
        <v>17</v>
      </c>
      <c r="AS232" s="231">
        <f t="shared" si="5"/>
        <v>13</v>
      </c>
      <c r="AT232" s="231">
        <f t="shared" si="5"/>
        <v>15</v>
      </c>
      <c r="AU232" s="231">
        <f t="shared" si="5"/>
        <v>15</v>
      </c>
      <c r="AV232" s="1030"/>
      <c r="AW232" s="1030"/>
      <c r="AX232" s="231">
        <f t="shared" si="5"/>
        <v>15</v>
      </c>
      <c r="AY232" s="231">
        <f t="shared" si="5"/>
        <v>15</v>
      </c>
      <c r="AZ232" s="232">
        <f t="shared" si="5"/>
        <v>17</v>
      </c>
      <c r="BA232" s="232"/>
      <c r="BB232" s="232"/>
      <c r="BC232" s="232"/>
      <c r="BD232" s="232"/>
      <c r="BE232" s="232"/>
      <c r="BF232" s="232"/>
      <c r="BG232" s="232"/>
      <c r="BH232" s="232"/>
      <c r="BI232" s="232"/>
      <c r="BJ232" s="232"/>
      <c r="BK232" s="232"/>
      <c r="BL232" s="232"/>
      <c r="BM232" s="232"/>
      <c r="BN232" s="232"/>
      <c r="BO232" s="232"/>
      <c r="BP232" s="229"/>
      <c r="BQ232" s="232"/>
      <c r="BR232" s="232"/>
      <c r="BS232" s="232"/>
      <c r="BT232" s="232"/>
      <c r="BU232" s="232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370"/>
      <c r="GB232" s="190"/>
      <c r="GC232" s="190"/>
      <c r="GD232" s="190"/>
      <c r="GE232" s="190"/>
      <c r="GF232" s="190"/>
      <c r="GG232" s="190"/>
      <c r="GH232" s="190"/>
      <c r="GI232" s="190"/>
      <c r="GJ232" s="190"/>
      <c r="GK232" s="190"/>
      <c r="GL232" s="190"/>
      <c r="GM232" s="190"/>
      <c r="GN232" s="190"/>
      <c r="GO232" s="190"/>
      <c r="GP232" s="190"/>
    </row>
    <row r="233" spans="1:198" s="626" customFormat="1" ht="13.8" thickBot="1" x14ac:dyDescent="0.3">
      <c r="A233" s="689">
        <v>230</v>
      </c>
      <c r="B233" s="267" t="s">
        <v>801</v>
      </c>
      <c r="C233" s="1034" t="s">
        <v>883</v>
      </c>
      <c r="D233" s="1034" t="s">
        <v>61</v>
      </c>
      <c r="E233" s="1058" t="s">
        <v>779</v>
      </c>
      <c r="F233" s="475" t="s">
        <v>66</v>
      </c>
      <c r="G233" s="474"/>
      <c r="H233" s="475">
        <v>13</v>
      </c>
      <c r="I233" s="475">
        <v>15</v>
      </c>
      <c r="J233" s="475">
        <v>15</v>
      </c>
      <c r="K233" s="649"/>
      <c r="L233" s="649"/>
      <c r="M233" s="475">
        <v>13</v>
      </c>
      <c r="N233" s="475">
        <v>15</v>
      </c>
      <c r="O233" s="649"/>
      <c r="P233" s="1032">
        <v>8</v>
      </c>
      <c r="Q233" s="1032">
        <v>8</v>
      </c>
      <c r="R233" s="1032">
        <v>8</v>
      </c>
      <c r="S233" s="1032">
        <v>8</v>
      </c>
      <c r="T233" s="1032">
        <v>10</v>
      </c>
      <c r="U233" s="1032">
        <v>10</v>
      </c>
      <c r="V233" s="1032">
        <v>10</v>
      </c>
      <c r="W233" s="1032">
        <v>10</v>
      </c>
      <c r="X233" s="475">
        <v>15</v>
      </c>
      <c r="Y233" s="649"/>
      <c r="Z233" s="475">
        <v>13</v>
      </c>
      <c r="AA233" s="475">
        <v>13</v>
      </c>
      <c r="AB233" s="475">
        <v>13</v>
      </c>
      <c r="AC233" s="475">
        <v>15</v>
      </c>
      <c r="AD233" s="475">
        <v>15</v>
      </c>
      <c r="AE233" s="475">
        <v>13</v>
      </c>
      <c r="AF233" s="475">
        <v>13</v>
      </c>
      <c r="AG233" s="475">
        <v>13</v>
      </c>
      <c r="AH233" s="475">
        <v>13</v>
      </c>
      <c r="AI233" s="475">
        <v>15</v>
      </c>
      <c r="AJ233" s="475">
        <v>15</v>
      </c>
      <c r="AK233" s="475">
        <v>15</v>
      </c>
      <c r="AL233" s="475">
        <v>15</v>
      </c>
      <c r="AM233" s="1032">
        <v>15</v>
      </c>
      <c r="AN233" s="1032">
        <v>17</v>
      </c>
      <c r="AO233" s="475">
        <v>13</v>
      </c>
      <c r="AP233" s="475">
        <v>13</v>
      </c>
      <c r="AQ233" s="1032">
        <v>17</v>
      </c>
      <c r="AR233" s="1032">
        <v>17</v>
      </c>
      <c r="AS233" s="475">
        <v>13</v>
      </c>
      <c r="AT233" s="475">
        <v>15</v>
      </c>
      <c r="AU233" s="475">
        <v>15</v>
      </c>
      <c r="AV233" s="649"/>
      <c r="AW233" s="649"/>
      <c r="AX233" s="475">
        <v>15</v>
      </c>
      <c r="AY233" s="475">
        <v>15</v>
      </c>
      <c r="AZ233" s="1032">
        <v>17</v>
      </c>
      <c r="BA233" s="1032"/>
      <c r="BB233" s="1032"/>
      <c r="BC233" s="1032"/>
      <c r="BD233" s="1032"/>
      <c r="BE233" s="1032"/>
      <c r="BF233" s="1032"/>
      <c r="BG233" s="1032"/>
      <c r="BH233" s="1032"/>
      <c r="BI233" s="1032"/>
      <c r="BJ233" s="1032"/>
      <c r="BK233" s="1032"/>
      <c r="BL233" s="1032"/>
      <c r="BM233" s="1032"/>
      <c r="BN233" s="1032"/>
      <c r="BO233" s="1032"/>
      <c r="BP233" s="475"/>
      <c r="BQ233" s="1032"/>
      <c r="BR233" s="1032"/>
      <c r="BS233" s="1032"/>
      <c r="BT233" s="1032"/>
      <c r="BU233" s="1032"/>
      <c r="BV233" s="698"/>
      <c r="BW233" s="698"/>
      <c r="BX233" s="698"/>
      <c r="BY233" s="698"/>
      <c r="BZ233" s="698"/>
      <c r="CA233" s="698"/>
      <c r="CB233" s="698"/>
      <c r="CC233" s="698"/>
      <c r="CD233" s="698"/>
      <c r="CE233" s="698"/>
      <c r="CF233" s="698"/>
      <c r="CG233" s="698"/>
      <c r="CH233" s="698"/>
      <c r="CI233" s="698"/>
      <c r="CJ233" s="698"/>
      <c r="CK233" s="698"/>
      <c r="CL233" s="698"/>
      <c r="CM233" s="698"/>
      <c r="CN233" s="698"/>
      <c r="CO233" s="698"/>
      <c r="CP233" s="698"/>
      <c r="CQ233" s="698"/>
      <c r="CR233" s="698"/>
      <c r="CS233" s="698"/>
      <c r="CT233" s="698"/>
      <c r="CU233" s="698"/>
      <c r="CV233" s="698"/>
      <c r="CW233" s="698"/>
      <c r="CX233" s="698"/>
      <c r="CY233" s="698"/>
      <c r="CZ233" s="698"/>
      <c r="DA233" s="698"/>
      <c r="DB233" s="698"/>
      <c r="DC233" s="698"/>
      <c r="DD233" s="698"/>
      <c r="DE233" s="698"/>
      <c r="DF233" s="698"/>
      <c r="DG233" s="698"/>
      <c r="DH233" s="698"/>
      <c r="DI233" s="698"/>
      <c r="DJ233" s="698"/>
      <c r="DK233" s="698"/>
      <c r="DL233" s="698"/>
      <c r="DM233" s="698"/>
      <c r="DN233" s="698"/>
      <c r="DO233" s="698"/>
      <c r="DP233" s="698"/>
      <c r="DQ233" s="698"/>
      <c r="DR233" s="698"/>
      <c r="DS233" s="698"/>
      <c r="DT233" s="698"/>
      <c r="DU233" s="698"/>
      <c r="DV233" s="698"/>
      <c r="DW233" s="698"/>
      <c r="DX233" s="698"/>
      <c r="DY233" s="698"/>
      <c r="DZ233" s="698"/>
      <c r="EA233" s="698"/>
      <c r="EB233" s="698"/>
      <c r="EC233" s="698"/>
      <c r="ED233" s="698"/>
      <c r="EE233" s="698"/>
      <c r="EF233" s="698"/>
      <c r="EG233" s="698"/>
      <c r="EH233" s="698"/>
      <c r="EI233" s="698"/>
      <c r="EJ233" s="698"/>
      <c r="EK233" s="698"/>
      <c r="EL233" s="698"/>
      <c r="EM233" s="698"/>
      <c r="EN233" s="698"/>
      <c r="EO233" s="698"/>
      <c r="EP233" s="698"/>
      <c r="EQ233" s="698"/>
      <c r="ER233" s="698"/>
      <c r="ES233" s="698"/>
      <c r="ET233" s="698"/>
      <c r="EU233" s="698"/>
      <c r="EV233" s="698"/>
      <c r="EW233" s="698"/>
      <c r="EX233" s="698"/>
      <c r="EY233" s="698"/>
      <c r="EZ233" s="698"/>
      <c r="FA233" s="698"/>
      <c r="FB233" s="698"/>
      <c r="FC233" s="698"/>
      <c r="FD233" s="698"/>
      <c r="FE233" s="698"/>
      <c r="FF233" s="698"/>
      <c r="FG233" s="698"/>
      <c r="FH233" s="698"/>
      <c r="FI233" s="698"/>
      <c r="FJ233" s="698"/>
      <c r="FK233" s="698"/>
      <c r="FL233" s="698"/>
      <c r="FM233" s="698"/>
      <c r="FN233" s="698"/>
      <c r="FO233" s="698"/>
      <c r="FP233" s="698"/>
      <c r="FQ233" s="698"/>
      <c r="FR233" s="698"/>
      <c r="FS233" s="698"/>
      <c r="FT233" s="698"/>
      <c r="FU233" s="698"/>
      <c r="FV233" s="698"/>
      <c r="FW233" s="698"/>
      <c r="FX233" s="698"/>
      <c r="FY233" s="698"/>
      <c r="FZ233" s="698"/>
      <c r="GA233" s="624"/>
      <c r="GB233" s="625"/>
      <c r="GC233" s="625"/>
      <c r="GD233" s="625"/>
      <c r="GE233" s="625"/>
      <c r="GF233" s="625"/>
      <c r="GG233" s="625"/>
      <c r="GH233" s="625"/>
      <c r="GI233" s="625"/>
      <c r="GJ233" s="625"/>
      <c r="GK233" s="625"/>
      <c r="GL233" s="625"/>
      <c r="GM233" s="625"/>
      <c r="GN233" s="625"/>
      <c r="GO233" s="625"/>
      <c r="GP233" s="625"/>
    </row>
    <row r="234" spans="1:198" s="626" customFormat="1" ht="13.8" thickBot="1" x14ac:dyDescent="0.3">
      <c r="A234" s="689">
        <v>231</v>
      </c>
      <c r="B234" s="267" t="s">
        <v>802</v>
      </c>
      <c r="C234" s="1034" t="s">
        <v>882</v>
      </c>
      <c r="D234" s="1034" t="s">
        <v>61</v>
      </c>
      <c r="F234" s="475" t="s">
        <v>66</v>
      </c>
      <c r="G234" s="474"/>
      <c r="H234" s="475">
        <v>13</v>
      </c>
      <c r="I234" s="475">
        <v>15</v>
      </c>
      <c r="J234" s="475">
        <v>15</v>
      </c>
      <c r="K234" s="649"/>
      <c r="L234" s="649"/>
      <c r="M234" s="475">
        <v>13</v>
      </c>
      <c r="N234" s="475">
        <v>15</v>
      </c>
      <c r="O234" s="649"/>
      <c r="P234" s="1032">
        <v>8</v>
      </c>
      <c r="Q234" s="1032">
        <v>8</v>
      </c>
      <c r="R234" s="1032">
        <v>8</v>
      </c>
      <c r="S234" s="1032">
        <v>8</v>
      </c>
      <c r="T234" s="1032">
        <v>10</v>
      </c>
      <c r="U234" s="1032">
        <v>10</v>
      </c>
      <c r="V234" s="1032">
        <v>10</v>
      </c>
      <c r="W234" s="1032">
        <v>10</v>
      </c>
      <c r="X234" s="475">
        <v>15</v>
      </c>
      <c r="Y234" s="649"/>
      <c r="Z234" s="475">
        <v>13</v>
      </c>
      <c r="AA234" s="475">
        <v>13</v>
      </c>
      <c r="AB234" s="475">
        <v>13</v>
      </c>
      <c r="AC234" s="475">
        <v>15</v>
      </c>
      <c r="AD234" s="475">
        <v>15</v>
      </c>
      <c r="AE234" s="475">
        <v>13</v>
      </c>
      <c r="AF234" s="475">
        <v>13</v>
      </c>
      <c r="AG234" s="475">
        <v>13</v>
      </c>
      <c r="AH234" s="475">
        <v>13</v>
      </c>
      <c r="AI234" s="475">
        <v>15</v>
      </c>
      <c r="AJ234" s="475">
        <v>15</v>
      </c>
      <c r="AK234" s="475">
        <v>15</v>
      </c>
      <c r="AL234" s="475">
        <v>15</v>
      </c>
      <c r="AM234" s="1032">
        <v>15</v>
      </c>
      <c r="AN234" s="1032">
        <v>17</v>
      </c>
      <c r="AO234" s="475">
        <v>13</v>
      </c>
      <c r="AP234" s="475">
        <v>13</v>
      </c>
      <c r="AQ234" s="1032">
        <v>17</v>
      </c>
      <c r="AR234" s="1032">
        <v>17</v>
      </c>
      <c r="AS234" s="475">
        <v>13</v>
      </c>
      <c r="AT234" s="475">
        <v>15</v>
      </c>
      <c r="AU234" s="475">
        <v>15</v>
      </c>
      <c r="AV234" s="649"/>
      <c r="AW234" s="649"/>
      <c r="AX234" s="475">
        <v>15</v>
      </c>
      <c r="AY234" s="475">
        <v>15</v>
      </c>
      <c r="AZ234" s="1032">
        <v>17</v>
      </c>
      <c r="BA234" s="1032"/>
      <c r="BB234" s="1032"/>
      <c r="BC234" s="1032"/>
      <c r="BD234" s="1032"/>
      <c r="BE234" s="1032"/>
      <c r="BF234" s="1032"/>
      <c r="BG234" s="1032"/>
      <c r="BH234" s="1032"/>
      <c r="BI234" s="1032"/>
      <c r="BJ234" s="1032"/>
      <c r="BK234" s="1032"/>
      <c r="BL234" s="1032"/>
      <c r="BM234" s="1032"/>
      <c r="BN234" s="1032"/>
      <c r="BO234" s="1032"/>
      <c r="BP234" s="475"/>
      <c r="BQ234" s="1032"/>
      <c r="BR234" s="1032"/>
      <c r="BS234" s="1032"/>
      <c r="BT234" s="1032"/>
      <c r="BU234" s="1032"/>
      <c r="BV234" s="698"/>
      <c r="BW234" s="698"/>
      <c r="BX234" s="698"/>
      <c r="BY234" s="698"/>
      <c r="BZ234" s="698"/>
      <c r="CA234" s="698"/>
      <c r="CB234" s="698"/>
      <c r="CC234" s="698"/>
      <c r="CD234" s="698"/>
      <c r="CE234" s="698"/>
      <c r="CF234" s="698"/>
      <c r="CG234" s="698"/>
      <c r="CH234" s="698"/>
      <c r="CI234" s="698"/>
      <c r="CJ234" s="698"/>
      <c r="CK234" s="698"/>
      <c r="CL234" s="698"/>
      <c r="CM234" s="698"/>
      <c r="CN234" s="698"/>
      <c r="CO234" s="698"/>
      <c r="CP234" s="698"/>
      <c r="CQ234" s="698"/>
      <c r="CR234" s="698"/>
      <c r="CS234" s="698"/>
      <c r="CT234" s="698"/>
      <c r="CU234" s="698"/>
      <c r="CV234" s="698"/>
      <c r="CW234" s="698"/>
      <c r="CX234" s="698"/>
      <c r="CY234" s="698"/>
      <c r="CZ234" s="698"/>
      <c r="DA234" s="698"/>
      <c r="DB234" s="698"/>
      <c r="DC234" s="698"/>
      <c r="DD234" s="698"/>
      <c r="DE234" s="698"/>
      <c r="DF234" s="698"/>
      <c r="DG234" s="698"/>
      <c r="DH234" s="698"/>
      <c r="DI234" s="698"/>
      <c r="DJ234" s="698"/>
      <c r="DK234" s="698"/>
      <c r="DL234" s="698"/>
      <c r="DM234" s="698"/>
      <c r="DN234" s="698"/>
      <c r="DO234" s="698"/>
      <c r="DP234" s="698"/>
      <c r="DQ234" s="698"/>
      <c r="DR234" s="698"/>
      <c r="DS234" s="698"/>
      <c r="DT234" s="698"/>
      <c r="DU234" s="698"/>
      <c r="DV234" s="698"/>
      <c r="DW234" s="698"/>
      <c r="DX234" s="698"/>
      <c r="DY234" s="698"/>
      <c r="DZ234" s="698"/>
      <c r="EA234" s="698"/>
      <c r="EB234" s="698"/>
      <c r="EC234" s="698"/>
      <c r="ED234" s="698"/>
      <c r="EE234" s="698"/>
      <c r="EF234" s="698"/>
      <c r="EG234" s="698"/>
      <c r="EH234" s="698"/>
      <c r="EI234" s="698"/>
      <c r="EJ234" s="698"/>
      <c r="EK234" s="698"/>
      <c r="EL234" s="698"/>
      <c r="EM234" s="698"/>
      <c r="EN234" s="698"/>
      <c r="EO234" s="698"/>
      <c r="EP234" s="698"/>
      <c r="EQ234" s="698"/>
      <c r="ER234" s="698"/>
      <c r="ES234" s="698"/>
      <c r="ET234" s="698"/>
      <c r="EU234" s="698"/>
      <c r="EV234" s="698"/>
      <c r="EW234" s="698"/>
      <c r="EX234" s="698"/>
      <c r="EY234" s="698"/>
      <c r="EZ234" s="698"/>
      <c r="FA234" s="698"/>
      <c r="FB234" s="698"/>
      <c r="FC234" s="698"/>
      <c r="FD234" s="698"/>
      <c r="FE234" s="698"/>
      <c r="FF234" s="698"/>
      <c r="FG234" s="698"/>
      <c r="FH234" s="698"/>
      <c r="FI234" s="698"/>
      <c r="FJ234" s="698"/>
      <c r="FK234" s="698"/>
      <c r="FL234" s="698"/>
      <c r="FM234" s="698"/>
      <c r="FN234" s="698"/>
      <c r="FO234" s="698"/>
      <c r="FP234" s="698"/>
      <c r="FQ234" s="698"/>
      <c r="FR234" s="698"/>
      <c r="FS234" s="698"/>
      <c r="FT234" s="698"/>
      <c r="FU234" s="698"/>
      <c r="FV234" s="698"/>
      <c r="FW234" s="698"/>
      <c r="FX234" s="698"/>
      <c r="FY234" s="698"/>
      <c r="FZ234" s="698"/>
      <c r="GA234" s="624"/>
      <c r="GB234" s="625"/>
      <c r="GC234" s="625"/>
      <c r="GD234" s="625"/>
      <c r="GE234" s="625"/>
      <c r="GF234" s="625"/>
      <c r="GG234" s="625"/>
      <c r="GH234" s="625"/>
      <c r="GI234" s="625"/>
      <c r="GJ234" s="625"/>
      <c r="GK234" s="625"/>
      <c r="GL234" s="625"/>
      <c r="GM234" s="625"/>
      <c r="GN234" s="625"/>
      <c r="GO234" s="625"/>
      <c r="GP234" s="625"/>
    </row>
    <row r="235" spans="1:198" s="191" customFormat="1" ht="13.8" thickBot="1" x14ac:dyDescent="0.3">
      <c r="A235" s="138">
        <v>232</v>
      </c>
      <c r="B235" s="612" t="s">
        <v>803</v>
      </c>
      <c r="C235" s="1029" t="s">
        <v>884</v>
      </c>
      <c r="D235" s="1029" t="s">
        <v>72</v>
      </c>
      <c r="F235" s="1027" t="s">
        <v>66</v>
      </c>
      <c r="G235" s="230"/>
      <c r="H235" s="231">
        <f>16*H234</f>
        <v>208</v>
      </c>
      <c r="I235" s="231">
        <f t="shared" ref="I235:AZ235" si="6">16*I234</f>
        <v>240</v>
      </c>
      <c r="J235" s="231">
        <f t="shared" si="6"/>
        <v>240</v>
      </c>
      <c r="K235" s="643"/>
      <c r="L235" s="643"/>
      <c r="M235" s="232">
        <f t="shared" si="6"/>
        <v>208</v>
      </c>
      <c r="N235" s="232">
        <f t="shared" si="6"/>
        <v>240</v>
      </c>
      <c r="O235" s="643"/>
      <c r="P235" s="232">
        <f t="shared" si="6"/>
        <v>128</v>
      </c>
      <c r="Q235" s="232">
        <f t="shared" si="6"/>
        <v>128</v>
      </c>
      <c r="R235" s="232">
        <f t="shared" si="6"/>
        <v>128</v>
      </c>
      <c r="S235" s="232">
        <f t="shared" si="6"/>
        <v>128</v>
      </c>
      <c r="T235" s="232">
        <f t="shared" si="6"/>
        <v>160</v>
      </c>
      <c r="U235" s="232">
        <f t="shared" si="6"/>
        <v>160</v>
      </c>
      <c r="V235" s="232">
        <f t="shared" si="6"/>
        <v>160</v>
      </c>
      <c r="W235" s="232">
        <f t="shared" si="6"/>
        <v>160</v>
      </c>
      <c r="X235" s="232">
        <f t="shared" si="6"/>
        <v>240</v>
      </c>
      <c r="Y235" s="643"/>
      <c r="Z235" s="232">
        <f t="shared" si="6"/>
        <v>208</v>
      </c>
      <c r="AA235" s="232">
        <f t="shared" si="6"/>
        <v>208</v>
      </c>
      <c r="AB235" s="232">
        <f t="shared" si="6"/>
        <v>208</v>
      </c>
      <c r="AC235" s="232">
        <f t="shared" si="6"/>
        <v>240</v>
      </c>
      <c r="AD235" s="232">
        <f t="shared" si="6"/>
        <v>240</v>
      </c>
      <c r="AE235" s="232">
        <f t="shared" si="6"/>
        <v>208</v>
      </c>
      <c r="AF235" s="232">
        <f t="shared" si="6"/>
        <v>208</v>
      </c>
      <c r="AG235" s="232">
        <f t="shared" si="6"/>
        <v>208</v>
      </c>
      <c r="AH235" s="232">
        <f t="shared" si="6"/>
        <v>208</v>
      </c>
      <c r="AI235" s="232">
        <f t="shared" si="6"/>
        <v>240</v>
      </c>
      <c r="AJ235" s="232">
        <f t="shared" si="6"/>
        <v>240</v>
      </c>
      <c r="AK235" s="232">
        <f t="shared" si="6"/>
        <v>240</v>
      </c>
      <c r="AL235" s="232">
        <f t="shared" si="6"/>
        <v>240</v>
      </c>
      <c r="AM235" s="232">
        <f t="shared" si="6"/>
        <v>240</v>
      </c>
      <c r="AN235" s="232">
        <f t="shared" si="6"/>
        <v>272</v>
      </c>
      <c r="AO235" s="232">
        <f t="shared" si="6"/>
        <v>208</v>
      </c>
      <c r="AP235" s="232">
        <f t="shared" si="6"/>
        <v>208</v>
      </c>
      <c r="AQ235" s="232">
        <f t="shared" si="6"/>
        <v>272</v>
      </c>
      <c r="AR235" s="232">
        <f t="shared" si="6"/>
        <v>272</v>
      </c>
      <c r="AS235" s="232">
        <f t="shared" si="6"/>
        <v>208</v>
      </c>
      <c r="AT235" s="232">
        <f t="shared" si="6"/>
        <v>240</v>
      </c>
      <c r="AU235" s="232">
        <f t="shared" si="6"/>
        <v>240</v>
      </c>
      <c r="AV235" s="1030"/>
      <c r="AW235" s="1030"/>
      <c r="AX235" s="229">
        <f t="shared" si="6"/>
        <v>240</v>
      </c>
      <c r="AY235" s="229">
        <f t="shared" si="6"/>
        <v>240</v>
      </c>
      <c r="AZ235" s="232">
        <f t="shared" si="6"/>
        <v>272</v>
      </c>
      <c r="BA235" s="232"/>
      <c r="BB235" s="232"/>
      <c r="BC235" s="232"/>
      <c r="BD235" s="232"/>
      <c r="BE235" s="232"/>
      <c r="BF235" s="232"/>
      <c r="BG235" s="232"/>
      <c r="BH235" s="232"/>
      <c r="BI235" s="232"/>
      <c r="BJ235" s="232"/>
      <c r="BK235" s="232"/>
      <c r="BL235" s="232"/>
      <c r="BM235" s="232"/>
      <c r="BN235" s="232"/>
      <c r="BO235" s="232"/>
      <c r="BP235" s="229"/>
      <c r="BQ235" s="232"/>
      <c r="BR235" s="232"/>
      <c r="BS235" s="232"/>
      <c r="BT235" s="232"/>
      <c r="BU235" s="232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370"/>
      <c r="GB235" s="190"/>
      <c r="GC235" s="190"/>
      <c r="GD235" s="190"/>
      <c r="GE235" s="190"/>
      <c r="GF235" s="190"/>
      <c r="GG235" s="190"/>
      <c r="GH235" s="190"/>
      <c r="GI235" s="190"/>
      <c r="GJ235" s="190"/>
      <c r="GK235" s="190"/>
      <c r="GL235" s="190"/>
      <c r="GM235" s="190"/>
      <c r="GN235" s="190"/>
      <c r="GO235" s="190"/>
      <c r="GP235" s="190"/>
    </row>
    <row r="236" spans="1:198" s="155" customFormat="1" x14ac:dyDescent="0.25">
      <c r="A236" s="138">
        <v>233</v>
      </c>
      <c r="B236" s="527" t="s">
        <v>804</v>
      </c>
      <c r="C236" s="1035" t="s">
        <v>885</v>
      </c>
      <c r="D236" s="1035" t="s">
        <v>64</v>
      </c>
      <c r="E236" s="1019" t="s">
        <v>784</v>
      </c>
      <c r="F236" s="1033" t="s">
        <v>66</v>
      </c>
      <c r="G236" s="154"/>
      <c r="H236" s="175">
        <f>8*H234</f>
        <v>104</v>
      </c>
      <c r="I236" s="175">
        <f t="shared" ref="I236:AZ236" si="7">8*I234</f>
        <v>120</v>
      </c>
      <c r="J236" s="175">
        <f t="shared" si="7"/>
        <v>120</v>
      </c>
      <c r="K236" s="641"/>
      <c r="L236" s="641"/>
      <c r="M236" s="182">
        <f t="shared" si="7"/>
        <v>104</v>
      </c>
      <c r="N236" s="182">
        <f t="shared" si="7"/>
        <v>120</v>
      </c>
      <c r="O236" s="641"/>
      <c r="P236" s="182">
        <f t="shared" si="7"/>
        <v>64</v>
      </c>
      <c r="Q236" s="182">
        <f t="shared" si="7"/>
        <v>64</v>
      </c>
      <c r="R236" s="182">
        <f t="shared" si="7"/>
        <v>64</v>
      </c>
      <c r="S236" s="182">
        <f t="shared" si="7"/>
        <v>64</v>
      </c>
      <c r="T236" s="182">
        <f t="shared" si="7"/>
        <v>80</v>
      </c>
      <c r="U236" s="182">
        <f t="shared" si="7"/>
        <v>80</v>
      </c>
      <c r="V236" s="182">
        <f t="shared" si="7"/>
        <v>80</v>
      </c>
      <c r="W236" s="182">
        <f t="shared" si="7"/>
        <v>80</v>
      </c>
      <c r="X236" s="182">
        <f t="shared" si="7"/>
        <v>120</v>
      </c>
      <c r="Y236" s="641"/>
      <c r="Z236" s="182">
        <f t="shared" si="7"/>
        <v>104</v>
      </c>
      <c r="AA236" s="182">
        <f t="shared" si="7"/>
        <v>104</v>
      </c>
      <c r="AB236" s="182">
        <f t="shared" si="7"/>
        <v>104</v>
      </c>
      <c r="AC236" s="182">
        <f t="shared" si="7"/>
        <v>120</v>
      </c>
      <c r="AD236" s="182">
        <f t="shared" si="7"/>
        <v>120</v>
      </c>
      <c r="AE236" s="182">
        <f t="shared" si="7"/>
        <v>104</v>
      </c>
      <c r="AF236" s="182">
        <f t="shared" si="7"/>
        <v>104</v>
      </c>
      <c r="AG236" s="182">
        <f t="shared" si="7"/>
        <v>104</v>
      </c>
      <c r="AH236" s="182">
        <f t="shared" si="7"/>
        <v>104</v>
      </c>
      <c r="AI236" s="182">
        <f t="shared" si="7"/>
        <v>120</v>
      </c>
      <c r="AJ236" s="182">
        <f t="shared" si="7"/>
        <v>120</v>
      </c>
      <c r="AK236" s="182">
        <f t="shared" si="7"/>
        <v>120</v>
      </c>
      <c r="AL236" s="182">
        <f t="shared" si="7"/>
        <v>120</v>
      </c>
      <c r="AM236" s="182">
        <f t="shared" si="7"/>
        <v>120</v>
      </c>
      <c r="AN236" s="182">
        <f t="shared" si="7"/>
        <v>136</v>
      </c>
      <c r="AO236" s="182">
        <f t="shared" si="7"/>
        <v>104</v>
      </c>
      <c r="AP236" s="182">
        <f t="shared" si="7"/>
        <v>104</v>
      </c>
      <c r="AQ236" s="182">
        <f t="shared" si="7"/>
        <v>136</v>
      </c>
      <c r="AR236" s="182">
        <f t="shared" si="7"/>
        <v>136</v>
      </c>
      <c r="AS236" s="182">
        <f t="shared" si="7"/>
        <v>104</v>
      </c>
      <c r="AT236" s="182">
        <f t="shared" si="7"/>
        <v>120</v>
      </c>
      <c r="AU236" s="182">
        <f t="shared" si="7"/>
        <v>120</v>
      </c>
      <c r="AV236" s="1038"/>
      <c r="AW236" s="1038"/>
      <c r="AX236" s="153">
        <f t="shared" si="7"/>
        <v>120</v>
      </c>
      <c r="AY236" s="153">
        <f t="shared" si="7"/>
        <v>120</v>
      </c>
      <c r="AZ236" s="182">
        <f t="shared" si="7"/>
        <v>136</v>
      </c>
      <c r="BA236" s="182"/>
      <c r="BB236" s="182"/>
      <c r="BC236" s="182"/>
      <c r="BD236" s="182"/>
      <c r="BE236" s="182"/>
      <c r="BF236" s="182"/>
      <c r="BG236" s="182"/>
      <c r="BH236" s="182"/>
      <c r="BI236" s="182"/>
      <c r="BJ236" s="182"/>
      <c r="BK236" s="182"/>
      <c r="BL236" s="182"/>
      <c r="BM236" s="182"/>
      <c r="BN236" s="182"/>
      <c r="BO236" s="182"/>
      <c r="BP236" s="153"/>
      <c r="BQ236" s="182"/>
      <c r="BR236" s="182"/>
      <c r="BS236" s="182"/>
      <c r="BT236" s="182"/>
      <c r="BU236" s="182"/>
      <c r="BV236" s="157"/>
      <c r="BW236" s="157"/>
      <c r="BX236" s="157"/>
      <c r="BY236" s="157"/>
      <c r="BZ236" s="157"/>
      <c r="CA236" s="157"/>
      <c r="CB236" s="157"/>
      <c r="CC236" s="157"/>
      <c r="CD236" s="157"/>
      <c r="CE236" s="157"/>
      <c r="CF236" s="157"/>
      <c r="CG236" s="157"/>
      <c r="CH236" s="157"/>
      <c r="CI236" s="157"/>
      <c r="CJ236" s="157"/>
      <c r="CK236" s="157"/>
      <c r="CL236" s="157"/>
      <c r="CM236" s="157"/>
      <c r="CN236" s="157"/>
      <c r="CO236" s="157"/>
      <c r="CP236" s="157"/>
      <c r="CQ236" s="157"/>
      <c r="CR236" s="157"/>
      <c r="CS236" s="157"/>
      <c r="CT236" s="157"/>
      <c r="CU236" s="157"/>
      <c r="CV236" s="157"/>
      <c r="CW236" s="157"/>
      <c r="CX236" s="157"/>
      <c r="CY236" s="157"/>
      <c r="CZ236" s="157"/>
      <c r="DA236" s="157"/>
      <c r="DB236" s="157"/>
      <c r="DC236" s="157"/>
      <c r="DD236" s="157"/>
      <c r="DE236" s="157"/>
      <c r="DF236" s="157"/>
      <c r="DG236" s="157"/>
      <c r="DH236" s="157"/>
      <c r="DI236" s="157"/>
      <c r="DJ236" s="157"/>
      <c r="DK236" s="157"/>
      <c r="DL236" s="157"/>
      <c r="DM236" s="157"/>
      <c r="DN236" s="157"/>
      <c r="DO236" s="157"/>
      <c r="DP236" s="157"/>
      <c r="DQ236" s="157"/>
      <c r="DR236" s="157"/>
      <c r="DS236" s="157"/>
      <c r="DT236" s="157"/>
      <c r="DU236" s="157"/>
      <c r="DV236" s="157"/>
      <c r="DW236" s="157"/>
      <c r="DX236" s="157"/>
      <c r="DY236" s="157"/>
      <c r="DZ236" s="157"/>
      <c r="EA236" s="157"/>
      <c r="EB236" s="157"/>
      <c r="EC236" s="157"/>
      <c r="ED236" s="157"/>
      <c r="EE236" s="157"/>
      <c r="EF236" s="157"/>
      <c r="EG236" s="157"/>
      <c r="EH236" s="157"/>
      <c r="EI236" s="157"/>
      <c r="EJ236" s="157"/>
      <c r="EK236" s="157"/>
      <c r="EL236" s="157"/>
      <c r="EM236" s="157"/>
      <c r="EN236" s="157"/>
      <c r="EO236" s="157"/>
      <c r="EP236" s="157"/>
      <c r="EQ236" s="157"/>
      <c r="ER236" s="157"/>
      <c r="ES236" s="157"/>
      <c r="ET236" s="157"/>
      <c r="EU236" s="157"/>
      <c r="EV236" s="157"/>
      <c r="EW236" s="157"/>
      <c r="EX236" s="157"/>
      <c r="EY236" s="157"/>
      <c r="EZ236" s="157"/>
      <c r="FA236" s="157"/>
      <c r="FB236" s="157"/>
      <c r="FC236" s="157"/>
      <c r="FD236" s="157"/>
      <c r="FE236" s="157"/>
      <c r="FF236" s="157"/>
      <c r="FG236" s="157"/>
      <c r="FH236" s="157"/>
      <c r="FI236" s="157"/>
      <c r="FJ236" s="157"/>
      <c r="FK236" s="157"/>
      <c r="FL236" s="157"/>
      <c r="FM236" s="157"/>
      <c r="FN236" s="157"/>
      <c r="FO236" s="157"/>
      <c r="FP236" s="157"/>
      <c r="FQ236" s="157"/>
      <c r="FR236" s="157"/>
      <c r="FS236" s="157"/>
      <c r="FT236" s="157"/>
      <c r="FU236" s="157"/>
      <c r="FV236" s="157"/>
      <c r="FW236" s="157"/>
      <c r="FX236" s="157"/>
      <c r="FY236" s="157"/>
      <c r="FZ236" s="157"/>
      <c r="GA236" s="368"/>
      <c r="GB236" s="158"/>
      <c r="GC236" s="158"/>
      <c r="GD236" s="158"/>
      <c r="GE236" s="158"/>
      <c r="GF236" s="158"/>
      <c r="GG236" s="158"/>
      <c r="GH236" s="158"/>
      <c r="GI236" s="158"/>
      <c r="GJ236" s="158"/>
      <c r="GK236" s="158"/>
      <c r="GL236" s="158"/>
      <c r="GM236" s="158"/>
      <c r="GN236" s="158"/>
      <c r="GO236" s="158"/>
      <c r="GP236" s="158"/>
    </row>
    <row r="237" spans="1:198" s="164" customFormat="1" ht="13.8" thickBot="1" x14ac:dyDescent="0.3">
      <c r="A237" s="138">
        <v>234</v>
      </c>
      <c r="B237" s="528" t="s">
        <v>804</v>
      </c>
      <c r="C237" s="1036" t="s">
        <v>886</v>
      </c>
      <c r="D237" s="1036" t="s">
        <v>64</v>
      </c>
      <c r="E237" s="1020" t="s">
        <v>785</v>
      </c>
      <c r="F237" s="1031" t="s">
        <v>66</v>
      </c>
      <c r="G237" s="163"/>
      <c r="H237" s="178">
        <f>8*H234</f>
        <v>104</v>
      </c>
      <c r="I237" s="178">
        <f t="shared" ref="I237:AZ237" si="8">8*I234</f>
        <v>120</v>
      </c>
      <c r="J237" s="178">
        <f t="shared" si="8"/>
        <v>120</v>
      </c>
      <c r="K237" s="642"/>
      <c r="L237" s="642"/>
      <c r="M237" s="183">
        <f t="shared" si="8"/>
        <v>104</v>
      </c>
      <c r="N237" s="183">
        <f t="shared" si="8"/>
        <v>120</v>
      </c>
      <c r="O237" s="642"/>
      <c r="P237" s="183">
        <f t="shared" si="8"/>
        <v>64</v>
      </c>
      <c r="Q237" s="183">
        <f t="shared" si="8"/>
        <v>64</v>
      </c>
      <c r="R237" s="183">
        <f t="shared" si="8"/>
        <v>64</v>
      </c>
      <c r="S237" s="183">
        <f t="shared" si="8"/>
        <v>64</v>
      </c>
      <c r="T237" s="183">
        <f t="shared" si="8"/>
        <v>80</v>
      </c>
      <c r="U237" s="183">
        <f t="shared" si="8"/>
        <v>80</v>
      </c>
      <c r="V237" s="183">
        <f t="shared" si="8"/>
        <v>80</v>
      </c>
      <c r="W237" s="183">
        <f t="shared" si="8"/>
        <v>80</v>
      </c>
      <c r="X237" s="183">
        <f t="shared" si="8"/>
        <v>120</v>
      </c>
      <c r="Y237" s="642"/>
      <c r="Z237" s="183">
        <f t="shared" si="8"/>
        <v>104</v>
      </c>
      <c r="AA237" s="183">
        <f t="shared" si="8"/>
        <v>104</v>
      </c>
      <c r="AB237" s="183">
        <f t="shared" si="8"/>
        <v>104</v>
      </c>
      <c r="AC237" s="183">
        <f t="shared" si="8"/>
        <v>120</v>
      </c>
      <c r="AD237" s="183">
        <f t="shared" si="8"/>
        <v>120</v>
      </c>
      <c r="AE237" s="183">
        <f t="shared" si="8"/>
        <v>104</v>
      </c>
      <c r="AF237" s="183">
        <f t="shared" si="8"/>
        <v>104</v>
      </c>
      <c r="AG237" s="183">
        <f t="shared" si="8"/>
        <v>104</v>
      </c>
      <c r="AH237" s="183">
        <f t="shared" si="8"/>
        <v>104</v>
      </c>
      <c r="AI237" s="183">
        <f t="shared" si="8"/>
        <v>120</v>
      </c>
      <c r="AJ237" s="183">
        <f t="shared" si="8"/>
        <v>120</v>
      </c>
      <c r="AK237" s="183">
        <f t="shared" si="8"/>
        <v>120</v>
      </c>
      <c r="AL237" s="183">
        <f t="shared" si="8"/>
        <v>120</v>
      </c>
      <c r="AM237" s="183">
        <f t="shared" si="8"/>
        <v>120</v>
      </c>
      <c r="AN237" s="183">
        <f t="shared" si="8"/>
        <v>136</v>
      </c>
      <c r="AO237" s="183">
        <f t="shared" si="8"/>
        <v>104</v>
      </c>
      <c r="AP237" s="183">
        <f t="shared" si="8"/>
        <v>104</v>
      </c>
      <c r="AQ237" s="183">
        <f t="shared" si="8"/>
        <v>136</v>
      </c>
      <c r="AR237" s="183">
        <f t="shared" si="8"/>
        <v>136</v>
      </c>
      <c r="AS237" s="183">
        <f t="shared" si="8"/>
        <v>104</v>
      </c>
      <c r="AT237" s="183">
        <f t="shared" si="8"/>
        <v>120</v>
      </c>
      <c r="AU237" s="183">
        <f t="shared" si="8"/>
        <v>120</v>
      </c>
      <c r="AV237" s="1039"/>
      <c r="AW237" s="1039"/>
      <c r="AX237" s="162">
        <f t="shared" si="8"/>
        <v>120</v>
      </c>
      <c r="AY237" s="162">
        <f t="shared" si="8"/>
        <v>120</v>
      </c>
      <c r="AZ237" s="183">
        <f t="shared" si="8"/>
        <v>136</v>
      </c>
      <c r="BA237" s="183"/>
      <c r="BB237" s="183"/>
      <c r="BC237" s="183"/>
      <c r="BD237" s="183"/>
      <c r="BE237" s="183"/>
      <c r="BF237" s="183"/>
      <c r="BG237" s="183"/>
      <c r="BH237" s="183"/>
      <c r="BI237" s="183"/>
      <c r="BJ237" s="183"/>
      <c r="BK237" s="183"/>
      <c r="BL237" s="183"/>
      <c r="BM237" s="183"/>
      <c r="BN237" s="183"/>
      <c r="BO237" s="183"/>
      <c r="BP237" s="162"/>
      <c r="BQ237" s="183"/>
      <c r="BR237" s="183"/>
      <c r="BS237" s="183"/>
      <c r="BT237" s="183"/>
      <c r="BU237" s="183"/>
      <c r="BV237" s="166"/>
      <c r="BW237" s="166"/>
      <c r="BX237" s="166"/>
      <c r="BY237" s="166"/>
      <c r="BZ237" s="166"/>
      <c r="CA237" s="166"/>
      <c r="CB237" s="166"/>
      <c r="CC237" s="166"/>
      <c r="CD237" s="166"/>
      <c r="CE237" s="166"/>
      <c r="CF237" s="166"/>
      <c r="CG237" s="166"/>
      <c r="CH237" s="166"/>
      <c r="CI237" s="166"/>
      <c r="CJ237" s="166"/>
      <c r="CK237" s="166"/>
      <c r="CL237" s="166"/>
      <c r="CM237" s="166"/>
      <c r="CN237" s="166"/>
      <c r="CO237" s="166"/>
      <c r="CP237" s="166"/>
      <c r="CQ237" s="166"/>
      <c r="CR237" s="166"/>
      <c r="CS237" s="166"/>
      <c r="CT237" s="166"/>
      <c r="CU237" s="166"/>
      <c r="CV237" s="166"/>
      <c r="CW237" s="166"/>
      <c r="CX237" s="166"/>
      <c r="CY237" s="166"/>
      <c r="CZ237" s="166"/>
      <c r="DA237" s="166"/>
      <c r="DB237" s="166"/>
      <c r="DC237" s="166"/>
      <c r="DD237" s="166"/>
      <c r="DE237" s="166"/>
      <c r="DF237" s="166"/>
      <c r="DG237" s="166"/>
      <c r="DH237" s="166"/>
      <c r="DI237" s="166"/>
      <c r="DJ237" s="166"/>
      <c r="DK237" s="166"/>
      <c r="DL237" s="166"/>
      <c r="DM237" s="166"/>
      <c r="DN237" s="166"/>
      <c r="DO237" s="166"/>
      <c r="DP237" s="166"/>
      <c r="DQ237" s="166"/>
      <c r="DR237" s="166"/>
      <c r="DS237" s="166"/>
      <c r="DT237" s="166"/>
      <c r="DU237" s="166"/>
      <c r="DV237" s="166"/>
      <c r="DW237" s="166"/>
      <c r="DX237" s="166"/>
      <c r="DY237" s="166"/>
      <c r="DZ237" s="166"/>
      <c r="EA237" s="166"/>
      <c r="EB237" s="166"/>
      <c r="EC237" s="166"/>
      <c r="ED237" s="166"/>
      <c r="EE237" s="166"/>
      <c r="EF237" s="166"/>
      <c r="EG237" s="166"/>
      <c r="EH237" s="166"/>
      <c r="EI237" s="166"/>
      <c r="EJ237" s="166"/>
      <c r="EK237" s="166"/>
      <c r="EL237" s="166"/>
      <c r="EM237" s="166"/>
      <c r="EN237" s="166"/>
      <c r="EO237" s="166"/>
      <c r="EP237" s="166"/>
      <c r="EQ237" s="166"/>
      <c r="ER237" s="166"/>
      <c r="ES237" s="166"/>
      <c r="ET237" s="166"/>
      <c r="EU237" s="166"/>
      <c r="EV237" s="166"/>
      <c r="EW237" s="166"/>
      <c r="EX237" s="166"/>
      <c r="EY237" s="166"/>
      <c r="EZ237" s="166"/>
      <c r="FA237" s="166"/>
      <c r="FB237" s="166"/>
      <c r="FC237" s="166"/>
      <c r="FD237" s="166"/>
      <c r="FE237" s="166"/>
      <c r="FF237" s="166"/>
      <c r="FG237" s="166"/>
      <c r="FH237" s="166"/>
      <c r="FI237" s="166"/>
      <c r="FJ237" s="166"/>
      <c r="FK237" s="166"/>
      <c r="FL237" s="166"/>
      <c r="FM237" s="166"/>
      <c r="FN237" s="166"/>
      <c r="FO237" s="166"/>
      <c r="FP237" s="166"/>
      <c r="FQ237" s="166"/>
      <c r="FR237" s="166"/>
      <c r="FS237" s="166"/>
      <c r="FT237" s="166"/>
      <c r="FU237" s="166"/>
      <c r="FV237" s="166"/>
      <c r="FW237" s="166"/>
      <c r="FX237" s="166"/>
      <c r="FY237" s="166"/>
      <c r="FZ237" s="166"/>
      <c r="GA237" s="369"/>
      <c r="GB237" s="167"/>
      <c r="GC237" s="167"/>
      <c r="GD237" s="167"/>
      <c r="GE237" s="167"/>
      <c r="GF237" s="167"/>
      <c r="GG237" s="167"/>
      <c r="GH237" s="167"/>
      <c r="GI237" s="167"/>
      <c r="GJ237" s="167"/>
      <c r="GK237" s="167"/>
      <c r="GL237" s="167"/>
      <c r="GM237" s="167"/>
      <c r="GN237" s="167"/>
      <c r="GO237" s="167"/>
      <c r="GP237" s="167"/>
    </row>
    <row r="238" spans="1:198" s="155" customFormat="1" x14ac:dyDescent="0.25">
      <c r="A238" s="138">
        <v>235</v>
      </c>
      <c r="B238" s="525" t="s">
        <v>805</v>
      </c>
      <c r="C238" s="1035" t="s">
        <v>877</v>
      </c>
      <c r="D238" s="1035" t="s">
        <v>64</v>
      </c>
      <c r="E238" s="1019" t="s">
        <v>780</v>
      </c>
      <c r="F238" s="1033" t="s">
        <v>66</v>
      </c>
      <c r="G238" s="154"/>
      <c r="H238" s="175">
        <f>606*H234</f>
        <v>7878</v>
      </c>
      <c r="I238" s="175">
        <f t="shared" ref="I238:AZ238" si="9">606*I234</f>
        <v>9090</v>
      </c>
      <c r="J238" s="175">
        <f t="shared" si="9"/>
        <v>9090</v>
      </c>
      <c r="K238" s="641"/>
      <c r="L238" s="641"/>
      <c r="M238" s="182">
        <f t="shared" si="9"/>
        <v>7878</v>
      </c>
      <c r="N238" s="182">
        <f t="shared" si="9"/>
        <v>9090</v>
      </c>
      <c r="O238" s="641"/>
      <c r="P238" s="182">
        <f t="shared" si="9"/>
        <v>4848</v>
      </c>
      <c r="Q238" s="182">
        <f t="shared" si="9"/>
        <v>4848</v>
      </c>
      <c r="R238" s="182">
        <f t="shared" si="9"/>
        <v>4848</v>
      </c>
      <c r="S238" s="182">
        <f t="shared" si="9"/>
        <v>4848</v>
      </c>
      <c r="T238" s="182">
        <f t="shared" si="9"/>
        <v>6060</v>
      </c>
      <c r="U238" s="182">
        <f t="shared" si="9"/>
        <v>6060</v>
      </c>
      <c r="V238" s="182">
        <f t="shared" si="9"/>
        <v>6060</v>
      </c>
      <c r="W238" s="182">
        <f t="shared" si="9"/>
        <v>6060</v>
      </c>
      <c r="X238" s="182">
        <f t="shared" si="9"/>
        <v>9090</v>
      </c>
      <c r="Y238" s="641"/>
      <c r="Z238" s="182">
        <f t="shared" si="9"/>
        <v>7878</v>
      </c>
      <c r="AA238" s="182">
        <f t="shared" si="9"/>
        <v>7878</v>
      </c>
      <c r="AB238" s="182">
        <f t="shared" si="9"/>
        <v>7878</v>
      </c>
      <c r="AC238" s="182">
        <f t="shared" si="9"/>
        <v>9090</v>
      </c>
      <c r="AD238" s="182">
        <f t="shared" si="9"/>
        <v>9090</v>
      </c>
      <c r="AE238" s="182">
        <f t="shared" si="9"/>
        <v>7878</v>
      </c>
      <c r="AF238" s="182">
        <f t="shared" si="9"/>
        <v>7878</v>
      </c>
      <c r="AG238" s="182">
        <f t="shared" si="9"/>
        <v>7878</v>
      </c>
      <c r="AH238" s="182">
        <f t="shared" si="9"/>
        <v>7878</v>
      </c>
      <c r="AI238" s="182">
        <f t="shared" si="9"/>
        <v>9090</v>
      </c>
      <c r="AJ238" s="182">
        <f t="shared" si="9"/>
        <v>9090</v>
      </c>
      <c r="AK238" s="182">
        <f t="shared" si="9"/>
        <v>9090</v>
      </c>
      <c r="AL238" s="182">
        <f t="shared" si="9"/>
        <v>9090</v>
      </c>
      <c r="AM238" s="182">
        <f t="shared" si="9"/>
        <v>9090</v>
      </c>
      <c r="AN238" s="182">
        <f t="shared" si="9"/>
        <v>10302</v>
      </c>
      <c r="AO238" s="182">
        <f t="shared" si="9"/>
        <v>7878</v>
      </c>
      <c r="AP238" s="182">
        <f t="shared" si="9"/>
        <v>7878</v>
      </c>
      <c r="AQ238" s="182">
        <f t="shared" si="9"/>
        <v>10302</v>
      </c>
      <c r="AR238" s="182">
        <f t="shared" si="9"/>
        <v>10302</v>
      </c>
      <c r="AS238" s="182">
        <f t="shared" si="9"/>
        <v>7878</v>
      </c>
      <c r="AT238" s="182">
        <f t="shared" si="9"/>
        <v>9090</v>
      </c>
      <c r="AU238" s="182">
        <f t="shared" si="9"/>
        <v>9090</v>
      </c>
      <c r="AV238" s="1038"/>
      <c r="AW238" s="1038"/>
      <c r="AX238" s="153">
        <f t="shared" si="9"/>
        <v>9090</v>
      </c>
      <c r="AY238" s="153">
        <f t="shared" si="9"/>
        <v>9090</v>
      </c>
      <c r="AZ238" s="182">
        <f t="shared" si="9"/>
        <v>10302</v>
      </c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  <c r="BO238" s="182"/>
      <c r="BP238" s="153"/>
      <c r="BQ238" s="182"/>
      <c r="BR238" s="182"/>
      <c r="BS238" s="182"/>
      <c r="BT238" s="182"/>
      <c r="BU238" s="182"/>
      <c r="BV238" s="157"/>
      <c r="BW238" s="157"/>
      <c r="BX238" s="157"/>
      <c r="BY238" s="157"/>
      <c r="BZ238" s="157"/>
      <c r="CA238" s="157"/>
      <c r="CB238" s="157"/>
      <c r="CC238" s="157"/>
      <c r="CD238" s="157"/>
      <c r="CE238" s="157"/>
      <c r="CF238" s="157"/>
      <c r="CG238" s="157"/>
      <c r="CH238" s="157"/>
      <c r="CI238" s="157"/>
      <c r="CJ238" s="157"/>
      <c r="CK238" s="157"/>
      <c r="CL238" s="157"/>
      <c r="CM238" s="157"/>
      <c r="CN238" s="157"/>
      <c r="CO238" s="157"/>
      <c r="CP238" s="157"/>
      <c r="CQ238" s="157"/>
      <c r="CR238" s="157"/>
      <c r="CS238" s="157"/>
      <c r="CT238" s="157"/>
      <c r="CU238" s="157"/>
      <c r="CV238" s="157"/>
      <c r="CW238" s="157"/>
      <c r="CX238" s="157"/>
      <c r="CY238" s="157"/>
      <c r="CZ238" s="157"/>
      <c r="DA238" s="157"/>
      <c r="DB238" s="157"/>
      <c r="DC238" s="157"/>
      <c r="DD238" s="157"/>
      <c r="DE238" s="157"/>
      <c r="DF238" s="157"/>
      <c r="DG238" s="157"/>
      <c r="DH238" s="157"/>
      <c r="DI238" s="157"/>
      <c r="DJ238" s="157"/>
      <c r="DK238" s="157"/>
      <c r="DL238" s="157"/>
      <c r="DM238" s="157"/>
      <c r="DN238" s="157"/>
      <c r="DO238" s="157"/>
      <c r="DP238" s="157"/>
      <c r="DQ238" s="157"/>
      <c r="DR238" s="157"/>
      <c r="DS238" s="157"/>
      <c r="DT238" s="157"/>
      <c r="DU238" s="157"/>
      <c r="DV238" s="157"/>
      <c r="DW238" s="157"/>
      <c r="DX238" s="157"/>
      <c r="DY238" s="157"/>
      <c r="DZ238" s="157"/>
      <c r="EA238" s="157"/>
      <c r="EB238" s="157"/>
      <c r="EC238" s="157"/>
      <c r="ED238" s="157"/>
      <c r="EE238" s="157"/>
      <c r="EF238" s="157"/>
      <c r="EG238" s="157"/>
      <c r="EH238" s="157"/>
      <c r="EI238" s="157"/>
      <c r="EJ238" s="157"/>
      <c r="EK238" s="157"/>
      <c r="EL238" s="157"/>
      <c r="EM238" s="157"/>
      <c r="EN238" s="157"/>
      <c r="EO238" s="157"/>
      <c r="EP238" s="157"/>
      <c r="EQ238" s="157"/>
      <c r="ER238" s="157"/>
      <c r="ES238" s="157"/>
      <c r="ET238" s="157"/>
      <c r="EU238" s="157"/>
      <c r="EV238" s="157"/>
      <c r="EW238" s="157"/>
      <c r="EX238" s="157"/>
      <c r="EY238" s="157"/>
      <c r="EZ238" s="157"/>
      <c r="FA238" s="157"/>
      <c r="FB238" s="157"/>
      <c r="FC238" s="157"/>
      <c r="FD238" s="157"/>
      <c r="FE238" s="157"/>
      <c r="FF238" s="157"/>
      <c r="FG238" s="157"/>
      <c r="FH238" s="157"/>
      <c r="FI238" s="157"/>
      <c r="FJ238" s="157"/>
      <c r="FK238" s="157"/>
      <c r="FL238" s="157"/>
      <c r="FM238" s="157"/>
      <c r="FN238" s="157"/>
      <c r="FO238" s="157"/>
      <c r="FP238" s="157"/>
      <c r="FQ238" s="157"/>
      <c r="FR238" s="157"/>
      <c r="FS238" s="157"/>
      <c r="FT238" s="157"/>
      <c r="FU238" s="157"/>
      <c r="FV238" s="157"/>
      <c r="FW238" s="157"/>
      <c r="FX238" s="157"/>
      <c r="FY238" s="157"/>
      <c r="FZ238" s="157"/>
      <c r="GA238" s="368"/>
      <c r="GB238" s="158"/>
      <c r="GC238" s="158"/>
      <c r="GD238" s="158"/>
      <c r="GE238" s="158"/>
      <c r="GF238" s="158"/>
      <c r="GG238" s="158"/>
      <c r="GH238" s="158"/>
      <c r="GI238" s="158"/>
      <c r="GJ238" s="158"/>
      <c r="GK238" s="158"/>
      <c r="GL238" s="158"/>
      <c r="GM238" s="158"/>
      <c r="GN238" s="158"/>
      <c r="GO238" s="158"/>
      <c r="GP238" s="158"/>
    </row>
    <row r="239" spans="1:198" s="164" customFormat="1" ht="13.8" thickBot="1" x14ac:dyDescent="0.3">
      <c r="A239" s="138">
        <v>236</v>
      </c>
      <c r="B239" s="899" t="s">
        <v>805</v>
      </c>
      <c r="C239" s="1036" t="s">
        <v>878</v>
      </c>
      <c r="D239" s="1036" t="s">
        <v>64</v>
      </c>
      <c r="E239" s="1020" t="s">
        <v>781</v>
      </c>
      <c r="F239" s="1031" t="s">
        <v>66</v>
      </c>
      <c r="G239" s="163"/>
      <c r="H239" s="178">
        <f>606*H234</f>
        <v>7878</v>
      </c>
      <c r="I239" s="178">
        <f t="shared" ref="I239:AZ239" si="10">606*I234</f>
        <v>9090</v>
      </c>
      <c r="J239" s="178">
        <f t="shared" si="10"/>
        <v>9090</v>
      </c>
      <c r="K239" s="642"/>
      <c r="L239" s="642"/>
      <c r="M239" s="183">
        <f t="shared" si="10"/>
        <v>7878</v>
      </c>
      <c r="N239" s="183">
        <f t="shared" si="10"/>
        <v>9090</v>
      </c>
      <c r="O239" s="642"/>
      <c r="P239" s="183">
        <f t="shared" si="10"/>
        <v>4848</v>
      </c>
      <c r="Q239" s="183">
        <f t="shared" si="10"/>
        <v>4848</v>
      </c>
      <c r="R239" s="183">
        <f t="shared" si="10"/>
        <v>4848</v>
      </c>
      <c r="S239" s="183">
        <f t="shared" si="10"/>
        <v>4848</v>
      </c>
      <c r="T239" s="183">
        <f t="shared" si="10"/>
        <v>6060</v>
      </c>
      <c r="U239" s="183">
        <f t="shared" si="10"/>
        <v>6060</v>
      </c>
      <c r="V239" s="183">
        <f t="shared" si="10"/>
        <v>6060</v>
      </c>
      <c r="W239" s="183">
        <f t="shared" si="10"/>
        <v>6060</v>
      </c>
      <c r="X239" s="183">
        <f t="shared" si="10"/>
        <v>9090</v>
      </c>
      <c r="Y239" s="642"/>
      <c r="Z239" s="183">
        <f t="shared" si="10"/>
        <v>7878</v>
      </c>
      <c r="AA239" s="183">
        <f t="shared" si="10"/>
        <v>7878</v>
      </c>
      <c r="AB239" s="183">
        <f t="shared" si="10"/>
        <v>7878</v>
      </c>
      <c r="AC239" s="183">
        <f t="shared" si="10"/>
        <v>9090</v>
      </c>
      <c r="AD239" s="183">
        <f t="shared" si="10"/>
        <v>9090</v>
      </c>
      <c r="AE239" s="183">
        <f t="shared" si="10"/>
        <v>7878</v>
      </c>
      <c r="AF239" s="183">
        <f t="shared" si="10"/>
        <v>7878</v>
      </c>
      <c r="AG239" s="183">
        <f t="shared" si="10"/>
        <v>7878</v>
      </c>
      <c r="AH239" s="183">
        <f t="shared" si="10"/>
        <v>7878</v>
      </c>
      <c r="AI239" s="183">
        <f t="shared" si="10"/>
        <v>9090</v>
      </c>
      <c r="AJ239" s="183">
        <f t="shared" si="10"/>
        <v>9090</v>
      </c>
      <c r="AK239" s="183">
        <f t="shared" si="10"/>
        <v>9090</v>
      </c>
      <c r="AL239" s="183">
        <f t="shared" si="10"/>
        <v>9090</v>
      </c>
      <c r="AM239" s="183">
        <f t="shared" si="10"/>
        <v>9090</v>
      </c>
      <c r="AN239" s="183">
        <f t="shared" si="10"/>
        <v>10302</v>
      </c>
      <c r="AO239" s="183">
        <f t="shared" si="10"/>
        <v>7878</v>
      </c>
      <c r="AP239" s="183">
        <f t="shared" si="10"/>
        <v>7878</v>
      </c>
      <c r="AQ239" s="183">
        <f t="shared" si="10"/>
        <v>10302</v>
      </c>
      <c r="AR239" s="183">
        <f t="shared" si="10"/>
        <v>10302</v>
      </c>
      <c r="AS239" s="183">
        <f t="shared" si="10"/>
        <v>7878</v>
      </c>
      <c r="AT239" s="183">
        <f t="shared" si="10"/>
        <v>9090</v>
      </c>
      <c r="AU239" s="183">
        <f t="shared" si="10"/>
        <v>9090</v>
      </c>
      <c r="AV239" s="1039"/>
      <c r="AW239" s="1039"/>
      <c r="AX239" s="162">
        <f t="shared" si="10"/>
        <v>9090</v>
      </c>
      <c r="AY239" s="162">
        <f t="shared" si="10"/>
        <v>9090</v>
      </c>
      <c r="AZ239" s="183">
        <f t="shared" si="10"/>
        <v>10302</v>
      </c>
      <c r="BA239" s="183"/>
      <c r="BB239" s="183"/>
      <c r="BC239" s="183"/>
      <c r="BD239" s="183"/>
      <c r="BE239" s="183"/>
      <c r="BF239" s="183"/>
      <c r="BG239" s="183"/>
      <c r="BH239" s="183"/>
      <c r="BI239" s="183"/>
      <c r="BJ239" s="183"/>
      <c r="BK239" s="183"/>
      <c r="BL239" s="183"/>
      <c r="BM239" s="183"/>
      <c r="BN239" s="183"/>
      <c r="BO239" s="183"/>
      <c r="BP239" s="162"/>
      <c r="BQ239" s="183"/>
      <c r="BR239" s="183"/>
      <c r="BS239" s="183"/>
      <c r="BT239" s="183"/>
      <c r="BU239" s="183"/>
      <c r="BV239" s="166"/>
      <c r="BW239" s="166"/>
      <c r="BX239" s="166"/>
      <c r="BY239" s="166"/>
      <c r="BZ239" s="166"/>
      <c r="CA239" s="166"/>
      <c r="CB239" s="166"/>
      <c r="CC239" s="166"/>
      <c r="CD239" s="166"/>
      <c r="CE239" s="166"/>
      <c r="CF239" s="166"/>
      <c r="CG239" s="166"/>
      <c r="CH239" s="166"/>
      <c r="CI239" s="166"/>
      <c r="CJ239" s="166"/>
      <c r="CK239" s="166"/>
      <c r="CL239" s="166"/>
      <c r="CM239" s="166"/>
      <c r="CN239" s="166"/>
      <c r="CO239" s="166"/>
      <c r="CP239" s="166"/>
      <c r="CQ239" s="166"/>
      <c r="CR239" s="166"/>
      <c r="CS239" s="166"/>
      <c r="CT239" s="166"/>
      <c r="CU239" s="166"/>
      <c r="CV239" s="166"/>
      <c r="CW239" s="166"/>
      <c r="CX239" s="166"/>
      <c r="CY239" s="166"/>
      <c r="CZ239" s="166"/>
      <c r="DA239" s="166"/>
      <c r="DB239" s="166"/>
      <c r="DC239" s="166"/>
      <c r="DD239" s="166"/>
      <c r="DE239" s="166"/>
      <c r="DF239" s="166"/>
      <c r="DG239" s="166"/>
      <c r="DH239" s="166"/>
      <c r="DI239" s="166"/>
      <c r="DJ239" s="166"/>
      <c r="DK239" s="166"/>
      <c r="DL239" s="166"/>
      <c r="DM239" s="166"/>
      <c r="DN239" s="166"/>
      <c r="DO239" s="166"/>
      <c r="DP239" s="166"/>
      <c r="DQ239" s="166"/>
      <c r="DR239" s="166"/>
      <c r="DS239" s="166"/>
      <c r="DT239" s="166"/>
      <c r="DU239" s="166"/>
      <c r="DV239" s="166"/>
      <c r="DW239" s="166"/>
      <c r="DX239" s="166"/>
      <c r="DY239" s="166"/>
      <c r="DZ239" s="166"/>
      <c r="EA239" s="166"/>
      <c r="EB239" s="166"/>
      <c r="EC239" s="166"/>
      <c r="ED239" s="166"/>
      <c r="EE239" s="166"/>
      <c r="EF239" s="166"/>
      <c r="EG239" s="166"/>
      <c r="EH239" s="166"/>
      <c r="EI239" s="166"/>
      <c r="EJ239" s="166"/>
      <c r="EK239" s="166"/>
      <c r="EL239" s="166"/>
      <c r="EM239" s="166"/>
      <c r="EN239" s="166"/>
      <c r="EO239" s="166"/>
      <c r="EP239" s="166"/>
      <c r="EQ239" s="166"/>
      <c r="ER239" s="166"/>
      <c r="ES239" s="166"/>
      <c r="ET239" s="166"/>
      <c r="EU239" s="166"/>
      <c r="EV239" s="166"/>
      <c r="EW239" s="166"/>
      <c r="EX239" s="166"/>
      <c r="EY239" s="166"/>
      <c r="EZ239" s="166"/>
      <c r="FA239" s="166"/>
      <c r="FB239" s="166"/>
      <c r="FC239" s="166"/>
      <c r="FD239" s="166"/>
      <c r="FE239" s="166"/>
      <c r="FF239" s="166"/>
      <c r="FG239" s="166"/>
      <c r="FH239" s="166"/>
      <c r="FI239" s="166"/>
      <c r="FJ239" s="166"/>
      <c r="FK239" s="166"/>
      <c r="FL239" s="166"/>
      <c r="FM239" s="166"/>
      <c r="FN239" s="166"/>
      <c r="FO239" s="166"/>
      <c r="FP239" s="166"/>
      <c r="FQ239" s="166"/>
      <c r="FR239" s="166"/>
      <c r="FS239" s="166"/>
      <c r="FT239" s="166"/>
      <c r="FU239" s="166"/>
      <c r="FV239" s="166"/>
      <c r="FW239" s="166"/>
      <c r="FX239" s="166"/>
      <c r="FY239" s="166"/>
      <c r="FZ239" s="166"/>
      <c r="GA239" s="369"/>
      <c r="GB239" s="167"/>
      <c r="GC239" s="167"/>
      <c r="GD239" s="167"/>
      <c r="GE239" s="167"/>
      <c r="GF239" s="167"/>
      <c r="GG239" s="167"/>
      <c r="GH239" s="167"/>
      <c r="GI239" s="167"/>
      <c r="GJ239" s="167"/>
      <c r="GK239" s="167"/>
      <c r="GL239" s="167"/>
      <c r="GM239" s="167"/>
      <c r="GN239" s="167"/>
      <c r="GO239" s="167"/>
      <c r="GP239" s="167"/>
    </row>
    <row r="240" spans="1:198" s="1017" customFormat="1" x14ac:dyDescent="0.25">
      <c r="A240" s="138">
        <v>237</v>
      </c>
      <c r="B240" s="525" t="s">
        <v>806</v>
      </c>
      <c r="C240" s="1025" t="s">
        <v>887</v>
      </c>
      <c r="D240" s="1025" t="s">
        <v>29</v>
      </c>
      <c r="F240" s="1023" t="s">
        <v>66</v>
      </c>
      <c r="G240" s="148"/>
      <c r="H240" s="180">
        <f>H234</f>
        <v>13</v>
      </c>
      <c r="I240" s="180">
        <f t="shared" ref="I240:AZ240" si="11">I234</f>
        <v>15</v>
      </c>
      <c r="J240" s="180">
        <f t="shared" si="11"/>
        <v>15</v>
      </c>
      <c r="K240" s="645"/>
      <c r="L240" s="645"/>
      <c r="M240" s="226">
        <f t="shared" si="11"/>
        <v>13</v>
      </c>
      <c r="N240" s="226">
        <f t="shared" si="11"/>
        <v>15</v>
      </c>
      <c r="O240" s="645"/>
      <c r="P240" s="226">
        <f t="shared" si="11"/>
        <v>8</v>
      </c>
      <c r="Q240" s="226">
        <f t="shared" si="11"/>
        <v>8</v>
      </c>
      <c r="R240" s="226">
        <f t="shared" si="11"/>
        <v>8</v>
      </c>
      <c r="S240" s="226">
        <f t="shared" si="11"/>
        <v>8</v>
      </c>
      <c r="T240" s="226">
        <f t="shared" si="11"/>
        <v>10</v>
      </c>
      <c r="U240" s="226">
        <f t="shared" si="11"/>
        <v>10</v>
      </c>
      <c r="V240" s="226">
        <f t="shared" si="11"/>
        <v>10</v>
      </c>
      <c r="W240" s="226">
        <f t="shared" si="11"/>
        <v>10</v>
      </c>
      <c r="X240" s="226">
        <f t="shared" si="11"/>
        <v>15</v>
      </c>
      <c r="Y240" s="645"/>
      <c r="Z240" s="226">
        <f t="shared" si="11"/>
        <v>13</v>
      </c>
      <c r="AA240" s="226">
        <f t="shared" si="11"/>
        <v>13</v>
      </c>
      <c r="AB240" s="226">
        <f t="shared" si="11"/>
        <v>13</v>
      </c>
      <c r="AC240" s="226">
        <f t="shared" si="11"/>
        <v>15</v>
      </c>
      <c r="AD240" s="226">
        <f t="shared" si="11"/>
        <v>15</v>
      </c>
      <c r="AE240" s="226">
        <f t="shared" si="11"/>
        <v>13</v>
      </c>
      <c r="AF240" s="226">
        <f t="shared" si="11"/>
        <v>13</v>
      </c>
      <c r="AG240" s="226">
        <f t="shared" si="11"/>
        <v>13</v>
      </c>
      <c r="AH240" s="226">
        <f t="shared" si="11"/>
        <v>13</v>
      </c>
      <c r="AI240" s="226">
        <f t="shared" si="11"/>
        <v>15</v>
      </c>
      <c r="AJ240" s="226">
        <f t="shared" si="11"/>
        <v>15</v>
      </c>
      <c r="AK240" s="226">
        <f t="shared" si="11"/>
        <v>15</v>
      </c>
      <c r="AL240" s="226">
        <f t="shared" si="11"/>
        <v>15</v>
      </c>
      <c r="AM240" s="226">
        <f t="shared" si="11"/>
        <v>15</v>
      </c>
      <c r="AN240" s="226">
        <f t="shared" si="11"/>
        <v>17</v>
      </c>
      <c r="AO240" s="226">
        <f t="shared" si="11"/>
        <v>13</v>
      </c>
      <c r="AP240" s="226">
        <f t="shared" si="11"/>
        <v>13</v>
      </c>
      <c r="AQ240" s="226">
        <f t="shared" si="11"/>
        <v>17</v>
      </c>
      <c r="AR240" s="226">
        <f t="shared" si="11"/>
        <v>17</v>
      </c>
      <c r="AS240" s="226">
        <f t="shared" si="11"/>
        <v>13</v>
      </c>
      <c r="AT240" s="226">
        <f t="shared" si="11"/>
        <v>15</v>
      </c>
      <c r="AU240" s="226">
        <f t="shared" si="11"/>
        <v>15</v>
      </c>
      <c r="AV240" s="1028"/>
      <c r="AW240" s="1028"/>
      <c r="AX240" s="147">
        <f t="shared" si="11"/>
        <v>15</v>
      </c>
      <c r="AY240" s="147">
        <f t="shared" si="11"/>
        <v>15</v>
      </c>
      <c r="AZ240" s="226">
        <f t="shared" si="11"/>
        <v>17</v>
      </c>
      <c r="BA240" s="226"/>
      <c r="BB240" s="226"/>
      <c r="BC240" s="226"/>
      <c r="BD240" s="226"/>
      <c r="BE240" s="226"/>
      <c r="BF240" s="226"/>
      <c r="BG240" s="226"/>
      <c r="BH240" s="226"/>
      <c r="BI240" s="226"/>
      <c r="BJ240" s="226"/>
      <c r="BK240" s="226"/>
      <c r="BL240" s="226"/>
      <c r="BM240" s="226"/>
      <c r="BN240" s="226"/>
      <c r="BO240" s="226"/>
      <c r="BP240" s="147"/>
      <c r="BQ240" s="226"/>
      <c r="BR240" s="226"/>
      <c r="BS240" s="226"/>
      <c r="BT240" s="226"/>
      <c r="BU240" s="226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371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</row>
    <row r="241" spans="1:73" ht="13.8" thickBot="1" x14ac:dyDescent="0.3">
      <c r="A241" s="377"/>
      <c r="B241" s="91"/>
      <c r="C241" s="17"/>
      <c r="D241" s="17"/>
      <c r="E241" s="17"/>
      <c r="F241" s="34"/>
      <c r="G241" s="30" t="s">
        <v>74</v>
      </c>
      <c r="H241" s="30" t="s">
        <v>119</v>
      </c>
      <c r="I241" s="30" t="s">
        <v>75</v>
      </c>
      <c r="J241" s="30" t="s">
        <v>76</v>
      </c>
      <c r="K241" s="658"/>
      <c r="L241" s="658"/>
      <c r="M241" s="30" t="s">
        <v>79</v>
      </c>
      <c r="N241" s="30" t="s">
        <v>80</v>
      </c>
      <c r="O241" s="658"/>
      <c r="P241" s="30" t="s">
        <v>82</v>
      </c>
      <c r="Q241" s="30" t="s">
        <v>83</v>
      </c>
      <c r="R241" s="30" t="s">
        <v>84</v>
      </c>
      <c r="S241" s="30" t="s">
        <v>85</v>
      </c>
      <c r="T241" s="30" t="s">
        <v>86</v>
      </c>
      <c r="U241" s="30" t="s">
        <v>87</v>
      </c>
      <c r="V241" s="30" t="s">
        <v>88</v>
      </c>
      <c r="W241" s="30" t="s">
        <v>89</v>
      </c>
      <c r="X241" s="30" t="s">
        <v>90</v>
      </c>
      <c r="Y241" s="658"/>
      <c r="Z241" s="30" t="s">
        <v>92</v>
      </c>
      <c r="AA241" s="30" t="s">
        <v>93</v>
      </c>
      <c r="AB241" s="30" t="s">
        <v>94</v>
      </c>
      <c r="AC241" s="30" t="s">
        <v>95</v>
      </c>
      <c r="AD241" s="30" t="s">
        <v>96</v>
      </c>
      <c r="AE241" s="30" t="s">
        <v>97</v>
      </c>
      <c r="AF241" s="30" t="s">
        <v>98</v>
      </c>
      <c r="AG241" s="30" t="s">
        <v>99</v>
      </c>
      <c r="AH241" s="30" t="s">
        <v>100</v>
      </c>
      <c r="AI241" s="30" t="s">
        <v>101</v>
      </c>
      <c r="AJ241" s="30" t="s">
        <v>102</v>
      </c>
      <c r="AK241" s="30" t="s">
        <v>103</v>
      </c>
      <c r="AL241" s="30" t="s">
        <v>104</v>
      </c>
      <c r="AM241" s="30" t="s">
        <v>105</v>
      </c>
      <c r="AN241" s="30" t="s">
        <v>106</v>
      </c>
      <c r="AO241" s="30" t="s">
        <v>107</v>
      </c>
      <c r="AP241" s="30" t="s">
        <v>108</v>
      </c>
      <c r="AQ241" s="30" t="s">
        <v>109</v>
      </c>
      <c r="AR241" s="30" t="s">
        <v>110</v>
      </c>
      <c r="AS241" s="30" t="s">
        <v>111</v>
      </c>
      <c r="AT241" s="30" t="s">
        <v>112</v>
      </c>
      <c r="AU241" s="30" t="s">
        <v>113</v>
      </c>
      <c r="AV241" s="658"/>
      <c r="AW241" s="658"/>
      <c r="AX241" s="30" t="s">
        <v>116</v>
      </c>
      <c r="AY241" s="30" t="s">
        <v>117</v>
      </c>
      <c r="AZ241" s="30" t="s">
        <v>118</v>
      </c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 spans="1:73" x14ac:dyDescent="0.25">
      <c r="C242" s="4" t="s">
        <v>39</v>
      </c>
      <c r="D242" s="5" t="s">
        <v>40</v>
      </c>
      <c r="E242" s="1018" t="s">
        <v>125</v>
      </c>
      <c r="F242" s="38"/>
      <c r="G242" s="39"/>
      <c r="H242" s="39"/>
      <c r="I242" s="39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</row>
    <row r="243" spans="1:73" x14ac:dyDescent="0.25">
      <c r="C243" s="1"/>
      <c r="D243" s="1"/>
      <c r="E243" s="1"/>
      <c r="F243" s="38"/>
      <c r="G243" s="38"/>
      <c r="H243" s="38"/>
      <c r="I243" s="38"/>
    </row>
    <row r="244" spans="1:73" x14ac:dyDescent="0.25">
      <c r="C244" s="1"/>
      <c r="D244" s="1"/>
      <c r="E244" s="1"/>
      <c r="F244" s="38"/>
      <c r="G244" s="38"/>
      <c r="H244" s="38"/>
      <c r="I244" s="38"/>
    </row>
    <row r="245" spans="1:73" x14ac:dyDescent="0.25">
      <c r="C245" s="1"/>
      <c r="D245" s="1"/>
      <c r="E245" s="1"/>
      <c r="F245" s="38"/>
      <c r="G245" s="38"/>
      <c r="H245" s="38"/>
      <c r="I245" s="38"/>
    </row>
    <row r="246" spans="1:73" ht="13.8" thickBot="1" x14ac:dyDescent="0.3">
      <c r="C246" s="1040"/>
      <c r="D246" s="1040"/>
      <c r="E246" s="1041"/>
      <c r="F246" s="38"/>
      <c r="G246" s="38"/>
      <c r="H246" s="38"/>
      <c r="I246" s="38"/>
    </row>
    <row r="247" spans="1:73" ht="13.8" thickBot="1" x14ac:dyDescent="0.3">
      <c r="C247" s="1042" t="s">
        <v>15</v>
      </c>
      <c r="D247" s="268" t="s">
        <v>9</v>
      </c>
      <c r="E247" s="1043" t="s">
        <v>132</v>
      </c>
      <c r="F247" s="38"/>
      <c r="G247" s="38"/>
      <c r="H247" s="38"/>
      <c r="I247" s="38"/>
    </row>
    <row r="248" spans="1:73" ht="13.8" thickBot="1" x14ac:dyDescent="0.3">
      <c r="C248" s="618" t="s">
        <v>493</v>
      </c>
      <c r="D248" s="268"/>
      <c r="E248" s="619" t="s">
        <v>495</v>
      </c>
      <c r="F248" s="38"/>
      <c r="G248" s="38"/>
      <c r="H248" s="38"/>
      <c r="I248" s="38"/>
    </row>
    <row r="249" spans="1:73" x14ac:dyDescent="0.25">
      <c r="C249" s="616" t="s">
        <v>485</v>
      </c>
      <c r="D249" s="1221" t="s">
        <v>7</v>
      </c>
      <c r="E249" s="1223" t="s">
        <v>494</v>
      </c>
      <c r="F249" s="38"/>
      <c r="G249" s="38"/>
      <c r="H249" s="38"/>
      <c r="I249" s="38"/>
    </row>
    <row r="250" spans="1:73" ht="13.8" thickBot="1" x14ac:dyDescent="0.3">
      <c r="C250" s="617" t="s">
        <v>491</v>
      </c>
      <c r="D250" s="1222"/>
      <c r="E250" s="1224"/>
      <c r="F250" s="38"/>
      <c r="G250" s="38"/>
      <c r="H250" s="38"/>
      <c r="I250" s="38"/>
    </row>
    <row r="251" spans="1:73" x14ac:dyDescent="0.25">
      <c r="C251" s="616" t="s">
        <v>489</v>
      </c>
      <c r="D251" s="1221" t="s">
        <v>7</v>
      </c>
      <c r="E251" s="1223" t="s">
        <v>494</v>
      </c>
      <c r="F251" s="38"/>
      <c r="G251" s="38"/>
      <c r="H251" s="38"/>
      <c r="I251" s="38"/>
    </row>
    <row r="252" spans="1:73" ht="13.8" thickBot="1" x14ac:dyDescent="0.3">
      <c r="C252" s="617" t="s">
        <v>537</v>
      </c>
      <c r="D252" s="1222"/>
      <c r="E252" s="1224"/>
      <c r="F252" s="38"/>
      <c r="G252" s="38"/>
      <c r="H252" s="38"/>
      <c r="I252" s="38"/>
    </row>
    <row r="253" spans="1:73" x14ac:dyDescent="0.25">
      <c r="C253" s="616" t="s">
        <v>486</v>
      </c>
      <c r="D253" s="1221" t="s">
        <v>8</v>
      </c>
      <c r="E253" s="1223" t="s">
        <v>494</v>
      </c>
      <c r="F253" s="38"/>
      <c r="G253" s="38"/>
      <c r="H253" s="38"/>
      <c r="I253" s="38"/>
    </row>
    <row r="254" spans="1:73" ht="13.8" thickBot="1" x14ac:dyDescent="0.3">
      <c r="C254" s="617" t="s">
        <v>492</v>
      </c>
      <c r="D254" s="1222"/>
      <c r="E254" s="1224"/>
      <c r="F254" s="38"/>
      <c r="G254" s="38"/>
      <c r="H254" s="38"/>
      <c r="I254" s="38"/>
    </row>
    <row r="255" spans="1:73" x14ac:dyDescent="0.25">
      <c r="C255" s="616" t="s">
        <v>490</v>
      </c>
      <c r="D255" s="1221" t="s">
        <v>8</v>
      </c>
      <c r="E255" s="1223" t="s">
        <v>494</v>
      </c>
      <c r="F255" s="38"/>
      <c r="G255" s="38"/>
      <c r="H255" s="38"/>
      <c r="I255" s="38"/>
    </row>
    <row r="256" spans="1:73" ht="13.8" thickBot="1" x14ac:dyDescent="0.3">
      <c r="C256" s="617" t="s">
        <v>538</v>
      </c>
      <c r="D256" s="1222"/>
      <c r="E256" s="1224"/>
      <c r="F256" s="38"/>
      <c r="G256" s="38"/>
      <c r="H256" s="38"/>
      <c r="I256" s="38"/>
    </row>
    <row r="257" spans="1:198" ht="13.8" thickBot="1" x14ac:dyDescent="0.3">
      <c r="C257" s="1067" t="s">
        <v>487</v>
      </c>
      <c r="D257" s="1067" t="s">
        <v>11</v>
      </c>
      <c r="E257" s="1068" t="s">
        <v>336</v>
      </c>
      <c r="F257" s="38"/>
      <c r="G257" s="38"/>
      <c r="H257" s="38"/>
      <c r="I257" s="38"/>
    </row>
    <row r="258" spans="1:198" x14ac:dyDescent="0.25">
      <c r="C258" s="1069" t="s">
        <v>810</v>
      </c>
      <c r="D258" s="1217" t="s">
        <v>61</v>
      </c>
      <c r="E258" s="1219" t="s">
        <v>812</v>
      </c>
      <c r="F258" s="38"/>
      <c r="G258" s="38"/>
      <c r="H258" s="38"/>
      <c r="I258" s="38"/>
    </row>
    <row r="259" spans="1:198" ht="13.8" thickBot="1" x14ac:dyDescent="0.3">
      <c r="A259"/>
      <c r="C259" s="1070" t="s">
        <v>811</v>
      </c>
      <c r="D259" s="1218"/>
      <c r="E259" s="1220"/>
      <c r="F259" s="38"/>
      <c r="G259" s="38"/>
      <c r="H259" s="38"/>
      <c r="I259" s="38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/>
      <c r="DK259" s="27"/>
      <c r="DL259" s="27"/>
      <c r="DM259" s="27"/>
      <c r="DN259" s="27"/>
      <c r="DO259" s="27"/>
      <c r="DP259" s="27"/>
      <c r="DQ259" s="27"/>
      <c r="DR259" s="27"/>
      <c r="DS259" s="27"/>
      <c r="DT259" s="27"/>
      <c r="DU259" s="27"/>
      <c r="DV259" s="27"/>
      <c r="DW259" s="27"/>
      <c r="DX259" s="27"/>
      <c r="DY259" s="27"/>
      <c r="DZ259" s="27"/>
      <c r="EA259" s="27"/>
      <c r="EB259" s="27"/>
      <c r="EC259" s="27"/>
      <c r="ED259" s="27"/>
      <c r="EE259" s="27"/>
      <c r="EF259" s="27"/>
      <c r="EG259" s="27"/>
      <c r="EH259" s="27"/>
      <c r="EI259" s="27"/>
      <c r="EJ259" s="27"/>
      <c r="EK259" s="27"/>
      <c r="EL259" s="27"/>
      <c r="EM259" s="27"/>
      <c r="EN259" s="27"/>
      <c r="EO259" s="27"/>
      <c r="EP259" s="27"/>
      <c r="EQ259" s="27"/>
      <c r="ER259" s="27"/>
      <c r="ES259" s="27"/>
      <c r="ET259" s="27"/>
      <c r="EU259" s="27"/>
      <c r="EV259" s="27"/>
      <c r="EW259" s="27"/>
      <c r="EX259" s="27"/>
      <c r="EY259" s="27"/>
      <c r="EZ259" s="27"/>
      <c r="FA259" s="27"/>
      <c r="FB259" s="27"/>
      <c r="FC259" s="27"/>
      <c r="FD259" s="27"/>
      <c r="FE259" s="27"/>
      <c r="FF259" s="27"/>
      <c r="FG259" s="27"/>
      <c r="FH259" s="27"/>
      <c r="FI259" s="27"/>
      <c r="FJ259" s="27"/>
      <c r="FK259" s="27"/>
      <c r="FL259" s="27"/>
      <c r="FM259" s="27"/>
      <c r="FN259" s="27"/>
      <c r="FO259" s="27"/>
      <c r="FP259" s="27"/>
      <c r="FQ259" s="27"/>
      <c r="FR259" s="27"/>
      <c r="FS259" s="27"/>
      <c r="FT259" s="27"/>
      <c r="FU259" s="27"/>
      <c r="FV259" s="27"/>
      <c r="FW259" s="27"/>
      <c r="FX259" s="27"/>
      <c r="FY259" s="27"/>
      <c r="FZ259" s="27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</row>
    <row r="260" spans="1:198" x14ac:dyDescent="0.25">
      <c r="A260"/>
      <c r="B260"/>
      <c r="C260" s="1"/>
      <c r="D260" s="1"/>
      <c r="E260" s="1"/>
      <c r="F260" s="38"/>
      <c r="G260" s="38"/>
      <c r="H260" s="38"/>
      <c r="I260" s="38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/>
      <c r="DK260" s="27"/>
      <c r="DL260" s="27"/>
      <c r="DM260" s="27"/>
      <c r="DN260" s="27"/>
      <c r="DO260" s="27"/>
      <c r="DP260" s="27"/>
      <c r="DQ260" s="27"/>
      <c r="DR260" s="27"/>
      <c r="DS260" s="27"/>
      <c r="DT260" s="27"/>
      <c r="DU260" s="27"/>
      <c r="DV260" s="27"/>
      <c r="DW260" s="27"/>
      <c r="DX260" s="27"/>
      <c r="DY260" s="27"/>
      <c r="DZ260" s="27"/>
      <c r="EA260" s="27"/>
      <c r="EB260" s="27"/>
      <c r="EC260" s="27"/>
      <c r="ED260" s="27"/>
      <c r="EE260" s="27"/>
      <c r="EF260" s="27"/>
      <c r="EG260" s="27"/>
      <c r="EH260" s="27"/>
      <c r="EI260" s="27"/>
      <c r="EJ260" s="27"/>
      <c r="EK260" s="27"/>
      <c r="EL260" s="27"/>
      <c r="EM260" s="27"/>
      <c r="EN260" s="27"/>
      <c r="EO260" s="27"/>
      <c r="EP260" s="27"/>
      <c r="EQ260" s="27"/>
      <c r="ER260" s="27"/>
      <c r="ES260" s="27"/>
      <c r="ET260" s="27"/>
      <c r="EU260" s="27"/>
      <c r="EV260" s="27"/>
      <c r="EW260" s="27"/>
      <c r="EX260" s="27"/>
      <c r="EY260" s="27"/>
      <c r="EZ260" s="27"/>
      <c r="FA260" s="27"/>
      <c r="FB260" s="27"/>
      <c r="FC260" s="27"/>
      <c r="FD260" s="27"/>
      <c r="FE260" s="27"/>
      <c r="FF260" s="27"/>
      <c r="FG260" s="27"/>
      <c r="FH260" s="27"/>
      <c r="FI260" s="27"/>
      <c r="FJ260" s="27"/>
      <c r="FK260" s="27"/>
      <c r="FL260" s="27"/>
      <c r="FM260" s="27"/>
      <c r="FN260" s="27"/>
      <c r="FO260" s="27"/>
      <c r="FP260" s="27"/>
      <c r="FQ260" s="27"/>
      <c r="FR260" s="27"/>
      <c r="FS260" s="27"/>
      <c r="FT260" s="27"/>
      <c r="FU260" s="27"/>
      <c r="FV260" s="27"/>
      <c r="FW260" s="27"/>
      <c r="FX260" s="27"/>
      <c r="FY260" s="27"/>
      <c r="FZ260" s="27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</row>
    <row r="261" spans="1:198" ht="87" customHeight="1" x14ac:dyDescent="0.25">
      <c r="A261"/>
      <c r="B261"/>
      <c r="C261" s="1"/>
      <c r="D261" s="1"/>
      <c r="E261" s="1"/>
      <c r="F261" s="38"/>
      <c r="G261" s="38"/>
      <c r="H261" s="1173" t="str">
        <f>H264&amp;H201&amp;H265</f>
        <v>ЭД103-01-60-ЭД103-01-60СБ РоторСБ Ротор</v>
      </c>
      <c r="I261" s="1173" t="str">
        <f t="shared" ref="I261:AZ261" si="12">I264&amp;I201&amp;I265</f>
        <v>ЭД103-01-60-ЭД103-01-60-01СБ РоторСБ Ротор</v>
      </c>
      <c r="J261" s="1173" t="str">
        <f t="shared" si="12"/>
        <v>ЭД103-01-60-ЭД103-01-60-01СБ РоторСБ Ротор</v>
      </c>
      <c r="K261" s="1173"/>
      <c r="L261" s="1173"/>
      <c r="M261" s="1173" t="str">
        <f t="shared" si="12"/>
        <v>ЭД103-01-60-ЭД103-01-60СБ РоторСБ Ротор</v>
      </c>
      <c r="N261" s="1173" t="str">
        <f t="shared" si="12"/>
        <v>ЭД103-01-60-ЭД103-01-60-01СБ РоторСБ Ротор</v>
      </c>
      <c r="O261" s="1173"/>
      <c r="P261" s="1173" t="str">
        <f t="shared" si="12"/>
        <v>ЭД103-01-60-ЭД103-01-60-02СБ РоторСБ Ротор</v>
      </c>
      <c r="Q261" s="1173" t="str">
        <f t="shared" si="12"/>
        <v>ЭД103-01-60-ЭД103-01-60-02СБ РоторСБ Ротор</v>
      </c>
      <c r="R261" s="1173" t="str">
        <f t="shared" si="12"/>
        <v>ЭД103-01-60-ЭД103-01-60-02СБ РоторСБ Ротор</v>
      </c>
      <c r="S261" s="1173" t="str">
        <f t="shared" si="12"/>
        <v>ЭД103-01-60-ЭД103-01-60-02СБ РоторСБ Ротор</v>
      </c>
      <c r="T261" s="1173" t="str">
        <f t="shared" si="12"/>
        <v>ЭД103-01-60-ЭД103-01-60-03СБ РоторСБ Ротор</v>
      </c>
      <c r="U261" s="1173" t="str">
        <f t="shared" si="12"/>
        <v>ЭД103-01-60-ЭД103-01-60-03СБ РоторСБ Ротор</v>
      </c>
      <c r="V261" s="1173" t="str">
        <f t="shared" si="12"/>
        <v>ЭД103-01-60-ЭД103-01-60-03СБ РоторСБ Ротор</v>
      </c>
      <c r="W261" s="1173" t="str">
        <f t="shared" si="12"/>
        <v>ЭД103-01-60-ЭД103-01-60-03СБ РоторСБ Ротор</v>
      </c>
      <c r="X261" s="1173" t="str">
        <f t="shared" si="12"/>
        <v>ЭД103-01-60-ЭД103-01-60-01СБ РоторСБ Ротор</v>
      </c>
      <c r="Y261" s="1173"/>
      <c r="Z261" s="1173" t="str">
        <f t="shared" si="12"/>
        <v>ЭД103-01-60-ЭД103-01-60СБ РоторСБ Ротор</v>
      </c>
      <c r="AA261" s="1173" t="str">
        <f t="shared" si="12"/>
        <v>ЭД103-01-60-ЭД103-01-60СБ РоторСБ Ротор</v>
      </c>
      <c r="AB261" s="1173" t="str">
        <f t="shared" si="12"/>
        <v>ЭД103-01-60-ЭД103-01-60СБ РоторСБ Ротор</v>
      </c>
      <c r="AC261" s="1173" t="str">
        <f t="shared" si="12"/>
        <v>ЭД103-01-60-ЭД103-01-60-01СБ РоторСБ Ротор</v>
      </c>
      <c r="AD261" s="1173" t="str">
        <f t="shared" si="12"/>
        <v>ЭД103-01-60-ЭД103-01-60-01СБ РоторСБ Ротор</v>
      </c>
      <c r="AE261" s="1173" t="str">
        <f t="shared" si="12"/>
        <v>ЭД103-01-60-ЭД103-01-60СБ РоторСБ Ротор</v>
      </c>
      <c r="AF261" s="1173" t="str">
        <f t="shared" si="12"/>
        <v>ЭД103-01-60-ЭД103-01-60СБ РоторСБ Ротор</v>
      </c>
      <c r="AG261" s="1173" t="str">
        <f t="shared" si="12"/>
        <v>ЭД103-01-60-ЭД103-01-60СБ РоторСБ Ротор</v>
      </c>
      <c r="AH261" s="1173" t="str">
        <f t="shared" si="12"/>
        <v>ЭД103-01-60-ЭД103-01-60СБ РоторСБ Ротор</v>
      </c>
      <c r="AI261" s="1173" t="str">
        <f t="shared" si="12"/>
        <v>ЭД103-01-60-ЭД103-01-60-01СБ РоторСБ Ротор</v>
      </c>
      <c r="AJ261" s="1173" t="str">
        <f t="shared" si="12"/>
        <v>ЭД103-01-60-ЭД103-01-60-01СБ РоторСБ Ротор</v>
      </c>
      <c r="AK261" s="1173" t="str">
        <f t="shared" si="12"/>
        <v>ЭД103-01-60-ЭД103-01-60-01СБ РоторСБ Ротор</v>
      </c>
      <c r="AL261" s="1173" t="str">
        <f t="shared" si="12"/>
        <v>ЭД103-01-60-ЭД103-01-60-01СБ РоторСБ Ротор</v>
      </c>
      <c r="AM261" s="1173" t="str">
        <f t="shared" si="12"/>
        <v>ЭД103-01-60-ЭД103-01-60-04СБ РоторСБ Ротор</v>
      </c>
      <c r="AN261" s="1173" t="str">
        <f t="shared" si="12"/>
        <v>ЭД103-01-60-ЭД103-01-60-05СБ РоторСБ Ротор</v>
      </c>
      <c r="AO261" s="1173" t="str">
        <f t="shared" si="12"/>
        <v>ЭД103-01-60-ЭД103-01-60СБ РоторСБ Ротор</v>
      </c>
      <c r="AP261" s="1173" t="str">
        <f t="shared" si="12"/>
        <v>ЭД103-01-60-ЭД103-01-60СБ РоторСБ Ротор</v>
      </c>
      <c r="AQ261" s="1173" t="str">
        <f t="shared" si="12"/>
        <v>ЭД103-01-60-ЭД103-01-60-05СБ РоторСБ Ротор</v>
      </c>
      <c r="AR261" s="1173" t="str">
        <f t="shared" si="12"/>
        <v>ЭД103-01-60-ЭД103-01-60-05СБ РоторСБ Ротор</v>
      </c>
      <c r="AS261" s="1173" t="str">
        <f t="shared" si="12"/>
        <v>ЭД103-01-60-ЭД103-01-60СБ РоторСБ Ротор</v>
      </c>
      <c r="AT261" s="1173" t="str">
        <f t="shared" si="12"/>
        <v>ЭД103-01-60-ЭД103-01-60-01СБ РоторСБ Ротор</v>
      </c>
      <c r="AU261" s="1173" t="str">
        <f t="shared" si="12"/>
        <v>ЭД103-01-60-ЭД103-01-60-01СБ РоторСБ Ротор</v>
      </c>
      <c r="AV261" s="1173"/>
      <c r="AW261" s="1173"/>
      <c r="AX261" s="1173" t="str">
        <f t="shared" si="12"/>
        <v>ЭД103-01-60-ЭД103-01-60-01СБ РоторСБ Ротор</v>
      </c>
      <c r="AY261" s="1173" t="str">
        <f t="shared" si="12"/>
        <v>ЭД103-01-60-ЭД103-01-60-01СБ РоторСБ Ротор</v>
      </c>
      <c r="AZ261" s="1173" t="str">
        <f t="shared" si="12"/>
        <v>ЭД103-01-60-ЭД103-01-60-05СБ РоторСБ Ротор</v>
      </c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/>
      <c r="DK261" s="27"/>
      <c r="DL261" s="27"/>
      <c r="DM261" s="27"/>
      <c r="DN261" s="27"/>
      <c r="DO261" s="27"/>
      <c r="DP261" s="27"/>
      <c r="DQ261" s="27"/>
      <c r="DR261" s="27"/>
      <c r="DS261" s="27"/>
      <c r="DT261" s="27"/>
      <c r="DU261" s="27"/>
      <c r="DV261" s="27"/>
      <c r="DW261" s="27"/>
      <c r="DX261" s="27"/>
      <c r="DY261" s="27"/>
      <c r="DZ261" s="27"/>
      <c r="EA261" s="27"/>
      <c r="EB261" s="27"/>
      <c r="EC261" s="27"/>
      <c r="ED261" s="27"/>
      <c r="EE261" s="27"/>
      <c r="EF261" s="27"/>
      <c r="EG261" s="27"/>
      <c r="EH261" s="27"/>
      <c r="EI261" s="27"/>
      <c r="EJ261" s="27"/>
      <c r="EK261" s="27"/>
      <c r="EL261" s="27"/>
      <c r="EM261" s="27"/>
      <c r="EN261" s="27"/>
      <c r="EO261" s="27"/>
      <c r="EP261" s="27"/>
      <c r="EQ261" s="27"/>
      <c r="ER261" s="27"/>
      <c r="ES261" s="27"/>
      <c r="ET261" s="27"/>
      <c r="EU261" s="27"/>
      <c r="EV261" s="27"/>
      <c r="EW261" s="27"/>
      <c r="EX261" s="27"/>
      <c r="EY261" s="27"/>
      <c r="EZ261" s="27"/>
      <c r="FA261" s="27"/>
      <c r="FB261" s="27"/>
      <c r="FC261" s="27"/>
      <c r="FD261" s="27"/>
      <c r="FE261" s="27"/>
      <c r="FF261" s="27"/>
      <c r="FG261" s="27"/>
      <c r="FH261" s="27"/>
      <c r="FI261" s="27"/>
      <c r="FJ261" s="27"/>
      <c r="FK261" s="27"/>
      <c r="FL261" s="27"/>
      <c r="FM261" s="27"/>
      <c r="FN261" s="27"/>
      <c r="FO261" s="27"/>
      <c r="FP261" s="27"/>
      <c r="FQ261" s="27"/>
      <c r="FR261" s="27"/>
      <c r="FS261" s="27"/>
      <c r="FT261" s="27"/>
      <c r="FU261" s="27"/>
      <c r="FV261" s="27"/>
      <c r="FW261" s="27"/>
      <c r="FX261" s="27"/>
      <c r="FY261" s="27"/>
      <c r="FZ261" s="27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</row>
    <row r="262" spans="1:198" x14ac:dyDescent="0.25">
      <c r="A262"/>
      <c r="B262"/>
      <c r="C262" s="1"/>
      <c r="D262" s="1"/>
      <c r="E262" s="1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/>
      <c r="DK262" s="27"/>
      <c r="DL262" s="27"/>
      <c r="DM262" s="27"/>
      <c r="DN262" s="27"/>
      <c r="DO262" s="27"/>
      <c r="DP262" s="27"/>
      <c r="DQ262" s="27"/>
      <c r="DR262" s="27"/>
      <c r="DS262" s="27"/>
      <c r="DT262" s="27"/>
      <c r="DU262" s="27"/>
      <c r="DV262" s="27"/>
      <c r="DW262" s="27"/>
      <c r="DX262" s="27"/>
      <c r="DY262" s="27"/>
      <c r="DZ262" s="27"/>
      <c r="EA262" s="27"/>
      <c r="EB262" s="27"/>
      <c r="EC262" s="27"/>
      <c r="ED262" s="27"/>
      <c r="EE262" s="27"/>
      <c r="EF262" s="27"/>
      <c r="EG262" s="27"/>
      <c r="EH262" s="27"/>
      <c r="EI262" s="27"/>
      <c r="EJ262" s="27"/>
      <c r="EK262" s="27"/>
      <c r="EL262" s="27"/>
      <c r="EM262" s="27"/>
      <c r="EN262" s="27"/>
      <c r="EO262" s="27"/>
      <c r="EP262" s="27"/>
      <c r="EQ262" s="27"/>
      <c r="ER262" s="27"/>
      <c r="ES262" s="27"/>
      <c r="ET262" s="27"/>
      <c r="EU262" s="27"/>
      <c r="EV262" s="27"/>
      <c r="EW262" s="27"/>
      <c r="EX262" s="27"/>
      <c r="EY262" s="27"/>
      <c r="EZ262" s="27"/>
      <c r="FA262" s="27"/>
      <c r="FB262" s="27"/>
      <c r="FC262" s="27"/>
      <c r="FD262" s="27"/>
      <c r="FE262" s="27"/>
      <c r="FF262" s="27"/>
      <c r="FG262" s="27"/>
      <c r="FH262" s="27"/>
      <c r="FI262" s="27"/>
      <c r="FJ262" s="27"/>
      <c r="FK262" s="27"/>
      <c r="FL262" s="27"/>
      <c r="FM262" s="27"/>
      <c r="FN262" s="27"/>
      <c r="FO262" s="27"/>
      <c r="FP262" s="27"/>
      <c r="FQ262" s="27"/>
      <c r="FR262" s="27"/>
      <c r="FS262" s="27"/>
      <c r="FT262" s="27"/>
      <c r="FU262" s="27"/>
      <c r="FV262" s="27"/>
      <c r="FW262" s="27"/>
      <c r="FX262" s="27"/>
      <c r="FY262" s="27"/>
      <c r="FZ262" s="27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</row>
    <row r="263" spans="1:198" ht="85.5" customHeight="1" x14ac:dyDescent="0.25">
      <c r="A263"/>
      <c r="B263"/>
      <c r="C263" s="1"/>
      <c r="D263" s="1"/>
      <c r="E263" s="1"/>
      <c r="F263" s="38"/>
      <c r="G263" s="38"/>
      <c r="H263" s="1174" t="str">
        <f>H266&amp;H213&amp;H267</f>
        <v xml:space="preserve">ЭД103-01-60-006-ЭД103-01-60-006 Вал  Вал </v>
      </c>
      <c r="I263" s="1174" t="str">
        <f t="shared" ref="I263:AZ263" si="13">I266&amp;I213&amp;I267</f>
        <v xml:space="preserve">ЭД103-01-60-006-ЭД103-01-60-006-01 Вал  Вал </v>
      </c>
      <c r="J263" s="1174" t="str">
        <f t="shared" si="13"/>
        <v xml:space="preserve">ЭД103-01-60-006-ЭД103-01-60-006-01 Вал  Вал </v>
      </c>
      <c r="K263" s="1174"/>
      <c r="L263" s="1174"/>
      <c r="M263" s="1174" t="str">
        <f t="shared" si="13"/>
        <v xml:space="preserve">ЭД103-01-60-006-ЭД103-01-60-006 Вал  Вал </v>
      </c>
      <c r="N263" s="1174" t="str">
        <f t="shared" si="13"/>
        <v xml:space="preserve">ЭД103-01-60-006-ЭД103-01-60-006-01 Вал  Вал </v>
      </c>
      <c r="O263" s="1174"/>
      <c r="P263" s="1174" t="str">
        <f t="shared" si="13"/>
        <v xml:space="preserve">ЭД103-01-60-006-ЭД103-01-60-006-02 Вал  Вал </v>
      </c>
      <c r="Q263" s="1174" t="str">
        <f t="shared" si="13"/>
        <v xml:space="preserve">ЭД103-01-60-006-ЭД103-01-60-006-02 Вал  Вал </v>
      </c>
      <c r="R263" s="1174" t="str">
        <f t="shared" si="13"/>
        <v xml:space="preserve">ЭД103-01-60-006-ЭД103-01-60-006-02 Вал  Вал </v>
      </c>
      <c r="S263" s="1174" t="str">
        <f t="shared" si="13"/>
        <v xml:space="preserve">ЭД103-01-60-006-ЭД103-01-60-006-02 Вал  Вал </v>
      </c>
      <c r="T263" s="1174" t="str">
        <f t="shared" si="13"/>
        <v xml:space="preserve">ЭД103-01-60-006-ЭД103-01-60-006-03 Вал  Вал </v>
      </c>
      <c r="U263" s="1174" t="str">
        <f t="shared" si="13"/>
        <v xml:space="preserve">ЭД103-01-60-006-ЭД103-01-60-006-03 Вал  Вал </v>
      </c>
      <c r="V263" s="1174" t="str">
        <f t="shared" si="13"/>
        <v xml:space="preserve">ЭД103-01-60-006-ЭД103-01-60-006-03 Вал  Вал </v>
      </c>
      <c r="W263" s="1174" t="str">
        <f t="shared" si="13"/>
        <v xml:space="preserve">ЭД103-01-60-006-ЭД103-01-60-006-03 Вал  Вал </v>
      </c>
      <c r="X263" s="1174" t="str">
        <f t="shared" si="13"/>
        <v xml:space="preserve">ЭД103-01-60-006-ЭД103-01-60-006-01 Вал  Вал </v>
      </c>
      <c r="Y263" s="1174"/>
      <c r="Z263" s="1174" t="str">
        <f t="shared" si="13"/>
        <v xml:space="preserve">ЭД103-01-60-006-ЭД103-01-60-006 Вал  Вал </v>
      </c>
      <c r="AA263" s="1174" t="str">
        <f t="shared" si="13"/>
        <v xml:space="preserve">ЭД103-01-60-006-ЭД103-01-60-006 Вал  Вал </v>
      </c>
      <c r="AB263" s="1174" t="str">
        <f t="shared" si="13"/>
        <v xml:space="preserve">ЭД103-01-60-006-ЭД103-01-60-006 Вал  Вал </v>
      </c>
      <c r="AC263" s="1174" t="str">
        <f t="shared" si="13"/>
        <v xml:space="preserve">ЭД103-01-60-006-ЭД103-01-60-006-01 Вал  Вал </v>
      </c>
      <c r="AD263" s="1174" t="str">
        <f t="shared" si="13"/>
        <v xml:space="preserve">ЭД103-01-60-006-ЭД103-01-60-006-01 Вал  Вал </v>
      </c>
      <c r="AE263" s="1174" t="str">
        <f t="shared" si="13"/>
        <v xml:space="preserve">ЭД103-01-60-006-ЭД103-01-60-006 Вал  Вал </v>
      </c>
      <c r="AF263" s="1174" t="str">
        <f t="shared" si="13"/>
        <v xml:space="preserve">ЭД103-01-60-006-ЭД103-01-60-006 Вал  Вал </v>
      </c>
      <c r="AG263" s="1174" t="str">
        <f t="shared" si="13"/>
        <v xml:space="preserve">ЭД103-01-60-006-ЭД103-01-60-006 Вал  Вал </v>
      </c>
      <c r="AH263" s="1174" t="str">
        <f t="shared" si="13"/>
        <v xml:space="preserve">ЭД103-01-60-006-ЭД103-01-60-006 Вал  Вал </v>
      </c>
      <c r="AI263" s="1174" t="str">
        <f t="shared" si="13"/>
        <v xml:space="preserve">ЭД103-01-60-006-ЭД103-01-60-006-01 Вал  Вал </v>
      </c>
      <c r="AJ263" s="1174" t="str">
        <f t="shared" si="13"/>
        <v xml:space="preserve">ЭД103-01-60-006-ЭД103-01-60-006-01 Вал  Вал </v>
      </c>
      <c r="AK263" s="1174" t="str">
        <f t="shared" si="13"/>
        <v xml:space="preserve">ЭД103-01-60-006-ЭД103-01-60-006-01 Вал  Вал </v>
      </c>
      <c r="AL263" s="1174" t="str">
        <f t="shared" si="13"/>
        <v xml:space="preserve">ЭД103-01-60-006-ЭД103-01-60-006-01 Вал  Вал </v>
      </c>
      <c r="AM263" s="1174" t="str">
        <f t="shared" si="13"/>
        <v xml:space="preserve">ЭД103-01-60-006-ЭД103-01-60-006-01 Вал  Вал </v>
      </c>
      <c r="AN263" s="1174" t="str">
        <f t="shared" si="13"/>
        <v xml:space="preserve">ЭД103-01-60-006-ЭД103-01-60-006-04 Вал  Вал </v>
      </c>
      <c r="AO263" s="1174" t="str">
        <f t="shared" si="13"/>
        <v xml:space="preserve">ЭД103-01-60-006-ЭД103-01-60-006 Вал  Вал </v>
      </c>
      <c r="AP263" s="1174" t="str">
        <f t="shared" si="13"/>
        <v xml:space="preserve">ЭД103-01-60-006-ЭД103-01-60-006 Вал  Вал </v>
      </c>
      <c r="AQ263" s="1174" t="str">
        <f t="shared" si="13"/>
        <v xml:space="preserve">ЭД103-01-60-006-ЭД103-01-60-006-04 Вал  Вал </v>
      </c>
      <c r="AR263" s="1174" t="str">
        <f t="shared" si="13"/>
        <v xml:space="preserve">ЭД103-01-60-006-ЭД103-01-60-006-04 Вал  Вал </v>
      </c>
      <c r="AS263" s="1174" t="str">
        <f t="shared" si="13"/>
        <v xml:space="preserve">ЭД103-01-60-006-ЭД103-01-60-006 Вал  Вал </v>
      </c>
      <c r="AT263" s="1174" t="str">
        <f t="shared" si="13"/>
        <v xml:space="preserve">ЭД103-01-60-006-ЭД103-01-60-006-01 Вал  Вал </v>
      </c>
      <c r="AU263" s="1174" t="str">
        <f t="shared" si="13"/>
        <v xml:space="preserve">ЭД103-01-60-006-ЭД103-01-60-006-01 Вал  Вал </v>
      </c>
      <c r="AV263" s="1174"/>
      <c r="AW263" s="1174"/>
      <c r="AX263" s="1174" t="str">
        <f t="shared" si="13"/>
        <v xml:space="preserve">ЭД103-01-60-006-ЭД103-01-60-006-01 Вал  Вал </v>
      </c>
      <c r="AY263" s="1174" t="str">
        <f t="shared" si="13"/>
        <v xml:space="preserve">ЭД103-01-60-006-ЭД103-01-60-006-01 Вал  Вал </v>
      </c>
      <c r="AZ263" s="1174" t="str">
        <f t="shared" si="13"/>
        <v xml:space="preserve">ЭД103-01-60-006-ЭД103-01-60-006-04 Вал  Вал </v>
      </c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/>
      <c r="DK263" s="27"/>
      <c r="DL263" s="27"/>
      <c r="DM263" s="27"/>
      <c r="DN263" s="27"/>
      <c r="DO263" s="27"/>
      <c r="DP263" s="27"/>
      <c r="DQ263" s="27"/>
      <c r="DR263" s="27"/>
      <c r="DS263" s="27"/>
      <c r="DT263" s="27"/>
      <c r="DU263" s="27"/>
      <c r="DV263" s="27"/>
      <c r="DW263" s="27"/>
      <c r="DX263" s="27"/>
      <c r="DY263" s="27"/>
      <c r="DZ263" s="27"/>
      <c r="EA263" s="27"/>
      <c r="EB263" s="27"/>
      <c r="EC263" s="27"/>
      <c r="ED263" s="27"/>
      <c r="EE263" s="27"/>
      <c r="EF263" s="27"/>
      <c r="EG263" s="27"/>
      <c r="EH263" s="27"/>
      <c r="EI263" s="27"/>
      <c r="EJ263" s="27"/>
      <c r="EK263" s="27"/>
      <c r="EL263" s="27"/>
      <c r="EM263" s="27"/>
      <c r="EN263" s="27"/>
      <c r="EO263" s="27"/>
      <c r="EP263" s="27"/>
      <c r="EQ263" s="27"/>
      <c r="ER263" s="27"/>
      <c r="ES263" s="27"/>
      <c r="ET263" s="27"/>
      <c r="EU263" s="27"/>
      <c r="EV263" s="27"/>
      <c r="EW263" s="27"/>
      <c r="EX263" s="27"/>
      <c r="EY263" s="27"/>
      <c r="EZ263" s="27"/>
      <c r="FA263" s="27"/>
      <c r="FB263" s="27"/>
      <c r="FC263" s="27"/>
      <c r="FD263" s="27"/>
      <c r="FE263" s="27"/>
      <c r="FF263" s="27"/>
      <c r="FG263" s="27"/>
      <c r="FH263" s="27"/>
      <c r="FI263" s="27"/>
      <c r="FJ263" s="27"/>
      <c r="FK263" s="27"/>
      <c r="FL263" s="27"/>
      <c r="FM263" s="27"/>
      <c r="FN263" s="27"/>
      <c r="FO263" s="27"/>
      <c r="FP263" s="27"/>
      <c r="FQ263" s="27"/>
      <c r="FR263" s="27"/>
      <c r="FS263" s="27"/>
      <c r="FT263" s="27"/>
      <c r="FU263" s="27"/>
      <c r="FV263" s="27"/>
      <c r="FW263" s="27"/>
      <c r="FX263" s="27"/>
      <c r="FY263" s="27"/>
      <c r="FZ263" s="27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</row>
    <row r="264" spans="1:198" ht="76.5" customHeight="1" x14ac:dyDescent="0.25">
      <c r="A264"/>
      <c r="B264"/>
      <c r="C264" s="1"/>
      <c r="D264" s="1"/>
      <c r="E264" s="1"/>
      <c r="F264" s="38"/>
      <c r="G264" s="38"/>
      <c r="H264" s="1177" t="s">
        <v>1125</v>
      </c>
      <c r="I264" s="1177" t="s">
        <v>1125</v>
      </c>
      <c r="J264" s="1177" t="s">
        <v>1125</v>
      </c>
      <c r="K264" s="1177"/>
      <c r="L264" s="1177"/>
      <c r="M264" s="1177" t="s">
        <v>1125</v>
      </c>
      <c r="N264" s="1177" t="s">
        <v>1125</v>
      </c>
      <c r="O264" s="1177"/>
      <c r="P264" s="1177" t="s">
        <v>1125</v>
      </c>
      <c r="Q264" s="1177" t="s">
        <v>1125</v>
      </c>
      <c r="R264" s="1177" t="s">
        <v>1125</v>
      </c>
      <c r="S264" s="1177" t="s">
        <v>1125</v>
      </c>
      <c r="T264" s="1177" t="s">
        <v>1125</v>
      </c>
      <c r="U264" s="1177" t="s">
        <v>1125</v>
      </c>
      <c r="V264" s="1177" t="s">
        <v>1125</v>
      </c>
      <c r="W264" s="1177" t="s">
        <v>1125</v>
      </c>
      <c r="X264" s="1177" t="s">
        <v>1125</v>
      </c>
      <c r="Y264" s="1177"/>
      <c r="Z264" s="1177" t="s">
        <v>1125</v>
      </c>
      <c r="AA264" s="1177" t="s">
        <v>1125</v>
      </c>
      <c r="AB264" s="1177" t="s">
        <v>1125</v>
      </c>
      <c r="AC264" s="1177" t="s">
        <v>1125</v>
      </c>
      <c r="AD264" s="1177" t="s">
        <v>1125</v>
      </c>
      <c r="AE264" s="1177" t="s">
        <v>1125</v>
      </c>
      <c r="AF264" s="1177" t="s">
        <v>1125</v>
      </c>
      <c r="AG264" s="1177" t="s">
        <v>1125</v>
      </c>
      <c r="AH264" s="1177" t="s">
        <v>1125</v>
      </c>
      <c r="AI264" s="1177" t="s">
        <v>1125</v>
      </c>
      <c r="AJ264" s="1177" t="s">
        <v>1125</v>
      </c>
      <c r="AK264" s="1177" t="s">
        <v>1125</v>
      </c>
      <c r="AL264" s="1177" t="s">
        <v>1125</v>
      </c>
      <c r="AM264" s="1177" t="s">
        <v>1125</v>
      </c>
      <c r="AN264" s="1177" t="s">
        <v>1125</v>
      </c>
      <c r="AO264" s="1177" t="s">
        <v>1125</v>
      </c>
      <c r="AP264" s="1177" t="s">
        <v>1125</v>
      </c>
      <c r="AQ264" s="1177" t="s">
        <v>1125</v>
      </c>
      <c r="AR264" s="1177" t="s">
        <v>1125</v>
      </c>
      <c r="AS264" s="1177" t="s">
        <v>1125</v>
      </c>
      <c r="AT264" s="1177" t="s">
        <v>1125</v>
      </c>
      <c r="AU264" s="1177" t="s">
        <v>1125</v>
      </c>
      <c r="AV264" s="1177"/>
      <c r="AW264" s="1177"/>
      <c r="AX264" s="1177" t="s">
        <v>1125</v>
      </c>
      <c r="AY264" s="1177" t="s">
        <v>1125</v>
      </c>
      <c r="AZ264" s="1177" t="s">
        <v>1125</v>
      </c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/>
      <c r="DK264" s="27"/>
      <c r="DL264" s="27"/>
      <c r="DM264" s="27"/>
      <c r="DN264" s="27"/>
      <c r="DO264" s="27"/>
      <c r="DP264" s="27"/>
      <c r="DQ264" s="27"/>
      <c r="DR264" s="27"/>
      <c r="DS264" s="27"/>
      <c r="DT264" s="27"/>
      <c r="DU264" s="27"/>
      <c r="DV264" s="27"/>
      <c r="DW264" s="27"/>
      <c r="DX264" s="27"/>
      <c r="DY264" s="27"/>
      <c r="DZ264" s="27"/>
      <c r="EA264" s="27"/>
      <c r="EB264" s="27"/>
      <c r="EC264" s="27"/>
      <c r="ED264" s="27"/>
      <c r="EE264" s="27"/>
      <c r="EF264" s="27"/>
      <c r="EG264" s="27"/>
      <c r="EH264" s="27"/>
      <c r="EI264" s="27"/>
      <c r="EJ264" s="27"/>
      <c r="EK264" s="27"/>
      <c r="EL264" s="27"/>
      <c r="EM264" s="27"/>
      <c r="EN264" s="27"/>
      <c r="EO264" s="27"/>
      <c r="EP264" s="27"/>
      <c r="EQ264" s="27"/>
      <c r="ER264" s="27"/>
      <c r="ES264" s="27"/>
      <c r="ET264" s="27"/>
      <c r="EU264" s="27"/>
      <c r="EV264" s="27"/>
      <c r="EW264" s="27"/>
      <c r="EX264" s="27"/>
      <c r="EY264" s="27"/>
      <c r="EZ264" s="27"/>
      <c r="FA264" s="27"/>
      <c r="FB264" s="27"/>
      <c r="FC264" s="27"/>
      <c r="FD264" s="27"/>
      <c r="FE264" s="27"/>
      <c r="FF264" s="27"/>
      <c r="FG264" s="27"/>
      <c r="FH264" s="27"/>
      <c r="FI264" s="27"/>
      <c r="FJ264" s="27"/>
      <c r="FK264" s="27"/>
      <c r="FL264" s="27"/>
      <c r="FM264" s="27"/>
      <c r="FN264" s="27"/>
      <c r="FO264" s="27"/>
      <c r="FP264" s="27"/>
      <c r="FQ264" s="27"/>
      <c r="FR264" s="27"/>
      <c r="FS264" s="27"/>
      <c r="FT264" s="27"/>
      <c r="FU264" s="27"/>
      <c r="FV264" s="27"/>
      <c r="FW264" s="27"/>
      <c r="FX264" s="27"/>
      <c r="FY264" s="27"/>
      <c r="FZ264" s="27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</row>
    <row r="265" spans="1:198" ht="38.4" x14ac:dyDescent="0.25">
      <c r="A265"/>
      <c r="B265"/>
      <c r="C265" s="1"/>
      <c r="D265" s="1"/>
      <c r="E265" s="1"/>
      <c r="F265" s="38"/>
      <c r="G265" s="38"/>
      <c r="H265" s="1177" t="s">
        <v>1126</v>
      </c>
      <c r="I265" s="1177" t="s">
        <v>1126</v>
      </c>
      <c r="J265" s="1177" t="s">
        <v>1126</v>
      </c>
      <c r="K265" s="1177"/>
      <c r="L265" s="1177"/>
      <c r="M265" s="1177" t="s">
        <v>1126</v>
      </c>
      <c r="N265" s="1177" t="s">
        <v>1126</v>
      </c>
      <c r="O265" s="1177"/>
      <c r="P265" s="1177" t="s">
        <v>1126</v>
      </c>
      <c r="Q265" s="1177" t="s">
        <v>1126</v>
      </c>
      <c r="R265" s="1177" t="s">
        <v>1126</v>
      </c>
      <c r="S265" s="1177" t="s">
        <v>1126</v>
      </c>
      <c r="T265" s="1177" t="s">
        <v>1126</v>
      </c>
      <c r="U265" s="1177" t="s">
        <v>1126</v>
      </c>
      <c r="V265" s="1177" t="s">
        <v>1126</v>
      </c>
      <c r="W265" s="1177" t="s">
        <v>1126</v>
      </c>
      <c r="X265" s="1177" t="s">
        <v>1126</v>
      </c>
      <c r="Y265" s="1177"/>
      <c r="Z265" s="1177" t="s">
        <v>1126</v>
      </c>
      <c r="AA265" s="1177" t="s">
        <v>1126</v>
      </c>
      <c r="AB265" s="1177" t="s">
        <v>1126</v>
      </c>
      <c r="AC265" s="1177" t="s">
        <v>1126</v>
      </c>
      <c r="AD265" s="1177" t="s">
        <v>1126</v>
      </c>
      <c r="AE265" s="1177" t="s">
        <v>1126</v>
      </c>
      <c r="AF265" s="1177" t="s">
        <v>1126</v>
      </c>
      <c r="AG265" s="1177" t="s">
        <v>1126</v>
      </c>
      <c r="AH265" s="1177" t="s">
        <v>1126</v>
      </c>
      <c r="AI265" s="1177" t="s">
        <v>1126</v>
      </c>
      <c r="AJ265" s="1177" t="s">
        <v>1126</v>
      </c>
      <c r="AK265" s="1177" t="s">
        <v>1126</v>
      </c>
      <c r="AL265" s="1177" t="s">
        <v>1126</v>
      </c>
      <c r="AM265" s="1177" t="s">
        <v>1126</v>
      </c>
      <c r="AN265" s="1177" t="s">
        <v>1126</v>
      </c>
      <c r="AO265" s="1177" t="s">
        <v>1126</v>
      </c>
      <c r="AP265" s="1177" t="s">
        <v>1126</v>
      </c>
      <c r="AQ265" s="1177" t="s">
        <v>1126</v>
      </c>
      <c r="AR265" s="1177" t="s">
        <v>1126</v>
      </c>
      <c r="AS265" s="1177" t="s">
        <v>1126</v>
      </c>
      <c r="AT265" s="1177" t="s">
        <v>1126</v>
      </c>
      <c r="AU265" s="1177" t="s">
        <v>1126</v>
      </c>
      <c r="AV265" s="1177"/>
      <c r="AW265" s="1177"/>
      <c r="AX265" s="1177" t="s">
        <v>1126</v>
      </c>
      <c r="AY265" s="1177" t="s">
        <v>1126</v>
      </c>
      <c r="AZ265" s="1177" t="s">
        <v>1126</v>
      </c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/>
      <c r="DK265" s="27"/>
      <c r="DL265" s="27"/>
      <c r="DM265" s="27"/>
      <c r="DN265" s="27"/>
      <c r="DO265" s="27"/>
      <c r="DP265" s="27"/>
      <c r="DQ265" s="27"/>
      <c r="DR265" s="27"/>
      <c r="DS265" s="27"/>
      <c r="DT265" s="27"/>
      <c r="DU265" s="27"/>
      <c r="DV265" s="27"/>
      <c r="DW265" s="27"/>
      <c r="DX265" s="27"/>
      <c r="DY265" s="27"/>
      <c r="DZ265" s="27"/>
      <c r="EA265" s="27"/>
      <c r="EB265" s="27"/>
      <c r="EC265" s="27"/>
      <c r="ED265" s="27"/>
      <c r="EE265" s="27"/>
      <c r="EF265" s="27"/>
      <c r="EG265" s="27"/>
      <c r="EH265" s="27"/>
      <c r="EI265" s="27"/>
      <c r="EJ265" s="27"/>
      <c r="EK265" s="27"/>
      <c r="EL265" s="27"/>
      <c r="EM265" s="27"/>
      <c r="EN265" s="27"/>
      <c r="EO265" s="27"/>
      <c r="EP265" s="27"/>
      <c r="EQ265" s="27"/>
      <c r="ER265" s="27"/>
      <c r="ES265" s="27"/>
      <c r="ET265" s="27"/>
      <c r="EU265" s="27"/>
      <c r="EV265" s="27"/>
      <c r="EW265" s="27"/>
      <c r="EX265" s="27"/>
      <c r="EY265" s="27"/>
      <c r="EZ265" s="27"/>
      <c r="FA265" s="27"/>
      <c r="FB265" s="27"/>
      <c r="FC265" s="27"/>
      <c r="FD265" s="27"/>
      <c r="FE265" s="27"/>
      <c r="FF265" s="27"/>
      <c r="FG265" s="27"/>
      <c r="FH265" s="27"/>
      <c r="FI265" s="27"/>
      <c r="FJ265" s="27"/>
      <c r="FK265" s="27"/>
      <c r="FL265" s="27"/>
      <c r="FM265" s="27"/>
      <c r="FN265" s="27"/>
      <c r="FO265" s="27"/>
      <c r="FP265" s="27"/>
      <c r="FQ265" s="27"/>
      <c r="FR265" s="27"/>
      <c r="FS265" s="27"/>
      <c r="FT265" s="27"/>
      <c r="FU265" s="27"/>
      <c r="FV265" s="27"/>
      <c r="FW265" s="27"/>
      <c r="FX265" s="27"/>
      <c r="FY265" s="27"/>
      <c r="FZ265" s="27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</row>
    <row r="266" spans="1:198" ht="105.75" customHeight="1" x14ac:dyDescent="0.25">
      <c r="A266"/>
      <c r="B266"/>
      <c r="C266" s="1"/>
      <c r="D266" s="1"/>
      <c r="E266" s="1"/>
      <c r="F266" s="38"/>
      <c r="G266" s="38"/>
      <c r="H266" s="1173" t="s">
        <v>1127</v>
      </c>
      <c r="I266" s="1173" t="s">
        <v>1127</v>
      </c>
      <c r="J266" s="1173" t="s">
        <v>1127</v>
      </c>
      <c r="K266" s="1173"/>
      <c r="L266" s="1173"/>
      <c r="M266" s="1173" t="s">
        <v>1127</v>
      </c>
      <c r="N266" s="1173" t="s">
        <v>1127</v>
      </c>
      <c r="O266" s="1173"/>
      <c r="P266" s="1173" t="s">
        <v>1127</v>
      </c>
      <c r="Q266" s="1173" t="s">
        <v>1127</v>
      </c>
      <c r="R266" s="1173" t="s">
        <v>1127</v>
      </c>
      <c r="S266" s="1173" t="s">
        <v>1127</v>
      </c>
      <c r="T266" s="1173" t="s">
        <v>1127</v>
      </c>
      <c r="U266" s="1173" t="s">
        <v>1127</v>
      </c>
      <c r="V266" s="1173" t="s">
        <v>1127</v>
      </c>
      <c r="W266" s="1173" t="s">
        <v>1127</v>
      </c>
      <c r="X266" s="1173" t="s">
        <v>1127</v>
      </c>
      <c r="Y266" s="1173"/>
      <c r="Z266" s="1173" t="s">
        <v>1127</v>
      </c>
      <c r="AA266" s="1173" t="s">
        <v>1127</v>
      </c>
      <c r="AB266" s="1173" t="s">
        <v>1127</v>
      </c>
      <c r="AC266" s="1173" t="s">
        <v>1127</v>
      </c>
      <c r="AD266" s="1173" t="s">
        <v>1127</v>
      </c>
      <c r="AE266" s="1173" t="s">
        <v>1127</v>
      </c>
      <c r="AF266" s="1173" t="s">
        <v>1127</v>
      </c>
      <c r="AG266" s="1173" t="s">
        <v>1127</v>
      </c>
      <c r="AH266" s="1173" t="s">
        <v>1127</v>
      </c>
      <c r="AI266" s="1173" t="s">
        <v>1127</v>
      </c>
      <c r="AJ266" s="1173" t="s">
        <v>1127</v>
      </c>
      <c r="AK266" s="1173" t="s">
        <v>1127</v>
      </c>
      <c r="AL266" s="1173" t="s">
        <v>1127</v>
      </c>
      <c r="AM266" s="1173" t="s">
        <v>1127</v>
      </c>
      <c r="AN266" s="1173" t="s">
        <v>1127</v>
      </c>
      <c r="AO266" s="1173" t="s">
        <v>1127</v>
      </c>
      <c r="AP266" s="1173" t="s">
        <v>1127</v>
      </c>
      <c r="AQ266" s="1173" t="s">
        <v>1127</v>
      </c>
      <c r="AR266" s="1173" t="s">
        <v>1127</v>
      </c>
      <c r="AS266" s="1173" t="s">
        <v>1127</v>
      </c>
      <c r="AT266" s="1173" t="s">
        <v>1127</v>
      </c>
      <c r="AU266" s="1173" t="s">
        <v>1127</v>
      </c>
      <c r="AV266" s="1173"/>
      <c r="AW266" s="1173"/>
      <c r="AX266" s="1173" t="s">
        <v>1127</v>
      </c>
      <c r="AY266" s="1173" t="s">
        <v>1127</v>
      </c>
      <c r="AZ266" s="1173" t="s">
        <v>1127</v>
      </c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/>
      <c r="DK266" s="27"/>
      <c r="DL266" s="27"/>
      <c r="DM266" s="27"/>
      <c r="DN266" s="27"/>
      <c r="DO266" s="27"/>
      <c r="DP266" s="27"/>
      <c r="DQ266" s="27"/>
      <c r="DR266" s="27"/>
      <c r="DS266" s="27"/>
      <c r="DT266" s="27"/>
      <c r="DU266" s="27"/>
      <c r="DV266" s="27"/>
      <c r="DW266" s="27"/>
      <c r="DX266" s="27"/>
      <c r="DY266" s="27"/>
      <c r="DZ266" s="27"/>
      <c r="EA266" s="27"/>
      <c r="EB266" s="27"/>
      <c r="EC266" s="27"/>
      <c r="ED266" s="27"/>
      <c r="EE266" s="27"/>
      <c r="EF266" s="27"/>
      <c r="EG266" s="27"/>
      <c r="EH266" s="27"/>
      <c r="EI266" s="27"/>
      <c r="EJ266" s="27"/>
      <c r="EK266" s="27"/>
      <c r="EL266" s="27"/>
      <c r="EM266" s="27"/>
      <c r="EN266" s="27"/>
      <c r="EO266" s="27"/>
      <c r="EP266" s="27"/>
      <c r="EQ266" s="27"/>
      <c r="ER266" s="27"/>
      <c r="ES266" s="27"/>
      <c r="ET266" s="27"/>
      <c r="EU266" s="27"/>
      <c r="EV266" s="27"/>
      <c r="EW266" s="27"/>
      <c r="EX266" s="27"/>
      <c r="EY266" s="27"/>
      <c r="EZ266" s="27"/>
      <c r="FA266" s="27"/>
      <c r="FB266" s="27"/>
      <c r="FC266" s="27"/>
      <c r="FD266" s="27"/>
      <c r="FE266" s="27"/>
      <c r="FF266" s="27"/>
      <c r="FG266" s="27"/>
      <c r="FH266" s="27"/>
      <c r="FI266" s="27"/>
      <c r="FJ266" s="27"/>
      <c r="FK266" s="27"/>
      <c r="FL266" s="27"/>
      <c r="FM266" s="27"/>
      <c r="FN266" s="27"/>
      <c r="FO266" s="27"/>
      <c r="FP266" s="27"/>
      <c r="FQ266" s="27"/>
      <c r="FR266" s="27"/>
      <c r="FS266" s="27"/>
      <c r="FT266" s="27"/>
      <c r="FU266" s="27"/>
      <c r="FV266" s="27"/>
      <c r="FW266" s="27"/>
      <c r="FX266" s="27"/>
      <c r="FY266" s="27"/>
      <c r="FZ266" s="27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</row>
    <row r="267" spans="1:198" ht="105.75" customHeight="1" thickBot="1" x14ac:dyDescent="0.3">
      <c r="A267"/>
      <c r="B267"/>
      <c r="C267" s="1"/>
      <c r="D267" s="1"/>
      <c r="E267" s="1"/>
      <c r="F267" s="38"/>
      <c r="G267" s="38"/>
      <c r="H267" s="1173" t="s">
        <v>1128</v>
      </c>
      <c r="I267" s="1173" t="s">
        <v>1128</v>
      </c>
      <c r="J267" s="1173" t="s">
        <v>1128</v>
      </c>
      <c r="K267" s="1173"/>
      <c r="L267" s="1173"/>
      <c r="M267" s="1173" t="s">
        <v>1128</v>
      </c>
      <c r="N267" s="1173" t="s">
        <v>1128</v>
      </c>
      <c r="O267" s="1173"/>
      <c r="P267" s="1173" t="s">
        <v>1128</v>
      </c>
      <c r="Q267" s="1173" t="s">
        <v>1128</v>
      </c>
      <c r="R267" s="1173" t="s">
        <v>1128</v>
      </c>
      <c r="S267" s="1173" t="s">
        <v>1128</v>
      </c>
      <c r="T267" s="1173" t="s">
        <v>1128</v>
      </c>
      <c r="U267" s="1173" t="s">
        <v>1128</v>
      </c>
      <c r="V267" s="1173" t="s">
        <v>1128</v>
      </c>
      <c r="W267" s="1173" t="s">
        <v>1128</v>
      </c>
      <c r="X267" s="1173" t="s">
        <v>1128</v>
      </c>
      <c r="Y267" s="1173"/>
      <c r="Z267" s="1173" t="s">
        <v>1128</v>
      </c>
      <c r="AA267" s="1173" t="s">
        <v>1128</v>
      </c>
      <c r="AB267" s="1173" t="s">
        <v>1128</v>
      </c>
      <c r="AC267" s="1173" t="s">
        <v>1128</v>
      </c>
      <c r="AD267" s="1173" t="s">
        <v>1128</v>
      </c>
      <c r="AE267" s="1173" t="s">
        <v>1128</v>
      </c>
      <c r="AF267" s="1173" t="s">
        <v>1128</v>
      </c>
      <c r="AG267" s="1173" t="s">
        <v>1128</v>
      </c>
      <c r="AH267" s="1173" t="s">
        <v>1128</v>
      </c>
      <c r="AI267" s="1173" t="s">
        <v>1128</v>
      </c>
      <c r="AJ267" s="1173" t="s">
        <v>1128</v>
      </c>
      <c r="AK267" s="1173" t="s">
        <v>1128</v>
      </c>
      <c r="AL267" s="1173" t="s">
        <v>1128</v>
      </c>
      <c r="AM267" s="1173" t="s">
        <v>1128</v>
      </c>
      <c r="AN267" s="1173" t="s">
        <v>1128</v>
      </c>
      <c r="AO267" s="1173" t="s">
        <v>1128</v>
      </c>
      <c r="AP267" s="1173" t="s">
        <v>1128</v>
      </c>
      <c r="AQ267" s="1173" t="s">
        <v>1128</v>
      </c>
      <c r="AR267" s="1173" t="s">
        <v>1128</v>
      </c>
      <c r="AS267" s="1173" t="s">
        <v>1128</v>
      </c>
      <c r="AT267" s="1173" t="s">
        <v>1128</v>
      </c>
      <c r="AU267" s="1173" t="s">
        <v>1128</v>
      </c>
      <c r="AV267" s="1173"/>
      <c r="AW267" s="1173"/>
      <c r="AX267" s="1173" t="s">
        <v>1128</v>
      </c>
      <c r="AY267" s="1173" t="s">
        <v>1128</v>
      </c>
      <c r="AZ267" s="1173" t="s">
        <v>1128</v>
      </c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7"/>
      <c r="DL267" s="27"/>
      <c r="DM267" s="27"/>
      <c r="DN267" s="27"/>
      <c r="DO267" s="27"/>
      <c r="DP267" s="27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27"/>
      <c r="EC267" s="27"/>
      <c r="ED267" s="27"/>
      <c r="EE267" s="27"/>
      <c r="EF267" s="27"/>
      <c r="EG267" s="27"/>
      <c r="EH267" s="27"/>
      <c r="EI267" s="27"/>
      <c r="EJ267" s="27"/>
      <c r="EK267" s="27"/>
      <c r="EL267" s="27"/>
      <c r="EM267" s="27"/>
      <c r="EN267" s="27"/>
      <c r="EO267" s="27"/>
      <c r="EP267" s="27"/>
      <c r="EQ267" s="27"/>
      <c r="ER267" s="27"/>
      <c r="ES267" s="27"/>
      <c r="ET267" s="27"/>
      <c r="EU267" s="27"/>
      <c r="EV267" s="27"/>
      <c r="EW267" s="27"/>
      <c r="EX267" s="27"/>
      <c r="EY267" s="27"/>
      <c r="EZ267" s="27"/>
      <c r="FA267" s="27"/>
      <c r="FB267" s="27"/>
      <c r="FC267" s="27"/>
      <c r="FD267" s="27"/>
      <c r="FE267" s="27"/>
      <c r="FF267" s="27"/>
      <c r="FG267" s="27"/>
      <c r="FH267" s="27"/>
      <c r="FI267" s="27"/>
      <c r="FJ267" s="27"/>
      <c r="FK267" s="27"/>
      <c r="FL267" s="27"/>
      <c r="FM267" s="27"/>
      <c r="FN267" s="27"/>
      <c r="FO267" s="27"/>
      <c r="FP267" s="27"/>
      <c r="FQ267" s="27"/>
      <c r="FR267" s="27"/>
      <c r="FS267" s="27"/>
      <c r="FT267" s="27"/>
      <c r="FU267" s="27"/>
      <c r="FV267" s="27"/>
      <c r="FW267" s="27"/>
      <c r="FX267" s="27"/>
      <c r="FY267" s="27"/>
      <c r="FZ267" s="2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</row>
    <row r="268" spans="1:198" ht="16.2" x14ac:dyDescent="0.25">
      <c r="A268"/>
      <c r="B268" s="836"/>
      <c r="C268" s="359"/>
      <c r="D268" s="359"/>
      <c r="E268" s="359" t="s">
        <v>1109</v>
      </c>
      <c r="F268" s="837"/>
      <c r="G268" s="838"/>
      <c r="H268" s="562" t="s">
        <v>119</v>
      </c>
      <c r="I268" s="562" t="s">
        <v>75</v>
      </c>
      <c r="J268" s="562" t="s">
        <v>75</v>
      </c>
      <c r="K268" s="654"/>
      <c r="L268" s="654"/>
      <c r="M268" s="562" t="s">
        <v>76</v>
      </c>
      <c r="N268" s="562" t="s">
        <v>77</v>
      </c>
      <c r="O268" s="654"/>
      <c r="P268" s="562" t="s">
        <v>78</v>
      </c>
      <c r="Q268" s="562" t="s">
        <v>78</v>
      </c>
      <c r="R268" s="562" t="s">
        <v>80</v>
      </c>
      <c r="S268" s="562" t="s">
        <v>80</v>
      </c>
      <c r="T268" s="562" t="s">
        <v>79</v>
      </c>
      <c r="U268" s="562" t="s">
        <v>79</v>
      </c>
      <c r="V268" s="562" t="s">
        <v>81</v>
      </c>
      <c r="W268" s="562" t="s">
        <v>81</v>
      </c>
      <c r="X268" s="562" t="s">
        <v>75</v>
      </c>
      <c r="Y268" s="654"/>
      <c r="Z268" s="562" t="s">
        <v>119</v>
      </c>
      <c r="AA268" s="562" t="s">
        <v>119</v>
      </c>
      <c r="AB268" s="562" t="s">
        <v>76</v>
      </c>
      <c r="AC268" s="562" t="s">
        <v>75</v>
      </c>
      <c r="AD268" s="562" t="s">
        <v>77</v>
      </c>
      <c r="AE268" s="562" t="s">
        <v>119</v>
      </c>
      <c r="AF268" s="562" t="s">
        <v>119</v>
      </c>
      <c r="AG268" s="562" t="s">
        <v>76</v>
      </c>
      <c r="AH268" s="562" t="s">
        <v>76</v>
      </c>
      <c r="AI268" s="562" t="s">
        <v>75</v>
      </c>
      <c r="AJ268" s="562" t="s">
        <v>75</v>
      </c>
      <c r="AK268" s="562" t="s">
        <v>77</v>
      </c>
      <c r="AL268" s="562" t="s">
        <v>77</v>
      </c>
      <c r="AM268" s="562" t="s">
        <v>75</v>
      </c>
      <c r="AN268" s="562" t="s">
        <v>82</v>
      </c>
      <c r="AO268" s="562" t="s">
        <v>119</v>
      </c>
      <c r="AP268" s="562" t="s">
        <v>119</v>
      </c>
      <c r="AQ268" s="562" t="s">
        <v>82</v>
      </c>
      <c r="AR268" s="562" t="s">
        <v>82</v>
      </c>
      <c r="AS268" s="562" t="s">
        <v>119</v>
      </c>
      <c r="AT268" s="562" t="s">
        <v>75</v>
      </c>
      <c r="AU268" s="562" t="s">
        <v>75</v>
      </c>
      <c r="AV268" s="654"/>
      <c r="AW268" s="654"/>
      <c r="AX268" s="562" t="s">
        <v>75</v>
      </c>
      <c r="AY268" s="562" t="s">
        <v>75</v>
      </c>
      <c r="AZ268" s="562" t="s">
        <v>88</v>
      </c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27"/>
      <c r="EC268" s="27"/>
      <c r="ED268" s="27"/>
      <c r="EE268" s="27"/>
      <c r="EF268" s="27"/>
      <c r="EG268" s="27"/>
      <c r="EH268" s="27"/>
      <c r="EI268" s="27"/>
      <c r="EJ268" s="27"/>
      <c r="EK268" s="27"/>
      <c r="EL268" s="27"/>
      <c r="EM268" s="27"/>
      <c r="EN268" s="27"/>
      <c r="EO268" s="27"/>
      <c r="EP268" s="27"/>
      <c r="EQ268" s="27"/>
      <c r="ER268" s="27"/>
      <c r="ES268" s="27"/>
      <c r="ET268" s="27"/>
      <c r="EU268" s="27"/>
      <c r="EV268" s="27"/>
      <c r="EW268" s="27"/>
      <c r="EX268" s="27"/>
      <c r="EY268" s="27"/>
      <c r="EZ268" s="27"/>
      <c r="FA268" s="27"/>
      <c r="FB268" s="27"/>
      <c r="FC268" s="27"/>
      <c r="FD268" s="27"/>
      <c r="FE268" s="27"/>
      <c r="FF268" s="27"/>
      <c r="FG268" s="27"/>
      <c r="FH268" s="27"/>
      <c r="FI268" s="27"/>
      <c r="FJ268" s="27"/>
      <c r="FK268" s="27"/>
      <c r="FL268" s="27"/>
      <c r="FM268" s="27"/>
      <c r="FN268" s="27"/>
      <c r="FO268" s="27"/>
      <c r="FP268" s="27"/>
      <c r="FQ268" s="27"/>
      <c r="FR268" s="27"/>
      <c r="FS268" s="27"/>
      <c r="FT268" s="27"/>
      <c r="FU268" s="27"/>
      <c r="FV268" s="27"/>
      <c r="FW268" s="27"/>
      <c r="FX268" s="27"/>
      <c r="FY268" s="27"/>
      <c r="FZ268" s="27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</row>
    <row r="269" spans="1:198" ht="13.8" thickBot="1" x14ac:dyDescent="0.3">
      <c r="A269"/>
      <c r="B269" s="159" t="s">
        <v>711</v>
      </c>
      <c r="C269" s="811" t="s">
        <v>616</v>
      </c>
      <c r="D269" s="811" t="s">
        <v>617</v>
      </c>
      <c r="E269" s="161" t="s">
        <v>620</v>
      </c>
      <c r="F269" s="178" t="s">
        <v>66</v>
      </c>
      <c r="G269" s="163" t="s">
        <v>221</v>
      </c>
      <c r="H269" s="178">
        <v>1</v>
      </c>
      <c r="I269" s="178">
        <v>1</v>
      </c>
      <c r="J269" s="178">
        <v>1</v>
      </c>
      <c r="K269" s="642"/>
      <c r="L269" s="642"/>
      <c r="M269" s="178">
        <v>1</v>
      </c>
      <c r="N269" s="178">
        <v>1</v>
      </c>
      <c r="O269" s="642"/>
      <c r="P269" s="178">
        <v>1</v>
      </c>
      <c r="Q269" s="178">
        <v>1</v>
      </c>
      <c r="R269" s="178">
        <v>1</v>
      </c>
      <c r="S269" s="178">
        <v>1</v>
      </c>
      <c r="T269" s="178">
        <v>1</v>
      </c>
      <c r="U269" s="178">
        <v>1</v>
      </c>
      <c r="V269" s="178">
        <v>1</v>
      </c>
      <c r="W269" s="178">
        <v>1</v>
      </c>
      <c r="X269" s="178">
        <v>1</v>
      </c>
      <c r="Y269" s="642"/>
      <c r="Z269" s="178">
        <v>1</v>
      </c>
      <c r="AA269" s="178">
        <v>1</v>
      </c>
      <c r="AB269" s="178">
        <v>1</v>
      </c>
      <c r="AC269" s="178">
        <v>1</v>
      </c>
      <c r="AD269" s="178">
        <v>1</v>
      </c>
      <c r="AE269" s="178">
        <v>1</v>
      </c>
      <c r="AF269" s="178">
        <v>1</v>
      </c>
      <c r="AG269" s="178">
        <v>1</v>
      </c>
      <c r="AH269" s="178">
        <v>1</v>
      </c>
      <c r="AI269" s="178">
        <v>1</v>
      </c>
      <c r="AJ269" s="178">
        <v>1</v>
      </c>
      <c r="AK269" s="178">
        <v>1</v>
      </c>
      <c r="AL269" s="178">
        <v>1</v>
      </c>
      <c r="AM269" s="178">
        <v>1</v>
      </c>
      <c r="AN269" s="178">
        <v>1</v>
      </c>
      <c r="AO269" s="178">
        <v>1</v>
      </c>
      <c r="AP269" s="178">
        <v>1</v>
      </c>
      <c r="AQ269" s="178">
        <v>1</v>
      </c>
      <c r="AR269" s="178">
        <v>1</v>
      </c>
      <c r="AS269" s="178">
        <v>1</v>
      </c>
      <c r="AT269" s="178">
        <v>1</v>
      </c>
      <c r="AU269" s="178">
        <v>1</v>
      </c>
      <c r="AV269" s="642"/>
      <c r="AW269" s="642"/>
      <c r="AX269" s="178">
        <v>1</v>
      </c>
      <c r="AY269" s="178">
        <v>1</v>
      </c>
      <c r="AZ269" s="178">
        <v>1</v>
      </c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7"/>
      <c r="DL269" s="27"/>
      <c r="DM269" s="27"/>
      <c r="DN269" s="27"/>
      <c r="DO269" s="27"/>
      <c r="DP269" s="27"/>
      <c r="DQ269" s="27"/>
      <c r="DR269" s="27"/>
      <c r="DS269" s="27"/>
      <c r="DT269" s="27"/>
      <c r="DU269" s="27"/>
      <c r="DV269" s="27"/>
      <c r="DW269" s="27"/>
      <c r="DX269" s="27"/>
      <c r="DY269" s="27"/>
      <c r="DZ269" s="27"/>
      <c r="EA269" s="27"/>
      <c r="EB269" s="27"/>
      <c r="EC269" s="27"/>
      <c r="ED269" s="27"/>
      <c r="EE269" s="27"/>
      <c r="EF269" s="27"/>
      <c r="EG269" s="27"/>
      <c r="EH269" s="27"/>
      <c r="EI269" s="27"/>
      <c r="EJ269" s="27"/>
      <c r="EK269" s="27"/>
      <c r="EL269" s="27"/>
      <c r="EM269" s="27"/>
      <c r="EN269" s="27"/>
      <c r="EO269" s="27"/>
      <c r="EP269" s="27"/>
      <c r="EQ269" s="27"/>
      <c r="ER269" s="27"/>
      <c r="ES269" s="27"/>
      <c r="ET269" s="27"/>
      <c r="EU269" s="27"/>
      <c r="EV269" s="27"/>
      <c r="EW269" s="27"/>
      <c r="EX269" s="27"/>
      <c r="EY269" s="27"/>
      <c r="EZ269" s="27"/>
      <c r="FA269" s="27"/>
      <c r="FB269" s="27"/>
      <c r="FC269" s="27"/>
      <c r="FD269" s="27"/>
      <c r="FE269" s="27"/>
      <c r="FF269" s="27"/>
      <c r="FG269" s="27"/>
      <c r="FH269" s="27"/>
      <c r="FI269" s="27"/>
      <c r="FJ269" s="27"/>
      <c r="FK269" s="27"/>
      <c r="FL269" s="27"/>
      <c r="FM269" s="27"/>
      <c r="FN269" s="27"/>
      <c r="FO269" s="27"/>
      <c r="FP269" s="27"/>
      <c r="FQ269" s="27"/>
      <c r="FR269" s="27"/>
      <c r="FS269" s="27"/>
      <c r="FT269" s="27"/>
      <c r="FU269" s="27"/>
      <c r="FV269" s="27"/>
      <c r="FW269" s="27"/>
      <c r="FX269" s="27"/>
      <c r="FY269" s="27"/>
      <c r="FZ269" s="27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</row>
    <row r="270" spans="1:198" ht="21.6" x14ac:dyDescent="0.25">
      <c r="A270"/>
      <c r="B270" s="836"/>
      <c r="C270" s="359"/>
      <c r="D270" s="359"/>
      <c r="E270" s="359" t="s">
        <v>1110</v>
      </c>
      <c r="F270" s="837"/>
      <c r="G270" s="838"/>
      <c r="H270" s="864" t="s">
        <v>135</v>
      </c>
      <c r="I270" s="562" t="s">
        <v>136</v>
      </c>
      <c r="J270" s="562" t="s">
        <v>136</v>
      </c>
      <c r="K270" s="654"/>
      <c r="L270" s="654"/>
      <c r="M270" s="864" t="s">
        <v>135</v>
      </c>
      <c r="N270" s="562" t="s">
        <v>136</v>
      </c>
      <c r="O270" s="654"/>
      <c r="P270" s="562" t="s">
        <v>137</v>
      </c>
      <c r="Q270" s="562" t="s">
        <v>137</v>
      </c>
      <c r="R270" s="562" t="s">
        <v>137</v>
      </c>
      <c r="S270" s="562" t="s">
        <v>137</v>
      </c>
      <c r="T270" s="562" t="s">
        <v>138</v>
      </c>
      <c r="U270" s="562" t="s">
        <v>138</v>
      </c>
      <c r="V270" s="562" t="s">
        <v>138</v>
      </c>
      <c r="W270" s="562" t="s">
        <v>138</v>
      </c>
      <c r="X270" s="562" t="s">
        <v>136</v>
      </c>
      <c r="Y270" s="654"/>
      <c r="Z270" s="864" t="s">
        <v>135</v>
      </c>
      <c r="AA270" s="864" t="s">
        <v>135</v>
      </c>
      <c r="AB270" s="864" t="s">
        <v>135</v>
      </c>
      <c r="AC270" s="562" t="s">
        <v>136</v>
      </c>
      <c r="AD270" s="562" t="s">
        <v>136</v>
      </c>
      <c r="AE270" s="864" t="s">
        <v>135</v>
      </c>
      <c r="AF270" s="864" t="s">
        <v>135</v>
      </c>
      <c r="AG270" s="864" t="s">
        <v>135</v>
      </c>
      <c r="AH270" s="864" t="s">
        <v>135</v>
      </c>
      <c r="AI270" s="562" t="s">
        <v>136</v>
      </c>
      <c r="AJ270" s="562" t="s">
        <v>136</v>
      </c>
      <c r="AK270" s="562" t="s">
        <v>136</v>
      </c>
      <c r="AL270" s="562" t="s">
        <v>136</v>
      </c>
      <c r="AM270" s="562" t="s">
        <v>136</v>
      </c>
      <c r="AN270" s="562" t="s">
        <v>139</v>
      </c>
      <c r="AO270" s="864" t="s">
        <v>135</v>
      </c>
      <c r="AP270" s="864" t="s">
        <v>135</v>
      </c>
      <c r="AQ270" s="562" t="s">
        <v>139</v>
      </c>
      <c r="AR270" s="562" t="s">
        <v>139</v>
      </c>
      <c r="AS270" s="864" t="s">
        <v>135</v>
      </c>
      <c r="AT270" s="562" t="s">
        <v>136</v>
      </c>
      <c r="AU270" s="562" t="s">
        <v>136</v>
      </c>
      <c r="AV270" s="654"/>
      <c r="AW270" s="654"/>
      <c r="AX270" s="562" t="s">
        <v>136</v>
      </c>
      <c r="AY270" s="562" t="s">
        <v>136</v>
      </c>
      <c r="AZ270" s="562" t="s">
        <v>139</v>
      </c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7"/>
      <c r="DL270" s="27"/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27"/>
      <c r="EC270" s="27"/>
      <c r="ED270" s="27"/>
      <c r="EE270" s="27"/>
      <c r="EF270" s="27"/>
      <c r="EG270" s="27"/>
      <c r="EH270" s="27"/>
      <c r="EI270" s="27"/>
      <c r="EJ270" s="27"/>
      <c r="EK270" s="27"/>
      <c r="EL270" s="27"/>
      <c r="EM270" s="27"/>
      <c r="EN270" s="27"/>
      <c r="EO270" s="27"/>
      <c r="EP270" s="27"/>
      <c r="EQ270" s="27"/>
      <c r="ER270" s="27"/>
      <c r="ES270" s="27"/>
      <c r="ET270" s="27"/>
      <c r="EU270" s="27"/>
      <c r="EV270" s="27"/>
      <c r="EW270" s="27"/>
      <c r="EX270" s="27"/>
      <c r="EY270" s="27"/>
      <c r="EZ270" s="27"/>
      <c r="FA270" s="27"/>
      <c r="FB270" s="27"/>
      <c r="FC270" s="27"/>
      <c r="FD270" s="27"/>
      <c r="FE270" s="27"/>
      <c r="FF270" s="27"/>
      <c r="FG270" s="27"/>
      <c r="FH270" s="27"/>
      <c r="FI270" s="27"/>
      <c r="FJ270" s="27"/>
      <c r="FK270" s="27"/>
      <c r="FL270" s="27"/>
      <c r="FM270" s="27"/>
      <c r="FN270" s="27"/>
      <c r="FO270" s="27"/>
      <c r="FP270" s="27"/>
      <c r="FQ270" s="27"/>
      <c r="FR270" s="27"/>
      <c r="FS270" s="27"/>
      <c r="FT270" s="27"/>
      <c r="FU270" s="27"/>
      <c r="FV270" s="27"/>
      <c r="FW270" s="27"/>
      <c r="FX270" s="27"/>
      <c r="FY270" s="27"/>
      <c r="FZ270" s="27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</row>
    <row r="271" spans="1:198" ht="13.8" thickBot="1" x14ac:dyDescent="0.3">
      <c r="A271"/>
      <c r="B271" s="159" t="s">
        <v>711</v>
      </c>
      <c r="C271" s="811" t="s">
        <v>619</v>
      </c>
      <c r="D271" s="811" t="s">
        <v>618</v>
      </c>
      <c r="E271" s="161" t="s">
        <v>621</v>
      </c>
      <c r="F271" s="178" t="s">
        <v>66</v>
      </c>
      <c r="G271" s="163" t="s">
        <v>221</v>
      </c>
      <c r="H271" s="178">
        <v>6</v>
      </c>
      <c r="I271" s="178">
        <v>12</v>
      </c>
      <c r="J271" s="178">
        <v>6</v>
      </c>
      <c r="K271" s="642"/>
      <c r="L271" s="642"/>
      <c r="M271" s="178">
        <v>6</v>
      </c>
      <c r="N271" s="178">
        <v>6</v>
      </c>
      <c r="O271" s="642"/>
      <c r="P271" s="183">
        <v>6</v>
      </c>
      <c r="Q271" s="183">
        <v>6</v>
      </c>
      <c r="R271" s="183">
        <v>6</v>
      </c>
      <c r="S271" s="183">
        <v>6</v>
      </c>
      <c r="T271" s="183">
        <v>6</v>
      </c>
      <c r="U271" s="183">
        <v>6</v>
      </c>
      <c r="V271" s="183">
        <v>6</v>
      </c>
      <c r="W271" s="183">
        <v>6</v>
      </c>
      <c r="X271" s="178">
        <v>6</v>
      </c>
      <c r="Y271" s="642"/>
      <c r="Z271" s="178">
        <v>6</v>
      </c>
      <c r="AA271" s="178">
        <v>6</v>
      </c>
      <c r="AB271" s="178">
        <v>6</v>
      </c>
      <c r="AC271" s="178">
        <v>6</v>
      </c>
      <c r="AD271" s="178">
        <v>6</v>
      </c>
      <c r="AE271" s="183">
        <v>6</v>
      </c>
      <c r="AF271" s="183">
        <v>6</v>
      </c>
      <c r="AG271" s="183">
        <v>6</v>
      </c>
      <c r="AH271" s="183">
        <v>6</v>
      </c>
      <c r="AI271" s="178">
        <v>12</v>
      </c>
      <c r="AJ271" s="178">
        <v>12</v>
      </c>
      <c r="AK271" s="178">
        <v>12</v>
      </c>
      <c r="AL271" s="178">
        <v>12</v>
      </c>
      <c r="AM271" s="178">
        <v>12</v>
      </c>
      <c r="AN271" s="183">
        <v>12</v>
      </c>
      <c r="AO271" s="178">
        <v>6</v>
      </c>
      <c r="AP271" s="178">
        <v>6</v>
      </c>
      <c r="AQ271" s="183">
        <v>12</v>
      </c>
      <c r="AR271" s="183">
        <v>12</v>
      </c>
      <c r="AS271" s="178">
        <v>6</v>
      </c>
      <c r="AT271" s="178">
        <v>6</v>
      </c>
      <c r="AU271" s="178">
        <v>12</v>
      </c>
      <c r="AV271" s="642"/>
      <c r="AW271" s="642"/>
      <c r="AX271" s="178">
        <v>12</v>
      </c>
      <c r="AY271" s="178">
        <v>12</v>
      </c>
      <c r="AZ271" s="183">
        <v>12</v>
      </c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7"/>
      <c r="DL271" s="27"/>
      <c r="DM271" s="27"/>
      <c r="DN271" s="27"/>
      <c r="DO271" s="27"/>
      <c r="DP271" s="27"/>
      <c r="DQ271" s="27"/>
      <c r="DR271" s="27"/>
      <c r="DS271" s="27"/>
      <c r="DT271" s="27"/>
      <c r="DU271" s="27"/>
      <c r="DV271" s="27"/>
      <c r="DW271" s="27"/>
      <c r="DX271" s="27"/>
      <c r="DY271" s="27"/>
      <c r="DZ271" s="27"/>
      <c r="EA271" s="27"/>
      <c r="EB271" s="27"/>
      <c r="EC271" s="27"/>
      <c r="ED271" s="27"/>
      <c r="EE271" s="27"/>
      <c r="EF271" s="27"/>
      <c r="EG271" s="27"/>
      <c r="EH271" s="27"/>
      <c r="EI271" s="27"/>
      <c r="EJ271" s="27"/>
      <c r="EK271" s="27"/>
      <c r="EL271" s="27"/>
      <c r="EM271" s="27"/>
      <c r="EN271" s="27"/>
      <c r="EO271" s="27"/>
      <c r="EP271" s="27"/>
      <c r="EQ271" s="27"/>
      <c r="ER271" s="27"/>
      <c r="ES271" s="27"/>
      <c r="ET271" s="27"/>
      <c r="EU271" s="27"/>
      <c r="EV271" s="27"/>
      <c r="EW271" s="27"/>
      <c r="EX271" s="27"/>
      <c r="EY271" s="27"/>
      <c r="EZ271" s="27"/>
      <c r="FA271" s="27"/>
      <c r="FB271" s="27"/>
      <c r="FC271" s="27"/>
      <c r="FD271" s="27"/>
      <c r="FE271" s="27"/>
      <c r="FF271" s="27"/>
      <c r="FG271" s="27"/>
      <c r="FH271" s="27"/>
      <c r="FI271" s="27"/>
      <c r="FJ271" s="27"/>
      <c r="FK271" s="27"/>
      <c r="FL271" s="27"/>
      <c r="FM271" s="27"/>
      <c r="FN271" s="27"/>
      <c r="FO271" s="27"/>
      <c r="FP271" s="27"/>
      <c r="FQ271" s="27"/>
      <c r="FR271" s="27"/>
      <c r="FS271" s="27"/>
      <c r="FT271" s="27"/>
      <c r="FU271" s="27"/>
      <c r="FV271" s="27"/>
      <c r="FW271" s="27"/>
      <c r="FX271" s="27"/>
      <c r="FY271" s="27"/>
      <c r="FZ271" s="27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</row>
    <row r="272" spans="1:198" ht="21.6" x14ac:dyDescent="0.25">
      <c r="A272"/>
      <c r="B272" s="836"/>
      <c r="C272" s="359"/>
      <c r="D272" s="359"/>
      <c r="E272" s="359"/>
      <c r="F272" s="837"/>
      <c r="G272" s="838"/>
      <c r="H272" s="839" t="s">
        <v>140</v>
      </c>
      <c r="I272" s="839" t="s">
        <v>634</v>
      </c>
      <c r="J272" s="839" t="s">
        <v>641</v>
      </c>
      <c r="K272" s="840"/>
      <c r="L272" s="840"/>
      <c r="M272" s="839" t="s">
        <v>140</v>
      </c>
      <c r="N272" s="839" t="s">
        <v>641</v>
      </c>
      <c r="O272" s="840"/>
      <c r="P272" s="839" t="s">
        <v>655</v>
      </c>
      <c r="Q272" s="839" t="s">
        <v>655</v>
      </c>
      <c r="R272" s="839" t="s">
        <v>655</v>
      </c>
      <c r="S272" s="839" t="s">
        <v>655</v>
      </c>
      <c r="T272" s="839" t="s">
        <v>662</v>
      </c>
      <c r="U272" s="839" t="s">
        <v>662</v>
      </c>
      <c r="V272" s="839" t="s">
        <v>662</v>
      </c>
      <c r="W272" s="839" t="s">
        <v>662</v>
      </c>
      <c r="X272" s="839" t="s">
        <v>641</v>
      </c>
      <c r="Y272" s="840"/>
      <c r="Z272" s="839" t="s">
        <v>140</v>
      </c>
      <c r="AA272" s="839" t="s">
        <v>140</v>
      </c>
      <c r="AB272" s="839" t="s">
        <v>140</v>
      </c>
      <c r="AC272" s="839" t="s">
        <v>641</v>
      </c>
      <c r="AD272" s="839" t="s">
        <v>641</v>
      </c>
      <c r="AE272" s="839" t="s">
        <v>648</v>
      </c>
      <c r="AF272" s="839" t="s">
        <v>648</v>
      </c>
      <c r="AG272" s="839" t="s">
        <v>648</v>
      </c>
      <c r="AH272" s="839" t="s">
        <v>648</v>
      </c>
      <c r="AI272" s="839" t="s">
        <v>634</v>
      </c>
      <c r="AJ272" s="839" t="s">
        <v>634</v>
      </c>
      <c r="AK272" s="839" t="s">
        <v>634</v>
      </c>
      <c r="AL272" s="839" t="s">
        <v>634</v>
      </c>
      <c r="AM272" s="839" t="s">
        <v>634</v>
      </c>
      <c r="AN272" s="839" t="s">
        <v>675</v>
      </c>
      <c r="AO272" s="839" t="s">
        <v>140</v>
      </c>
      <c r="AP272" s="839" t="s">
        <v>140</v>
      </c>
      <c r="AQ272" s="839" t="s">
        <v>675</v>
      </c>
      <c r="AR272" s="839" t="s">
        <v>675</v>
      </c>
      <c r="AS272" s="839" t="s">
        <v>140</v>
      </c>
      <c r="AT272" s="839" t="s">
        <v>641</v>
      </c>
      <c r="AU272" s="839" t="s">
        <v>634</v>
      </c>
      <c r="AV272" s="840"/>
      <c r="AW272" s="840"/>
      <c r="AX272" s="839" t="s">
        <v>634</v>
      </c>
      <c r="AY272" s="839" t="s">
        <v>634</v>
      </c>
      <c r="AZ272" s="839" t="s">
        <v>675</v>
      </c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7"/>
      <c r="DL272" s="27"/>
      <c r="DM272" s="27"/>
      <c r="DN272" s="27"/>
      <c r="DO272" s="27"/>
      <c r="DP272" s="27"/>
      <c r="DQ272" s="27"/>
      <c r="DR272" s="27"/>
      <c r="DS272" s="27"/>
      <c r="DT272" s="27"/>
      <c r="DU272" s="27"/>
      <c r="DV272" s="27"/>
      <c r="DW272" s="27"/>
      <c r="DX272" s="27"/>
      <c r="DY272" s="27"/>
      <c r="DZ272" s="27"/>
      <c r="EA272" s="27"/>
      <c r="EB272" s="27"/>
      <c r="EC272" s="27"/>
      <c r="ED272" s="27"/>
      <c r="EE272" s="27"/>
      <c r="EF272" s="27"/>
      <c r="EG272" s="27"/>
      <c r="EH272" s="27"/>
      <c r="EI272" s="27"/>
      <c r="EJ272" s="27"/>
      <c r="EK272" s="27"/>
      <c r="EL272" s="27"/>
      <c r="EM272" s="27"/>
      <c r="EN272" s="27"/>
      <c r="EO272" s="27"/>
      <c r="EP272" s="27"/>
      <c r="EQ272" s="27"/>
      <c r="ER272" s="27"/>
      <c r="ES272" s="27"/>
      <c r="ET272" s="27"/>
      <c r="EU272" s="27"/>
      <c r="EV272" s="27"/>
      <c r="EW272" s="27"/>
      <c r="EX272" s="27"/>
      <c r="EY272" s="27"/>
      <c r="EZ272" s="27"/>
      <c r="FA272" s="27"/>
      <c r="FB272" s="27"/>
      <c r="FC272" s="27"/>
      <c r="FD272" s="27"/>
      <c r="FE272" s="27"/>
      <c r="FF272" s="27"/>
      <c r="FG272" s="27"/>
      <c r="FH272" s="27"/>
      <c r="FI272" s="27"/>
      <c r="FJ272" s="27"/>
      <c r="FK272" s="27"/>
      <c r="FL272" s="27"/>
      <c r="FM272" s="27"/>
      <c r="FN272" s="27"/>
      <c r="FO272" s="27"/>
      <c r="FP272" s="27"/>
      <c r="FQ272" s="27"/>
      <c r="FR272" s="27"/>
      <c r="FS272" s="27"/>
      <c r="FT272" s="27"/>
      <c r="FU272" s="27"/>
      <c r="FV272" s="27"/>
      <c r="FW272" s="27"/>
      <c r="FX272" s="27"/>
      <c r="FY272" s="27"/>
      <c r="FZ272" s="27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</row>
    <row r="273" spans="1:198" ht="13.8" thickBot="1" x14ac:dyDescent="0.3">
      <c r="A273"/>
      <c r="B273" s="858" t="s">
        <v>712</v>
      </c>
      <c r="C273" s="811" t="s">
        <v>626</v>
      </c>
      <c r="D273" s="811" t="s">
        <v>622</v>
      </c>
      <c r="E273" s="161" t="s">
        <v>624</v>
      </c>
      <c r="F273" s="178" t="s">
        <v>66</v>
      </c>
      <c r="G273" s="163" t="s">
        <v>221</v>
      </c>
      <c r="H273" s="178">
        <v>6</v>
      </c>
      <c r="I273" s="178">
        <v>12</v>
      </c>
      <c r="J273" s="178">
        <v>6</v>
      </c>
      <c r="K273" s="642"/>
      <c r="L273" s="642"/>
      <c r="M273" s="178">
        <v>6</v>
      </c>
      <c r="N273" s="178">
        <v>6</v>
      </c>
      <c r="O273" s="642"/>
      <c r="P273" s="183">
        <v>6</v>
      </c>
      <c r="Q273" s="183">
        <v>6</v>
      </c>
      <c r="R273" s="183">
        <v>6</v>
      </c>
      <c r="S273" s="183">
        <v>6</v>
      </c>
      <c r="T273" s="183">
        <v>6</v>
      </c>
      <c r="U273" s="183">
        <v>6</v>
      </c>
      <c r="V273" s="183">
        <v>6</v>
      </c>
      <c r="W273" s="183">
        <v>6</v>
      </c>
      <c r="X273" s="178">
        <v>6</v>
      </c>
      <c r="Y273" s="642"/>
      <c r="Z273" s="178">
        <v>6</v>
      </c>
      <c r="AA273" s="178">
        <v>6</v>
      </c>
      <c r="AB273" s="178">
        <v>6</v>
      </c>
      <c r="AC273" s="178">
        <v>6</v>
      </c>
      <c r="AD273" s="178">
        <v>6</v>
      </c>
      <c r="AE273" s="183">
        <v>6</v>
      </c>
      <c r="AF273" s="183">
        <v>6</v>
      </c>
      <c r="AG273" s="183">
        <v>6</v>
      </c>
      <c r="AH273" s="183">
        <v>6</v>
      </c>
      <c r="AI273" s="178">
        <v>12</v>
      </c>
      <c r="AJ273" s="178">
        <v>12</v>
      </c>
      <c r="AK273" s="178">
        <v>12</v>
      </c>
      <c r="AL273" s="178">
        <v>12</v>
      </c>
      <c r="AM273" s="178">
        <v>12</v>
      </c>
      <c r="AN273" s="183">
        <v>12</v>
      </c>
      <c r="AO273" s="178">
        <v>6</v>
      </c>
      <c r="AP273" s="178">
        <v>6</v>
      </c>
      <c r="AQ273" s="183">
        <v>12</v>
      </c>
      <c r="AR273" s="183">
        <v>12</v>
      </c>
      <c r="AS273" s="178">
        <v>6</v>
      </c>
      <c r="AT273" s="178">
        <v>6</v>
      </c>
      <c r="AU273" s="178">
        <v>12</v>
      </c>
      <c r="AV273" s="642"/>
      <c r="AW273" s="642"/>
      <c r="AX273" s="178">
        <v>12</v>
      </c>
      <c r="AY273" s="178">
        <v>12</v>
      </c>
      <c r="AZ273" s="183">
        <v>12</v>
      </c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7"/>
      <c r="DL273" s="27"/>
      <c r="DM273" s="27"/>
      <c r="DN273" s="27"/>
      <c r="DO273" s="27"/>
      <c r="DP273" s="27"/>
      <c r="DQ273" s="27"/>
      <c r="DR273" s="27"/>
      <c r="DS273" s="27"/>
      <c r="DT273" s="27"/>
      <c r="DU273" s="27"/>
      <c r="DV273" s="27"/>
      <c r="DW273" s="27"/>
      <c r="DX273" s="27"/>
      <c r="DY273" s="27"/>
      <c r="DZ273" s="27"/>
      <c r="EA273" s="27"/>
      <c r="EB273" s="27"/>
      <c r="EC273" s="27"/>
      <c r="ED273" s="27"/>
      <c r="EE273" s="27"/>
      <c r="EF273" s="27"/>
      <c r="EG273" s="27"/>
      <c r="EH273" s="27"/>
      <c r="EI273" s="27"/>
      <c r="EJ273" s="27"/>
      <c r="EK273" s="27"/>
      <c r="EL273" s="27"/>
      <c r="EM273" s="27"/>
      <c r="EN273" s="27"/>
      <c r="EO273" s="27"/>
      <c r="EP273" s="27"/>
      <c r="EQ273" s="27"/>
      <c r="ER273" s="27"/>
      <c r="ES273" s="27"/>
      <c r="ET273" s="27"/>
      <c r="EU273" s="27"/>
      <c r="EV273" s="27"/>
      <c r="EW273" s="27"/>
      <c r="EX273" s="27"/>
      <c r="EY273" s="27"/>
      <c r="EZ273" s="27"/>
      <c r="FA273" s="27"/>
      <c r="FB273" s="27"/>
      <c r="FC273" s="27"/>
      <c r="FD273" s="27"/>
      <c r="FE273" s="27"/>
      <c r="FF273" s="27"/>
      <c r="FG273" s="27"/>
      <c r="FH273" s="27"/>
      <c r="FI273" s="27"/>
      <c r="FJ273" s="27"/>
      <c r="FK273" s="27"/>
      <c r="FL273" s="27"/>
      <c r="FM273" s="27"/>
      <c r="FN273" s="27"/>
      <c r="FO273" s="27"/>
      <c r="FP273" s="27"/>
      <c r="FQ273" s="27"/>
      <c r="FR273" s="27"/>
      <c r="FS273" s="27"/>
      <c r="FT273" s="27"/>
      <c r="FU273" s="27"/>
      <c r="FV273" s="27"/>
      <c r="FW273" s="27"/>
      <c r="FX273" s="27"/>
      <c r="FY273" s="27"/>
      <c r="FZ273" s="27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</row>
    <row r="274" spans="1:198" ht="21.6" x14ac:dyDescent="0.25">
      <c r="A274"/>
      <c r="B274" s="836"/>
      <c r="C274" s="359"/>
      <c r="D274" s="359"/>
      <c r="E274" s="359"/>
      <c r="F274" s="837"/>
      <c r="G274" s="838"/>
      <c r="H274" s="839" t="s">
        <v>141</v>
      </c>
      <c r="I274" s="839" t="s">
        <v>635</v>
      </c>
      <c r="J274" s="839" t="s">
        <v>642</v>
      </c>
      <c r="K274" s="840"/>
      <c r="L274" s="840"/>
      <c r="M274" s="839" t="s">
        <v>141</v>
      </c>
      <c r="N274" s="839" t="s">
        <v>642</v>
      </c>
      <c r="O274" s="840"/>
      <c r="P274" s="839" t="s">
        <v>656</v>
      </c>
      <c r="Q274" s="839" t="s">
        <v>656</v>
      </c>
      <c r="R274" s="839" t="s">
        <v>656</v>
      </c>
      <c r="S274" s="839" t="s">
        <v>656</v>
      </c>
      <c r="T274" s="839" t="s">
        <v>663</v>
      </c>
      <c r="U274" s="839" t="s">
        <v>663</v>
      </c>
      <c r="V274" s="839" t="s">
        <v>663</v>
      </c>
      <c r="W274" s="839" t="s">
        <v>663</v>
      </c>
      <c r="X274" s="839" t="s">
        <v>642</v>
      </c>
      <c r="Y274" s="840"/>
      <c r="Z274" s="839" t="s">
        <v>141</v>
      </c>
      <c r="AA274" s="839" t="s">
        <v>141</v>
      </c>
      <c r="AB274" s="839" t="s">
        <v>141</v>
      </c>
      <c r="AC274" s="839" t="s">
        <v>642</v>
      </c>
      <c r="AD274" s="839" t="s">
        <v>642</v>
      </c>
      <c r="AE274" s="839" t="s">
        <v>649</v>
      </c>
      <c r="AF274" s="839" t="s">
        <v>649</v>
      </c>
      <c r="AG274" s="839" t="s">
        <v>649</v>
      </c>
      <c r="AH274" s="839" t="s">
        <v>649</v>
      </c>
      <c r="AI274" s="839" t="s">
        <v>635</v>
      </c>
      <c r="AJ274" s="839" t="s">
        <v>635</v>
      </c>
      <c r="AK274" s="839" t="s">
        <v>635</v>
      </c>
      <c r="AL274" s="839" t="s">
        <v>635</v>
      </c>
      <c r="AM274" s="839" t="s">
        <v>635</v>
      </c>
      <c r="AN274" s="839" t="s">
        <v>676</v>
      </c>
      <c r="AO274" s="839" t="s">
        <v>141</v>
      </c>
      <c r="AP274" s="839" t="s">
        <v>141</v>
      </c>
      <c r="AQ274" s="839" t="s">
        <v>676</v>
      </c>
      <c r="AR274" s="839" t="s">
        <v>676</v>
      </c>
      <c r="AS274" s="839" t="s">
        <v>141</v>
      </c>
      <c r="AT274" s="839" t="s">
        <v>642</v>
      </c>
      <c r="AU274" s="839" t="s">
        <v>635</v>
      </c>
      <c r="AV274" s="840"/>
      <c r="AW274" s="840"/>
      <c r="AX274" s="839" t="s">
        <v>635</v>
      </c>
      <c r="AY274" s="839" t="s">
        <v>635</v>
      </c>
      <c r="AZ274" s="839" t="s">
        <v>676</v>
      </c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7"/>
      <c r="DL274" s="27"/>
      <c r="DM274" s="27"/>
      <c r="DN274" s="27"/>
      <c r="DO274" s="27"/>
      <c r="DP274" s="27"/>
      <c r="DQ274" s="27"/>
      <c r="DR274" s="27"/>
      <c r="DS274" s="27"/>
      <c r="DT274" s="27"/>
      <c r="DU274" s="27"/>
      <c r="DV274" s="27"/>
      <c r="DW274" s="27"/>
      <c r="DX274" s="27"/>
      <c r="DY274" s="27"/>
      <c r="DZ274" s="27"/>
      <c r="EA274" s="27"/>
      <c r="EB274" s="27"/>
      <c r="EC274" s="27"/>
      <c r="ED274" s="27"/>
      <c r="EE274" s="27"/>
      <c r="EF274" s="27"/>
      <c r="EG274" s="27"/>
      <c r="EH274" s="27"/>
      <c r="EI274" s="27"/>
      <c r="EJ274" s="27"/>
      <c r="EK274" s="27"/>
      <c r="EL274" s="27"/>
      <c r="EM274" s="27"/>
      <c r="EN274" s="27"/>
      <c r="EO274" s="27"/>
      <c r="EP274" s="27"/>
      <c r="EQ274" s="27"/>
      <c r="ER274" s="27"/>
      <c r="ES274" s="27"/>
      <c r="ET274" s="27"/>
      <c r="EU274" s="27"/>
      <c r="EV274" s="27"/>
      <c r="EW274" s="27"/>
      <c r="EX274" s="27"/>
      <c r="EY274" s="27"/>
      <c r="EZ274" s="27"/>
      <c r="FA274" s="27"/>
      <c r="FB274" s="27"/>
      <c r="FC274" s="27"/>
      <c r="FD274" s="27"/>
      <c r="FE274" s="27"/>
      <c r="FF274" s="27"/>
      <c r="FG274" s="27"/>
      <c r="FH274" s="27"/>
      <c r="FI274" s="27"/>
      <c r="FJ274" s="27"/>
      <c r="FK274" s="27"/>
      <c r="FL274" s="27"/>
      <c r="FM274" s="27"/>
      <c r="FN274" s="27"/>
      <c r="FO274" s="27"/>
      <c r="FP274" s="27"/>
      <c r="FQ274" s="27"/>
      <c r="FR274" s="27"/>
      <c r="FS274" s="27"/>
      <c r="FT274" s="27"/>
      <c r="FU274" s="27"/>
      <c r="FV274" s="27"/>
      <c r="FW274" s="27"/>
      <c r="FX274" s="27"/>
      <c r="FY274" s="27"/>
      <c r="FZ274" s="27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</row>
    <row r="275" spans="1:198" ht="13.8" thickBot="1" x14ac:dyDescent="0.3">
      <c r="A275"/>
      <c r="B275" s="159" t="s">
        <v>712</v>
      </c>
      <c r="C275" s="811" t="s">
        <v>627</v>
      </c>
      <c r="D275" s="811" t="s">
        <v>623</v>
      </c>
      <c r="E275" s="161" t="s">
        <v>625</v>
      </c>
      <c r="F275" s="178" t="s">
        <v>66</v>
      </c>
      <c r="G275" s="163" t="s">
        <v>221</v>
      </c>
      <c r="H275" s="178">
        <v>6</v>
      </c>
      <c r="I275" s="178">
        <v>12</v>
      </c>
      <c r="J275" s="178">
        <v>6</v>
      </c>
      <c r="K275" s="642"/>
      <c r="L275" s="642"/>
      <c r="M275" s="178">
        <v>6</v>
      </c>
      <c r="N275" s="178">
        <v>6</v>
      </c>
      <c r="O275" s="642"/>
      <c r="P275" s="183">
        <v>6</v>
      </c>
      <c r="Q275" s="183">
        <v>6</v>
      </c>
      <c r="R275" s="183">
        <v>6</v>
      </c>
      <c r="S275" s="183">
        <v>6</v>
      </c>
      <c r="T275" s="183">
        <v>6</v>
      </c>
      <c r="U275" s="183">
        <v>6</v>
      </c>
      <c r="V275" s="183">
        <v>6</v>
      </c>
      <c r="W275" s="183">
        <v>6</v>
      </c>
      <c r="X275" s="178">
        <v>6</v>
      </c>
      <c r="Y275" s="642"/>
      <c r="Z275" s="178">
        <v>6</v>
      </c>
      <c r="AA275" s="178">
        <v>6</v>
      </c>
      <c r="AB275" s="178">
        <v>6</v>
      </c>
      <c r="AC275" s="178">
        <v>6</v>
      </c>
      <c r="AD275" s="178">
        <v>6</v>
      </c>
      <c r="AE275" s="183">
        <v>6</v>
      </c>
      <c r="AF275" s="183">
        <v>6</v>
      </c>
      <c r="AG275" s="183">
        <v>6</v>
      </c>
      <c r="AH275" s="183">
        <v>6</v>
      </c>
      <c r="AI275" s="178">
        <v>12</v>
      </c>
      <c r="AJ275" s="178">
        <v>12</v>
      </c>
      <c r="AK275" s="178">
        <v>12</v>
      </c>
      <c r="AL275" s="178">
        <v>12</v>
      </c>
      <c r="AM275" s="178">
        <v>12</v>
      </c>
      <c r="AN275" s="183">
        <v>12</v>
      </c>
      <c r="AO275" s="178">
        <v>6</v>
      </c>
      <c r="AP275" s="178">
        <v>6</v>
      </c>
      <c r="AQ275" s="183">
        <v>12</v>
      </c>
      <c r="AR275" s="183">
        <v>12</v>
      </c>
      <c r="AS275" s="178">
        <v>6</v>
      </c>
      <c r="AT275" s="178">
        <v>6</v>
      </c>
      <c r="AU275" s="178">
        <v>12</v>
      </c>
      <c r="AV275" s="642"/>
      <c r="AW275" s="642"/>
      <c r="AX275" s="178">
        <v>12</v>
      </c>
      <c r="AY275" s="178">
        <v>12</v>
      </c>
      <c r="AZ275" s="183">
        <v>12</v>
      </c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7"/>
      <c r="DL275" s="27"/>
      <c r="DM275" s="27"/>
      <c r="DN275" s="27"/>
      <c r="DO275" s="27"/>
      <c r="DP275" s="27"/>
      <c r="DQ275" s="27"/>
      <c r="DR275" s="27"/>
      <c r="DS275" s="27"/>
      <c r="DT275" s="27"/>
      <c r="DU275" s="27"/>
      <c r="DV275" s="27"/>
      <c r="DW275" s="27"/>
      <c r="DX275" s="27"/>
      <c r="DY275" s="27"/>
      <c r="DZ275" s="27"/>
      <c r="EA275" s="27"/>
      <c r="EB275" s="27"/>
      <c r="EC275" s="27"/>
      <c r="ED275" s="27"/>
      <c r="EE275" s="27"/>
      <c r="EF275" s="27"/>
      <c r="EG275" s="27"/>
      <c r="EH275" s="27"/>
      <c r="EI275" s="27"/>
      <c r="EJ275" s="27"/>
      <c r="EK275" s="27"/>
      <c r="EL275" s="27"/>
      <c r="EM275" s="27"/>
      <c r="EN275" s="27"/>
      <c r="EO275" s="27"/>
      <c r="EP275" s="27"/>
      <c r="EQ275" s="27"/>
      <c r="ER275" s="27"/>
      <c r="ES275" s="27"/>
      <c r="ET275" s="27"/>
      <c r="EU275" s="27"/>
      <c r="EV275" s="27"/>
      <c r="EW275" s="27"/>
      <c r="EX275" s="27"/>
      <c r="EY275" s="27"/>
      <c r="EZ275" s="27"/>
      <c r="FA275" s="27"/>
      <c r="FB275" s="27"/>
      <c r="FC275" s="27"/>
      <c r="FD275" s="27"/>
      <c r="FE275" s="27"/>
      <c r="FF275" s="27"/>
      <c r="FG275" s="27"/>
      <c r="FH275" s="27"/>
      <c r="FI275" s="27"/>
      <c r="FJ275" s="27"/>
      <c r="FK275" s="27"/>
      <c r="FL275" s="27"/>
      <c r="FM275" s="27"/>
      <c r="FN275" s="27"/>
      <c r="FO275" s="27"/>
      <c r="FP275" s="27"/>
      <c r="FQ275" s="27"/>
      <c r="FR275" s="27"/>
      <c r="FS275" s="27"/>
      <c r="FT275" s="27"/>
      <c r="FU275" s="27"/>
      <c r="FV275" s="27"/>
      <c r="FW275" s="27"/>
      <c r="FX275" s="27"/>
      <c r="FY275" s="27"/>
      <c r="FZ275" s="27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</row>
    <row r="276" spans="1:198" ht="21.6" x14ac:dyDescent="0.25">
      <c r="A276"/>
      <c r="B276" s="836"/>
      <c r="C276" s="359"/>
      <c r="D276" s="359"/>
      <c r="E276" s="359"/>
      <c r="F276" s="837"/>
      <c r="G276" s="838"/>
      <c r="H276" s="839" t="s">
        <v>142</v>
      </c>
      <c r="I276" s="839" t="s">
        <v>636</v>
      </c>
      <c r="J276" s="839" t="s">
        <v>643</v>
      </c>
      <c r="K276" s="840"/>
      <c r="L276" s="840"/>
      <c r="M276" s="839" t="s">
        <v>142</v>
      </c>
      <c r="N276" s="839" t="s">
        <v>643</v>
      </c>
      <c r="O276" s="840"/>
      <c r="P276" s="839" t="s">
        <v>657</v>
      </c>
      <c r="Q276" s="839" t="s">
        <v>657</v>
      </c>
      <c r="R276" s="839" t="s">
        <v>657</v>
      </c>
      <c r="S276" s="839" t="s">
        <v>657</v>
      </c>
      <c r="T276" s="839" t="s">
        <v>664</v>
      </c>
      <c r="U276" s="839" t="s">
        <v>664</v>
      </c>
      <c r="V276" s="839" t="s">
        <v>664</v>
      </c>
      <c r="W276" s="839" t="s">
        <v>664</v>
      </c>
      <c r="X276" s="839" t="s">
        <v>643</v>
      </c>
      <c r="Y276" s="840"/>
      <c r="Z276" s="839" t="s">
        <v>142</v>
      </c>
      <c r="AA276" s="839" t="s">
        <v>142</v>
      </c>
      <c r="AB276" s="839" t="s">
        <v>142</v>
      </c>
      <c r="AC276" s="839" t="s">
        <v>643</v>
      </c>
      <c r="AD276" s="839" t="s">
        <v>643</v>
      </c>
      <c r="AE276" s="839" t="s">
        <v>650</v>
      </c>
      <c r="AF276" s="839" t="s">
        <v>650</v>
      </c>
      <c r="AG276" s="839" t="s">
        <v>650</v>
      </c>
      <c r="AH276" s="839" t="s">
        <v>650</v>
      </c>
      <c r="AI276" s="839" t="s">
        <v>636</v>
      </c>
      <c r="AJ276" s="839" t="s">
        <v>636</v>
      </c>
      <c r="AK276" s="839" t="s">
        <v>636</v>
      </c>
      <c r="AL276" s="839" t="s">
        <v>636</v>
      </c>
      <c r="AM276" s="839" t="s">
        <v>636</v>
      </c>
      <c r="AN276" s="839" t="s">
        <v>677</v>
      </c>
      <c r="AO276" s="839" t="s">
        <v>142</v>
      </c>
      <c r="AP276" s="839" t="s">
        <v>142</v>
      </c>
      <c r="AQ276" s="839" t="s">
        <v>677</v>
      </c>
      <c r="AR276" s="839" t="s">
        <v>677</v>
      </c>
      <c r="AS276" s="839" t="s">
        <v>142</v>
      </c>
      <c r="AT276" s="839" t="s">
        <v>643</v>
      </c>
      <c r="AU276" s="839" t="s">
        <v>636</v>
      </c>
      <c r="AV276" s="840"/>
      <c r="AW276" s="840"/>
      <c r="AX276" s="839" t="s">
        <v>636</v>
      </c>
      <c r="AY276" s="839" t="s">
        <v>636</v>
      </c>
      <c r="AZ276" s="839" t="s">
        <v>677</v>
      </c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27"/>
      <c r="EC276" s="27"/>
      <c r="ED276" s="27"/>
      <c r="EE276" s="27"/>
      <c r="EF276" s="27"/>
      <c r="EG276" s="27"/>
      <c r="EH276" s="27"/>
      <c r="EI276" s="27"/>
      <c r="EJ276" s="27"/>
      <c r="EK276" s="27"/>
      <c r="EL276" s="27"/>
      <c r="EM276" s="27"/>
      <c r="EN276" s="27"/>
      <c r="EO276" s="27"/>
      <c r="EP276" s="27"/>
      <c r="EQ276" s="27"/>
      <c r="ER276" s="27"/>
      <c r="ES276" s="27"/>
      <c r="ET276" s="27"/>
      <c r="EU276" s="27"/>
      <c r="EV276" s="27"/>
      <c r="EW276" s="27"/>
      <c r="EX276" s="27"/>
      <c r="EY276" s="27"/>
      <c r="EZ276" s="27"/>
      <c r="FA276" s="27"/>
      <c r="FB276" s="27"/>
      <c r="FC276" s="27"/>
      <c r="FD276" s="27"/>
      <c r="FE276" s="27"/>
      <c r="FF276" s="27"/>
      <c r="FG276" s="27"/>
      <c r="FH276" s="27"/>
      <c r="FI276" s="27"/>
      <c r="FJ276" s="27"/>
      <c r="FK276" s="27"/>
      <c r="FL276" s="27"/>
      <c r="FM276" s="27"/>
      <c r="FN276" s="27"/>
      <c r="FO276" s="27"/>
      <c r="FP276" s="27"/>
      <c r="FQ276" s="27"/>
      <c r="FR276" s="27"/>
      <c r="FS276" s="27"/>
      <c r="FT276" s="27"/>
      <c r="FU276" s="27"/>
      <c r="FV276" s="27"/>
      <c r="FW276" s="27"/>
      <c r="FX276" s="27"/>
      <c r="FY276" s="27"/>
      <c r="FZ276" s="27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</row>
    <row r="277" spans="1:198" ht="13.8" thickBot="1" x14ac:dyDescent="0.3">
      <c r="A277"/>
      <c r="B277" s="159" t="s">
        <v>713</v>
      </c>
      <c r="C277" s="811" t="s">
        <v>632</v>
      </c>
      <c r="D277" s="811" t="s">
        <v>628</v>
      </c>
      <c r="E277" s="161" t="s">
        <v>630</v>
      </c>
      <c r="F277" s="178" t="s">
        <v>66</v>
      </c>
      <c r="G277" s="163" t="s">
        <v>221</v>
      </c>
      <c r="H277" s="178">
        <v>6</v>
      </c>
      <c r="I277" s="178">
        <v>12</v>
      </c>
      <c r="J277" s="178">
        <v>6</v>
      </c>
      <c r="K277" s="642"/>
      <c r="L277" s="642"/>
      <c r="M277" s="178">
        <v>6</v>
      </c>
      <c r="N277" s="178">
        <v>6</v>
      </c>
      <c r="O277" s="642"/>
      <c r="P277" s="183">
        <v>6</v>
      </c>
      <c r="Q277" s="183">
        <v>6</v>
      </c>
      <c r="R277" s="183">
        <v>6</v>
      </c>
      <c r="S277" s="183">
        <v>6</v>
      </c>
      <c r="T277" s="183">
        <v>6</v>
      </c>
      <c r="U277" s="183">
        <v>6</v>
      </c>
      <c r="V277" s="183">
        <v>6</v>
      </c>
      <c r="W277" s="183">
        <v>6</v>
      </c>
      <c r="X277" s="178">
        <v>6</v>
      </c>
      <c r="Y277" s="642"/>
      <c r="Z277" s="178">
        <v>6</v>
      </c>
      <c r="AA277" s="178">
        <v>6</v>
      </c>
      <c r="AB277" s="178">
        <v>6</v>
      </c>
      <c r="AC277" s="178">
        <v>6</v>
      </c>
      <c r="AD277" s="178">
        <v>6</v>
      </c>
      <c r="AE277" s="183">
        <v>6</v>
      </c>
      <c r="AF277" s="183">
        <v>6</v>
      </c>
      <c r="AG277" s="183">
        <v>6</v>
      </c>
      <c r="AH277" s="183">
        <v>6</v>
      </c>
      <c r="AI277" s="178">
        <v>12</v>
      </c>
      <c r="AJ277" s="178">
        <v>12</v>
      </c>
      <c r="AK277" s="178">
        <v>12</v>
      </c>
      <c r="AL277" s="178">
        <v>12</v>
      </c>
      <c r="AM277" s="178">
        <v>12</v>
      </c>
      <c r="AN277" s="183">
        <v>12</v>
      </c>
      <c r="AO277" s="178">
        <v>6</v>
      </c>
      <c r="AP277" s="178">
        <v>6</v>
      </c>
      <c r="AQ277" s="183">
        <v>12</v>
      </c>
      <c r="AR277" s="183">
        <v>12</v>
      </c>
      <c r="AS277" s="178">
        <v>6</v>
      </c>
      <c r="AT277" s="178">
        <v>6</v>
      </c>
      <c r="AU277" s="178">
        <v>12</v>
      </c>
      <c r="AV277" s="642"/>
      <c r="AW277" s="642"/>
      <c r="AX277" s="178">
        <v>12</v>
      </c>
      <c r="AY277" s="178">
        <v>12</v>
      </c>
      <c r="AZ277" s="183">
        <v>12</v>
      </c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27"/>
      <c r="EC277" s="27"/>
      <c r="ED277" s="27"/>
      <c r="EE277" s="27"/>
      <c r="EF277" s="27"/>
      <c r="EG277" s="27"/>
      <c r="EH277" s="27"/>
      <c r="EI277" s="27"/>
      <c r="EJ277" s="27"/>
      <c r="EK277" s="27"/>
      <c r="EL277" s="27"/>
      <c r="EM277" s="27"/>
      <c r="EN277" s="27"/>
      <c r="EO277" s="27"/>
      <c r="EP277" s="27"/>
      <c r="EQ277" s="27"/>
      <c r="ER277" s="27"/>
      <c r="ES277" s="27"/>
      <c r="ET277" s="27"/>
      <c r="EU277" s="27"/>
      <c r="EV277" s="27"/>
      <c r="EW277" s="27"/>
      <c r="EX277" s="27"/>
      <c r="EY277" s="27"/>
      <c r="EZ277" s="27"/>
      <c r="FA277" s="27"/>
      <c r="FB277" s="27"/>
      <c r="FC277" s="27"/>
      <c r="FD277" s="27"/>
      <c r="FE277" s="27"/>
      <c r="FF277" s="27"/>
      <c r="FG277" s="27"/>
      <c r="FH277" s="27"/>
      <c r="FI277" s="27"/>
      <c r="FJ277" s="27"/>
      <c r="FK277" s="27"/>
      <c r="FL277" s="27"/>
      <c r="FM277" s="27"/>
      <c r="FN277" s="27"/>
      <c r="FO277" s="27"/>
      <c r="FP277" s="27"/>
      <c r="FQ277" s="27"/>
      <c r="FR277" s="27"/>
      <c r="FS277" s="27"/>
      <c r="FT277" s="27"/>
      <c r="FU277" s="27"/>
      <c r="FV277" s="27"/>
      <c r="FW277" s="27"/>
      <c r="FX277" s="27"/>
      <c r="FY277" s="27"/>
      <c r="FZ277" s="2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</row>
    <row r="278" spans="1:198" ht="21.6" x14ac:dyDescent="0.25">
      <c r="A278"/>
      <c r="B278" s="836"/>
      <c r="C278" s="359"/>
      <c r="D278" s="359"/>
      <c r="E278" s="359"/>
      <c r="F278" s="837"/>
      <c r="G278" s="838"/>
      <c r="H278" s="839" t="s">
        <v>143</v>
      </c>
      <c r="I278" s="839" t="s">
        <v>637</v>
      </c>
      <c r="J278" s="839" t="s">
        <v>644</v>
      </c>
      <c r="K278" s="840"/>
      <c r="L278" s="840"/>
      <c r="M278" s="839" t="s">
        <v>143</v>
      </c>
      <c r="N278" s="839" t="s">
        <v>644</v>
      </c>
      <c r="O278" s="840"/>
      <c r="P278" s="839" t="s">
        <v>658</v>
      </c>
      <c r="Q278" s="839" t="s">
        <v>658</v>
      </c>
      <c r="R278" s="839" t="s">
        <v>658</v>
      </c>
      <c r="S278" s="839" t="s">
        <v>658</v>
      </c>
      <c r="T278" s="839" t="s">
        <v>665</v>
      </c>
      <c r="U278" s="839" t="s">
        <v>665</v>
      </c>
      <c r="V278" s="839" t="s">
        <v>665</v>
      </c>
      <c r="W278" s="839" t="s">
        <v>665</v>
      </c>
      <c r="X278" s="839" t="s">
        <v>644</v>
      </c>
      <c r="Y278" s="840"/>
      <c r="Z278" s="839" t="s">
        <v>143</v>
      </c>
      <c r="AA278" s="839" t="s">
        <v>143</v>
      </c>
      <c r="AB278" s="839" t="s">
        <v>143</v>
      </c>
      <c r="AC278" s="839" t="s">
        <v>644</v>
      </c>
      <c r="AD278" s="839" t="s">
        <v>644</v>
      </c>
      <c r="AE278" s="839" t="s">
        <v>651</v>
      </c>
      <c r="AF278" s="839" t="s">
        <v>651</v>
      </c>
      <c r="AG278" s="839" t="s">
        <v>651</v>
      </c>
      <c r="AH278" s="839" t="s">
        <v>651</v>
      </c>
      <c r="AI278" s="839" t="s">
        <v>637</v>
      </c>
      <c r="AJ278" s="839" t="s">
        <v>637</v>
      </c>
      <c r="AK278" s="839" t="s">
        <v>637</v>
      </c>
      <c r="AL278" s="839" t="s">
        <v>637</v>
      </c>
      <c r="AM278" s="839" t="s">
        <v>637</v>
      </c>
      <c r="AN278" s="839" t="s">
        <v>678</v>
      </c>
      <c r="AO278" s="839" t="s">
        <v>143</v>
      </c>
      <c r="AP278" s="839" t="s">
        <v>143</v>
      </c>
      <c r="AQ278" s="839" t="s">
        <v>678</v>
      </c>
      <c r="AR278" s="839" t="s">
        <v>678</v>
      </c>
      <c r="AS278" s="839" t="s">
        <v>143</v>
      </c>
      <c r="AT278" s="839" t="s">
        <v>644</v>
      </c>
      <c r="AU278" s="839" t="s">
        <v>637</v>
      </c>
      <c r="AV278" s="840"/>
      <c r="AW278" s="840"/>
      <c r="AX278" s="839" t="s">
        <v>637</v>
      </c>
      <c r="AY278" s="839" t="s">
        <v>637</v>
      </c>
      <c r="AZ278" s="839" t="s">
        <v>678</v>
      </c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27"/>
      <c r="EC278" s="27"/>
      <c r="ED278" s="27"/>
      <c r="EE278" s="27"/>
      <c r="EF278" s="27"/>
      <c r="EG278" s="27"/>
      <c r="EH278" s="27"/>
      <c r="EI278" s="27"/>
      <c r="EJ278" s="27"/>
      <c r="EK278" s="27"/>
      <c r="EL278" s="27"/>
      <c r="EM278" s="27"/>
      <c r="EN278" s="27"/>
      <c r="EO278" s="27"/>
      <c r="EP278" s="27"/>
      <c r="EQ278" s="27"/>
      <c r="ER278" s="27"/>
      <c r="ES278" s="27"/>
      <c r="ET278" s="27"/>
      <c r="EU278" s="27"/>
      <c r="EV278" s="27"/>
      <c r="EW278" s="27"/>
      <c r="EX278" s="27"/>
      <c r="EY278" s="27"/>
      <c r="EZ278" s="27"/>
      <c r="FA278" s="27"/>
      <c r="FB278" s="27"/>
      <c r="FC278" s="27"/>
      <c r="FD278" s="27"/>
      <c r="FE278" s="27"/>
      <c r="FF278" s="27"/>
      <c r="FG278" s="27"/>
      <c r="FH278" s="27"/>
      <c r="FI278" s="27"/>
      <c r="FJ278" s="27"/>
      <c r="FK278" s="27"/>
      <c r="FL278" s="27"/>
      <c r="FM278" s="27"/>
      <c r="FN278" s="27"/>
      <c r="FO278" s="27"/>
      <c r="FP278" s="27"/>
      <c r="FQ278" s="27"/>
      <c r="FR278" s="27"/>
      <c r="FS278" s="27"/>
      <c r="FT278" s="27"/>
      <c r="FU278" s="27"/>
      <c r="FV278" s="27"/>
      <c r="FW278" s="27"/>
      <c r="FX278" s="27"/>
      <c r="FY278" s="27"/>
      <c r="FZ278" s="27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</row>
    <row r="279" spans="1:198" ht="13.8" thickBot="1" x14ac:dyDescent="0.3">
      <c r="A279"/>
      <c r="B279" s="159" t="s">
        <v>713</v>
      </c>
      <c r="C279" s="811" t="s">
        <v>633</v>
      </c>
      <c r="D279" s="811" t="s">
        <v>629</v>
      </c>
      <c r="E279" s="161" t="s">
        <v>631</v>
      </c>
      <c r="F279" s="178" t="s">
        <v>66</v>
      </c>
      <c r="G279" s="163" t="s">
        <v>221</v>
      </c>
      <c r="H279" s="178">
        <v>6</v>
      </c>
      <c r="I279" s="178">
        <v>12</v>
      </c>
      <c r="J279" s="178">
        <v>6</v>
      </c>
      <c r="K279" s="642"/>
      <c r="L279" s="642"/>
      <c r="M279" s="178">
        <v>6</v>
      </c>
      <c r="N279" s="178">
        <v>6</v>
      </c>
      <c r="O279" s="642"/>
      <c r="P279" s="183">
        <v>6</v>
      </c>
      <c r="Q279" s="183">
        <v>6</v>
      </c>
      <c r="R279" s="183">
        <v>6</v>
      </c>
      <c r="S279" s="183">
        <v>6</v>
      </c>
      <c r="T279" s="183">
        <v>6</v>
      </c>
      <c r="U279" s="183">
        <v>6</v>
      </c>
      <c r="V279" s="183">
        <v>6</v>
      </c>
      <c r="W279" s="183">
        <v>6</v>
      </c>
      <c r="X279" s="178">
        <v>6</v>
      </c>
      <c r="Y279" s="642"/>
      <c r="Z279" s="178">
        <v>6</v>
      </c>
      <c r="AA279" s="178">
        <v>6</v>
      </c>
      <c r="AB279" s="178">
        <v>6</v>
      </c>
      <c r="AC279" s="178">
        <v>6</v>
      </c>
      <c r="AD279" s="178">
        <v>6</v>
      </c>
      <c r="AE279" s="183">
        <v>6</v>
      </c>
      <c r="AF279" s="183">
        <v>6</v>
      </c>
      <c r="AG279" s="183">
        <v>6</v>
      </c>
      <c r="AH279" s="183">
        <v>6</v>
      </c>
      <c r="AI279" s="178">
        <v>12</v>
      </c>
      <c r="AJ279" s="178">
        <v>12</v>
      </c>
      <c r="AK279" s="178">
        <v>12</v>
      </c>
      <c r="AL279" s="178">
        <v>12</v>
      </c>
      <c r="AM279" s="178">
        <v>12</v>
      </c>
      <c r="AN279" s="183">
        <v>12</v>
      </c>
      <c r="AO279" s="178">
        <v>6</v>
      </c>
      <c r="AP279" s="178">
        <v>6</v>
      </c>
      <c r="AQ279" s="183">
        <v>12</v>
      </c>
      <c r="AR279" s="183">
        <v>12</v>
      </c>
      <c r="AS279" s="178">
        <v>6</v>
      </c>
      <c r="AT279" s="178">
        <v>6</v>
      </c>
      <c r="AU279" s="178">
        <v>12</v>
      </c>
      <c r="AV279" s="642"/>
      <c r="AW279" s="642"/>
      <c r="AX279" s="178">
        <v>12</v>
      </c>
      <c r="AY279" s="178">
        <v>12</v>
      </c>
      <c r="AZ279" s="183">
        <v>12</v>
      </c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/>
      <c r="DK279" s="27"/>
      <c r="DL279" s="27"/>
      <c r="DM279" s="27"/>
      <c r="DN279" s="27"/>
      <c r="DO279" s="27"/>
      <c r="DP279" s="27"/>
      <c r="DQ279" s="27"/>
      <c r="DR279" s="27"/>
      <c r="DS279" s="27"/>
      <c r="DT279" s="27"/>
      <c r="DU279" s="27"/>
      <c r="DV279" s="27"/>
      <c r="DW279" s="27"/>
      <c r="DX279" s="27"/>
      <c r="DY279" s="27"/>
      <c r="DZ279" s="27"/>
      <c r="EA279" s="27"/>
      <c r="EB279" s="27"/>
      <c r="EC279" s="27"/>
      <c r="ED279" s="27"/>
      <c r="EE279" s="27"/>
      <c r="EF279" s="27"/>
      <c r="EG279" s="27"/>
      <c r="EH279" s="27"/>
      <c r="EI279" s="27"/>
      <c r="EJ279" s="27"/>
      <c r="EK279" s="27"/>
      <c r="EL279" s="27"/>
      <c r="EM279" s="27"/>
      <c r="EN279" s="27"/>
      <c r="EO279" s="27"/>
      <c r="EP279" s="27"/>
      <c r="EQ279" s="27"/>
      <c r="ER279" s="27"/>
      <c r="ES279" s="27"/>
      <c r="ET279" s="27"/>
      <c r="EU279" s="27"/>
      <c r="EV279" s="27"/>
      <c r="EW279" s="27"/>
      <c r="EX279" s="27"/>
      <c r="EY279" s="27"/>
      <c r="EZ279" s="27"/>
      <c r="FA279" s="27"/>
      <c r="FB279" s="27"/>
      <c r="FC279" s="27"/>
      <c r="FD279" s="27"/>
      <c r="FE279" s="27"/>
      <c r="FF279" s="27"/>
      <c r="FG279" s="27"/>
      <c r="FH279" s="27"/>
      <c r="FI279" s="27"/>
      <c r="FJ279" s="27"/>
      <c r="FK279" s="27"/>
      <c r="FL279" s="27"/>
      <c r="FM279" s="27"/>
      <c r="FN279" s="27"/>
      <c r="FO279" s="27"/>
      <c r="FP279" s="27"/>
      <c r="FQ279" s="27"/>
      <c r="FR279" s="27"/>
      <c r="FS279" s="27"/>
      <c r="FT279" s="27"/>
      <c r="FU279" s="27"/>
      <c r="FV279" s="27"/>
      <c r="FW279" s="27"/>
      <c r="FX279" s="27"/>
      <c r="FY279" s="27"/>
      <c r="FZ279" s="27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</row>
    <row r="280" spans="1:198" ht="21.6" x14ac:dyDescent="0.25">
      <c r="A280"/>
      <c r="B280" s="836"/>
      <c r="C280" s="359"/>
      <c r="D280" s="359"/>
      <c r="E280" s="359"/>
      <c r="F280" s="837"/>
      <c r="G280" s="838"/>
      <c r="H280" s="839" t="s">
        <v>144</v>
      </c>
      <c r="I280" s="839" t="s">
        <v>638</v>
      </c>
      <c r="J280" s="839" t="s">
        <v>645</v>
      </c>
      <c r="K280" s="840"/>
      <c r="L280" s="840"/>
      <c r="M280" s="839" t="s">
        <v>144</v>
      </c>
      <c r="N280" s="839" t="s">
        <v>645</v>
      </c>
      <c r="O280" s="840"/>
      <c r="P280" s="839" t="s">
        <v>659</v>
      </c>
      <c r="Q280" s="839" t="s">
        <v>659</v>
      </c>
      <c r="R280" s="839" t="s">
        <v>659</v>
      </c>
      <c r="S280" s="839" t="s">
        <v>659</v>
      </c>
      <c r="T280" s="839" t="s">
        <v>667</v>
      </c>
      <c r="U280" s="839" t="s">
        <v>667</v>
      </c>
      <c r="V280" s="839" t="s">
        <v>667</v>
      </c>
      <c r="W280" s="839" t="s">
        <v>667</v>
      </c>
      <c r="X280" s="839" t="s">
        <v>645</v>
      </c>
      <c r="Y280" s="840"/>
      <c r="Z280" s="839" t="s">
        <v>144</v>
      </c>
      <c r="AA280" s="839" t="s">
        <v>144</v>
      </c>
      <c r="AB280" s="839" t="s">
        <v>144</v>
      </c>
      <c r="AC280" s="839" t="s">
        <v>645</v>
      </c>
      <c r="AD280" s="839" t="s">
        <v>645</v>
      </c>
      <c r="AE280" s="839" t="s">
        <v>652</v>
      </c>
      <c r="AF280" s="839" t="s">
        <v>652</v>
      </c>
      <c r="AG280" s="839" t="s">
        <v>652</v>
      </c>
      <c r="AH280" s="839" t="s">
        <v>652</v>
      </c>
      <c r="AI280" s="839" t="s">
        <v>669</v>
      </c>
      <c r="AJ280" s="839" t="s">
        <v>669</v>
      </c>
      <c r="AK280" s="839" t="s">
        <v>672</v>
      </c>
      <c r="AL280" s="839" t="s">
        <v>672</v>
      </c>
      <c r="AM280" s="839" t="s">
        <v>669</v>
      </c>
      <c r="AN280" s="839" t="s">
        <v>679</v>
      </c>
      <c r="AO280" s="839" t="s">
        <v>144</v>
      </c>
      <c r="AP280" s="839" t="s">
        <v>144</v>
      </c>
      <c r="AQ280" s="839" t="s">
        <v>679</v>
      </c>
      <c r="AR280" s="839" t="s">
        <v>679</v>
      </c>
      <c r="AS280" s="839" t="s">
        <v>144</v>
      </c>
      <c r="AT280" s="839" t="s">
        <v>645</v>
      </c>
      <c r="AU280" s="839" t="s">
        <v>669</v>
      </c>
      <c r="AV280" s="840"/>
      <c r="AW280" s="840"/>
      <c r="AX280" s="839" t="s">
        <v>669</v>
      </c>
      <c r="AY280" s="839" t="s">
        <v>669</v>
      </c>
      <c r="AZ280" s="839" t="s">
        <v>679</v>
      </c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27"/>
      <c r="CZ280" s="27"/>
      <c r="DA280" s="27"/>
      <c r="DB280" s="27"/>
      <c r="DC280" s="27"/>
      <c r="DD280" s="27"/>
      <c r="DE280" s="27"/>
      <c r="DF280" s="27"/>
      <c r="DG280" s="27"/>
      <c r="DH280" s="27"/>
      <c r="DI280" s="27"/>
      <c r="DJ280" s="27"/>
      <c r="DK280" s="27"/>
      <c r="DL280" s="27"/>
      <c r="DM280" s="27"/>
      <c r="DN280" s="27"/>
      <c r="DO280" s="27"/>
      <c r="DP280" s="27"/>
      <c r="DQ280" s="27"/>
      <c r="DR280" s="27"/>
      <c r="DS280" s="27"/>
      <c r="DT280" s="27"/>
      <c r="DU280" s="27"/>
      <c r="DV280" s="27"/>
      <c r="DW280" s="27"/>
      <c r="DX280" s="27"/>
      <c r="DY280" s="27"/>
      <c r="DZ280" s="27"/>
      <c r="EA280" s="27"/>
      <c r="EB280" s="27"/>
      <c r="EC280" s="27"/>
      <c r="ED280" s="27"/>
      <c r="EE280" s="27"/>
      <c r="EF280" s="27"/>
      <c r="EG280" s="27"/>
      <c r="EH280" s="27"/>
      <c r="EI280" s="27"/>
      <c r="EJ280" s="27"/>
      <c r="EK280" s="27"/>
      <c r="EL280" s="27"/>
      <c r="EM280" s="27"/>
      <c r="EN280" s="27"/>
      <c r="EO280" s="27"/>
      <c r="EP280" s="27"/>
      <c r="EQ280" s="27"/>
      <c r="ER280" s="27"/>
      <c r="ES280" s="27"/>
      <c r="ET280" s="27"/>
      <c r="EU280" s="27"/>
      <c r="EV280" s="27"/>
      <c r="EW280" s="27"/>
      <c r="EX280" s="27"/>
      <c r="EY280" s="27"/>
      <c r="EZ280" s="27"/>
      <c r="FA280" s="27"/>
      <c r="FB280" s="27"/>
      <c r="FC280" s="27"/>
      <c r="FD280" s="27"/>
      <c r="FE280" s="27"/>
      <c r="FF280" s="27"/>
      <c r="FG280" s="27"/>
      <c r="FH280" s="27"/>
      <c r="FI280" s="27"/>
      <c r="FJ280" s="27"/>
      <c r="FK280" s="27"/>
      <c r="FL280" s="27"/>
      <c r="FM280" s="27"/>
      <c r="FN280" s="27"/>
      <c r="FO280" s="27"/>
      <c r="FP280" s="27"/>
      <c r="FQ280" s="27"/>
      <c r="FR280" s="27"/>
      <c r="FS280" s="27"/>
      <c r="FT280" s="27"/>
      <c r="FU280" s="27"/>
      <c r="FV280" s="27"/>
      <c r="FW280" s="27"/>
      <c r="FX280" s="27"/>
      <c r="FY280" s="27"/>
      <c r="FZ280" s="27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</row>
    <row r="281" spans="1:198" ht="13.8" thickBot="1" x14ac:dyDescent="0.3">
      <c r="A281"/>
      <c r="B281" s="159" t="s">
        <v>714</v>
      </c>
      <c r="C281" s="811" t="s">
        <v>682</v>
      </c>
      <c r="D281" s="811" t="s">
        <v>69</v>
      </c>
      <c r="E281" s="167"/>
      <c r="F281" s="178" t="s">
        <v>66</v>
      </c>
      <c r="G281" s="163" t="s">
        <v>221</v>
      </c>
      <c r="H281" s="178">
        <v>12</v>
      </c>
      <c r="I281" s="178">
        <v>12</v>
      </c>
      <c r="J281" s="178">
        <v>12</v>
      </c>
      <c r="K281" s="642"/>
      <c r="L281" s="642"/>
      <c r="M281" s="178">
        <v>12</v>
      </c>
      <c r="N281" s="178">
        <v>12</v>
      </c>
      <c r="O281" s="642"/>
      <c r="P281" s="183">
        <v>12</v>
      </c>
      <c r="Q281" s="183">
        <v>12</v>
      </c>
      <c r="R281" s="183">
        <v>12</v>
      </c>
      <c r="S281" s="183">
        <v>12</v>
      </c>
      <c r="T281" s="183">
        <v>12</v>
      </c>
      <c r="U281" s="183">
        <v>12</v>
      </c>
      <c r="V281" s="183">
        <v>12</v>
      </c>
      <c r="W281" s="183">
        <v>12</v>
      </c>
      <c r="X281" s="178">
        <v>12</v>
      </c>
      <c r="Y281" s="642"/>
      <c r="Z281" s="178">
        <v>12</v>
      </c>
      <c r="AA281" s="178">
        <v>12</v>
      </c>
      <c r="AB281" s="178">
        <v>12</v>
      </c>
      <c r="AC281" s="178">
        <v>12</v>
      </c>
      <c r="AD281" s="178">
        <v>12</v>
      </c>
      <c r="AE281" s="183">
        <v>12</v>
      </c>
      <c r="AF281" s="183">
        <v>12</v>
      </c>
      <c r="AG281" s="183">
        <v>12</v>
      </c>
      <c r="AH281" s="183">
        <v>12</v>
      </c>
      <c r="AI281" s="178">
        <v>6</v>
      </c>
      <c r="AJ281" s="178">
        <v>6</v>
      </c>
      <c r="AK281" s="183">
        <v>6</v>
      </c>
      <c r="AL281" s="183">
        <v>6</v>
      </c>
      <c r="AM281" s="178">
        <v>6</v>
      </c>
      <c r="AN281" s="183">
        <v>6</v>
      </c>
      <c r="AO281" s="178">
        <v>12</v>
      </c>
      <c r="AP281" s="178">
        <v>12</v>
      </c>
      <c r="AQ281" s="183">
        <v>6</v>
      </c>
      <c r="AR281" s="183">
        <v>6</v>
      </c>
      <c r="AS281" s="178">
        <v>12</v>
      </c>
      <c r="AT281" s="178">
        <v>12</v>
      </c>
      <c r="AU281" s="178">
        <v>6</v>
      </c>
      <c r="AV281" s="642"/>
      <c r="AW281" s="642"/>
      <c r="AX281" s="178">
        <v>6</v>
      </c>
      <c r="AY281" s="178">
        <v>6</v>
      </c>
      <c r="AZ281" s="183">
        <v>6</v>
      </c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27"/>
      <c r="CZ281" s="27"/>
      <c r="DA281" s="27"/>
      <c r="DB281" s="27"/>
      <c r="DC281" s="27"/>
      <c r="DD281" s="27"/>
      <c r="DE281" s="27"/>
      <c r="DF281" s="27"/>
      <c r="DG281" s="27"/>
      <c r="DH281" s="27"/>
      <c r="DI281" s="27"/>
      <c r="DJ281" s="27"/>
      <c r="DK281" s="27"/>
      <c r="DL281" s="27"/>
      <c r="DM281" s="27"/>
      <c r="DN281" s="27"/>
      <c r="DO281" s="27"/>
      <c r="DP281" s="27"/>
      <c r="DQ281" s="27"/>
      <c r="DR281" s="27"/>
      <c r="DS281" s="27"/>
      <c r="DT281" s="27"/>
      <c r="DU281" s="27"/>
      <c r="DV281" s="27"/>
      <c r="DW281" s="27"/>
      <c r="DX281" s="27"/>
      <c r="DY281" s="27"/>
      <c r="DZ281" s="27"/>
      <c r="EA281" s="27"/>
      <c r="EB281" s="27"/>
      <c r="EC281" s="27"/>
      <c r="ED281" s="27"/>
      <c r="EE281" s="27"/>
      <c r="EF281" s="27"/>
      <c r="EG281" s="27"/>
      <c r="EH281" s="27"/>
      <c r="EI281" s="27"/>
      <c r="EJ281" s="27"/>
      <c r="EK281" s="27"/>
      <c r="EL281" s="27"/>
      <c r="EM281" s="27"/>
      <c r="EN281" s="27"/>
      <c r="EO281" s="27"/>
      <c r="EP281" s="27"/>
      <c r="EQ281" s="27"/>
      <c r="ER281" s="27"/>
      <c r="ES281" s="27"/>
      <c r="ET281" s="27"/>
      <c r="EU281" s="27"/>
      <c r="EV281" s="27"/>
      <c r="EW281" s="27"/>
      <c r="EX281" s="27"/>
      <c r="EY281" s="27"/>
      <c r="EZ281" s="27"/>
      <c r="FA281" s="27"/>
      <c r="FB281" s="27"/>
      <c r="FC281" s="27"/>
      <c r="FD281" s="27"/>
      <c r="FE281" s="27"/>
      <c r="FF281" s="27"/>
      <c r="FG281" s="27"/>
      <c r="FH281" s="27"/>
      <c r="FI281" s="27"/>
      <c r="FJ281" s="27"/>
      <c r="FK281" s="27"/>
      <c r="FL281" s="27"/>
      <c r="FM281" s="27"/>
      <c r="FN281" s="27"/>
      <c r="FO281" s="27"/>
      <c r="FP281" s="27"/>
      <c r="FQ281" s="27"/>
      <c r="FR281" s="27"/>
      <c r="FS281" s="27"/>
      <c r="FT281" s="27"/>
      <c r="FU281" s="27"/>
      <c r="FV281" s="27"/>
      <c r="FW281" s="27"/>
      <c r="FX281" s="27"/>
      <c r="FY281" s="27"/>
      <c r="FZ281" s="27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</row>
    <row r="282" spans="1:198" ht="21.6" x14ac:dyDescent="0.25">
      <c r="A282"/>
      <c r="B282" s="836"/>
      <c r="C282" s="359"/>
      <c r="D282" s="359"/>
      <c r="E282" s="359"/>
      <c r="F282" s="837"/>
      <c r="G282" s="838"/>
      <c r="H282" s="839" t="s">
        <v>145</v>
      </c>
      <c r="I282" s="839" t="s">
        <v>639</v>
      </c>
      <c r="J282" s="839" t="s">
        <v>646</v>
      </c>
      <c r="K282" s="840"/>
      <c r="L282" s="840"/>
      <c r="M282" s="839" t="s">
        <v>145</v>
      </c>
      <c r="N282" s="839" t="s">
        <v>646</v>
      </c>
      <c r="O282" s="840"/>
      <c r="P282" s="839" t="s">
        <v>660</v>
      </c>
      <c r="Q282" s="839" t="s">
        <v>660</v>
      </c>
      <c r="R282" s="839" t="s">
        <v>660</v>
      </c>
      <c r="S282" s="839" t="s">
        <v>660</v>
      </c>
      <c r="T282" s="839" t="s">
        <v>666</v>
      </c>
      <c r="U282" s="839" t="s">
        <v>666</v>
      </c>
      <c r="V282" s="839" t="s">
        <v>666</v>
      </c>
      <c r="W282" s="839" t="s">
        <v>666</v>
      </c>
      <c r="X282" s="839" t="s">
        <v>646</v>
      </c>
      <c r="Y282" s="840"/>
      <c r="Z282" s="839" t="s">
        <v>145</v>
      </c>
      <c r="AA282" s="839" t="s">
        <v>145</v>
      </c>
      <c r="AB282" s="839" t="s">
        <v>145</v>
      </c>
      <c r="AC282" s="839" t="s">
        <v>646</v>
      </c>
      <c r="AD282" s="839" t="s">
        <v>646</v>
      </c>
      <c r="AE282" s="839" t="s">
        <v>653</v>
      </c>
      <c r="AF282" s="839" t="s">
        <v>653</v>
      </c>
      <c r="AG282" s="839" t="s">
        <v>653</v>
      </c>
      <c r="AH282" s="839" t="s">
        <v>653</v>
      </c>
      <c r="AI282" s="839" t="s">
        <v>670</v>
      </c>
      <c r="AJ282" s="839" t="s">
        <v>670</v>
      </c>
      <c r="AK282" s="839" t="s">
        <v>673</v>
      </c>
      <c r="AL282" s="839" t="s">
        <v>673</v>
      </c>
      <c r="AM282" s="839" t="s">
        <v>670</v>
      </c>
      <c r="AN282" s="839" t="s">
        <v>680</v>
      </c>
      <c r="AO282" s="839" t="s">
        <v>145</v>
      </c>
      <c r="AP282" s="839" t="s">
        <v>145</v>
      </c>
      <c r="AQ282" s="839" t="s">
        <v>680</v>
      </c>
      <c r="AR282" s="839" t="s">
        <v>680</v>
      </c>
      <c r="AS282" s="839" t="s">
        <v>145</v>
      </c>
      <c r="AT282" s="839" t="s">
        <v>646</v>
      </c>
      <c r="AU282" s="839" t="s">
        <v>670</v>
      </c>
      <c r="AV282" s="840"/>
      <c r="AW282" s="840"/>
      <c r="AX282" s="839" t="s">
        <v>670</v>
      </c>
      <c r="AY282" s="839" t="s">
        <v>670</v>
      </c>
      <c r="AZ282" s="839" t="s">
        <v>680</v>
      </c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7"/>
      <c r="DC282" s="27"/>
      <c r="DD282" s="27"/>
      <c r="DE282" s="27"/>
      <c r="DF282" s="27"/>
      <c r="DG282" s="27"/>
      <c r="DH282" s="27"/>
      <c r="DI282" s="27"/>
      <c r="DJ282" s="27"/>
      <c r="DK282" s="27"/>
      <c r="DL282" s="27"/>
      <c r="DM282" s="27"/>
      <c r="DN282" s="27"/>
      <c r="DO282" s="27"/>
      <c r="DP282" s="27"/>
      <c r="DQ282" s="27"/>
      <c r="DR282" s="27"/>
      <c r="DS282" s="27"/>
      <c r="DT282" s="27"/>
      <c r="DU282" s="27"/>
      <c r="DV282" s="27"/>
      <c r="DW282" s="27"/>
      <c r="DX282" s="27"/>
      <c r="DY282" s="27"/>
      <c r="DZ282" s="27"/>
      <c r="EA282" s="27"/>
      <c r="EB282" s="27"/>
      <c r="EC282" s="27"/>
      <c r="ED282" s="27"/>
      <c r="EE282" s="27"/>
      <c r="EF282" s="27"/>
      <c r="EG282" s="27"/>
      <c r="EH282" s="27"/>
      <c r="EI282" s="27"/>
      <c r="EJ282" s="27"/>
      <c r="EK282" s="27"/>
      <c r="EL282" s="27"/>
      <c r="EM282" s="27"/>
      <c r="EN282" s="27"/>
      <c r="EO282" s="27"/>
      <c r="EP282" s="27"/>
      <c r="EQ282" s="27"/>
      <c r="ER282" s="27"/>
      <c r="ES282" s="27"/>
      <c r="ET282" s="27"/>
      <c r="EU282" s="27"/>
      <c r="EV282" s="27"/>
      <c r="EW282" s="27"/>
      <c r="EX282" s="27"/>
      <c r="EY282" s="27"/>
      <c r="EZ282" s="27"/>
      <c r="FA282" s="27"/>
      <c r="FB282" s="27"/>
      <c r="FC282" s="27"/>
      <c r="FD282" s="27"/>
      <c r="FE282" s="27"/>
      <c r="FF282" s="27"/>
      <c r="FG282" s="27"/>
      <c r="FH282" s="27"/>
      <c r="FI282" s="27"/>
      <c r="FJ282" s="27"/>
      <c r="FK282" s="27"/>
      <c r="FL282" s="27"/>
      <c r="FM282" s="27"/>
      <c r="FN282" s="27"/>
      <c r="FO282" s="27"/>
      <c r="FP282" s="27"/>
      <c r="FQ282" s="27"/>
      <c r="FR282" s="27"/>
      <c r="FS282" s="27"/>
      <c r="FT282" s="27"/>
      <c r="FU282" s="27"/>
      <c r="FV282" s="27"/>
      <c r="FW282" s="27"/>
      <c r="FX282" s="27"/>
      <c r="FY282" s="27"/>
      <c r="FZ282" s="27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</row>
    <row r="283" spans="1:198" ht="13.8" thickBot="1" x14ac:dyDescent="0.3">
      <c r="A283"/>
      <c r="B283" s="159" t="s">
        <v>715</v>
      </c>
      <c r="C283" s="811" t="s">
        <v>682</v>
      </c>
      <c r="D283" s="811" t="s">
        <v>69</v>
      </c>
      <c r="E283" s="167"/>
      <c r="F283" s="178" t="s">
        <v>66</v>
      </c>
      <c r="G283" s="163" t="s">
        <v>221</v>
      </c>
      <c r="H283" s="178">
        <v>12</v>
      </c>
      <c r="I283" s="178">
        <v>12</v>
      </c>
      <c r="J283" s="178">
        <v>12</v>
      </c>
      <c r="K283" s="642"/>
      <c r="L283" s="642"/>
      <c r="M283" s="178">
        <v>12</v>
      </c>
      <c r="N283" s="178">
        <v>12</v>
      </c>
      <c r="O283" s="642"/>
      <c r="P283" s="183">
        <v>12</v>
      </c>
      <c r="Q283" s="183">
        <v>12</v>
      </c>
      <c r="R283" s="183">
        <v>12</v>
      </c>
      <c r="S283" s="183">
        <v>12</v>
      </c>
      <c r="T283" s="183">
        <v>12</v>
      </c>
      <c r="U283" s="183">
        <v>12</v>
      </c>
      <c r="V283" s="183">
        <v>12</v>
      </c>
      <c r="W283" s="183">
        <v>12</v>
      </c>
      <c r="X283" s="178">
        <v>12</v>
      </c>
      <c r="Y283" s="642"/>
      <c r="Z283" s="178">
        <v>12</v>
      </c>
      <c r="AA283" s="178">
        <v>12</v>
      </c>
      <c r="AB283" s="178">
        <v>12</v>
      </c>
      <c r="AC283" s="178">
        <v>12</v>
      </c>
      <c r="AD283" s="178">
        <v>12</v>
      </c>
      <c r="AE283" s="183">
        <v>12</v>
      </c>
      <c r="AF283" s="183">
        <v>12</v>
      </c>
      <c r="AG283" s="183">
        <v>12</v>
      </c>
      <c r="AH283" s="183">
        <v>12</v>
      </c>
      <c r="AI283" s="178">
        <v>6</v>
      </c>
      <c r="AJ283" s="178">
        <v>6</v>
      </c>
      <c r="AK283" s="183">
        <v>6</v>
      </c>
      <c r="AL283" s="183">
        <v>6</v>
      </c>
      <c r="AM283" s="178">
        <v>6</v>
      </c>
      <c r="AN283" s="183">
        <v>6</v>
      </c>
      <c r="AO283" s="178">
        <v>12</v>
      </c>
      <c r="AP283" s="178">
        <v>12</v>
      </c>
      <c r="AQ283" s="183">
        <v>6</v>
      </c>
      <c r="AR283" s="183">
        <v>6</v>
      </c>
      <c r="AS283" s="178">
        <v>12</v>
      </c>
      <c r="AT283" s="178">
        <v>12</v>
      </c>
      <c r="AU283" s="178">
        <v>6</v>
      </c>
      <c r="AV283" s="642"/>
      <c r="AW283" s="642"/>
      <c r="AX283" s="178">
        <v>6</v>
      </c>
      <c r="AY283" s="178">
        <v>6</v>
      </c>
      <c r="AZ283" s="183">
        <v>6</v>
      </c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7"/>
      <c r="DC283" s="27"/>
      <c r="DD283" s="27"/>
      <c r="DE283" s="27"/>
      <c r="DF283" s="27"/>
      <c r="DG283" s="27"/>
      <c r="DH283" s="27"/>
      <c r="DI283" s="27"/>
      <c r="DJ283" s="27"/>
      <c r="DK283" s="27"/>
      <c r="DL283" s="27"/>
      <c r="DM283" s="27"/>
      <c r="DN283" s="27"/>
      <c r="DO283" s="27"/>
      <c r="DP283" s="27"/>
      <c r="DQ283" s="27"/>
      <c r="DR283" s="27"/>
      <c r="DS283" s="27"/>
      <c r="DT283" s="27"/>
      <c r="DU283" s="27"/>
      <c r="DV283" s="27"/>
      <c r="DW283" s="27"/>
      <c r="DX283" s="27"/>
      <c r="DY283" s="27"/>
      <c r="DZ283" s="27"/>
      <c r="EA283" s="27"/>
      <c r="EB283" s="27"/>
      <c r="EC283" s="27"/>
      <c r="ED283" s="27"/>
      <c r="EE283" s="27"/>
      <c r="EF283" s="27"/>
      <c r="EG283" s="27"/>
      <c r="EH283" s="27"/>
      <c r="EI283" s="27"/>
      <c r="EJ283" s="27"/>
      <c r="EK283" s="27"/>
      <c r="EL283" s="27"/>
      <c r="EM283" s="27"/>
      <c r="EN283" s="27"/>
      <c r="EO283" s="27"/>
      <c r="EP283" s="27"/>
      <c r="EQ283" s="27"/>
      <c r="ER283" s="27"/>
      <c r="ES283" s="27"/>
      <c r="ET283" s="27"/>
      <c r="EU283" s="27"/>
      <c r="EV283" s="27"/>
      <c r="EW283" s="27"/>
      <c r="EX283" s="27"/>
      <c r="EY283" s="27"/>
      <c r="EZ283" s="27"/>
      <c r="FA283" s="27"/>
      <c r="FB283" s="27"/>
      <c r="FC283" s="27"/>
      <c r="FD283" s="27"/>
      <c r="FE283" s="27"/>
      <c r="FF283" s="27"/>
      <c r="FG283" s="27"/>
      <c r="FH283" s="27"/>
      <c r="FI283" s="27"/>
      <c r="FJ283" s="27"/>
      <c r="FK283" s="27"/>
      <c r="FL283" s="27"/>
      <c r="FM283" s="27"/>
      <c r="FN283" s="27"/>
      <c r="FO283" s="27"/>
      <c r="FP283" s="27"/>
      <c r="FQ283" s="27"/>
      <c r="FR283" s="27"/>
      <c r="FS283" s="27"/>
      <c r="FT283" s="27"/>
      <c r="FU283" s="27"/>
      <c r="FV283" s="27"/>
      <c r="FW283" s="27"/>
      <c r="FX283" s="27"/>
      <c r="FY283" s="27"/>
      <c r="FZ283" s="27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</row>
    <row r="284" spans="1:198" ht="22.2" thickBot="1" x14ac:dyDescent="0.3">
      <c r="A284"/>
      <c r="B284" s="859"/>
      <c r="C284" s="857"/>
      <c r="D284" s="860"/>
      <c r="E284" s="359"/>
      <c r="F284" s="837"/>
      <c r="G284" s="838"/>
      <c r="H284" s="839" t="s">
        <v>146</v>
      </c>
      <c r="I284" s="839" t="s">
        <v>640</v>
      </c>
      <c r="J284" s="839" t="s">
        <v>647</v>
      </c>
      <c r="K284" s="840"/>
      <c r="L284" s="840"/>
      <c r="M284" s="839" t="s">
        <v>146</v>
      </c>
      <c r="N284" s="839" t="s">
        <v>647</v>
      </c>
      <c r="O284" s="840"/>
      <c r="P284" s="839" t="s">
        <v>661</v>
      </c>
      <c r="Q284" s="839" t="s">
        <v>661</v>
      </c>
      <c r="R284" s="839" t="s">
        <v>661</v>
      </c>
      <c r="S284" s="839" t="s">
        <v>661</v>
      </c>
      <c r="T284" s="839" t="s">
        <v>668</v>
      </c>
      <c r="U284" s="839" t="s">
        <v>668</v>
      </c>
      <c r="V284" s="839" t="s">
        <v>668</v>
      </c>
      <c r="W284" s="839" t="s">
        <v>668</v>
      </c>
      <c r="X284" s="839" t="s">
        <v>647</v>
      </c>
      <c r="Y284" s="840"/>
      <c r="Z284" s="839" t="s">
        <v>146</v>
      </c>
      <c r="AA284" s="839" t="s">
        <v>146</v>
      </c>
      <c r="AB284" s="839" t="s">
        <v>146</v>
      </c>
      <c r="AC284" s="839" t="s">
        <v>647</v>
      </c>
      <c r="AD284" s="839" t="s">
        <v>647</v>
      </c>
      <c r="AE284" s="839" t="s">
        <v>654</v>
      </c>
      <c r="AF284" s="839" t="s">
        <v>654</v>
      </c>
      <c r="AG284" s="839" t="s">
        <v>654</v>
      </c>
      <c r="AH284" s="839" t="s">
        <v>654</v>
      </c>
      <c r="AI284" s="839" t="s">
        <v>671</v>
      </c>
      <c r="AJ284" s="839" t="s">
        <v>671</v>
      </c>
      <c r="AK284" s="839" t="s">
        <v>674</v>
      </c>
      <c r="AL284" s="839" t="s">
        <v>674</v>
      </c>
      <c r="AM284" s="839" t="s">
        <v>671</v>
      </c>
      <c r="AN284" s="839" t="s">
        <v>681</v>
      </c>
      <c r="AO284" s="839" t="s">
        <v>146</v>
      </c>
      <c r="AP284" s="839" t="s">
        <v>146</v>
      </c>
      <c r="AQ284" s="839" t="s">
        <v>681</v>
      </c>
      <c r="AR284" s="839" t="s">
        <v>681</v>
      </c>
      <c r="AS284" s="839" t="s">
        <v>146</v>
      </c>
      <c r="AT284" s="839" t="s">
        <v>647</v>
      </c>
      <c r="AU284" s="839" t="s">
        <v>671</v>
      </c>
      <c r="AV284" s="840"/>
      <c r="AW284" s="840"/>
      <c r="AX284" s="839" t="s">
        <v>671</v>
      </c>
      <c r="AY284" s="839" t="s">
        <v>671</v>
      </c>
      <c r="AZ284" s="839" t="s">
        <v>681</v>
      </c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7"/>
      <c r="DC284" s="27"/>
      <c r="DD284" s="27"/>
      <c r="DE284" s="27"/>
      <c r="DF284" s="27"/>
      <c r="DG284" s="27"/>
      <c r="DH284" s="27"/>
      <c r="DI284" s="27"/>
      <c r="DJ284" s="27"/>
      <c r="DK284" s="27"/>
      <c r="DL284" s="27"/>
      <c r="DM284" s="27"/>
      <c r="DN284" s="27"/>
      <c r="DO284" s="27"/>
      <c r="DP284" s="27"/>
      <c r="DQ284" s="27"/>
      <c r="DR284" s="27"/>
      <c r="DS284" s="27"/>
      <c r="DT284" s="27"/>
      <c r="DU284" s="27"/>
      <c r="DV284" s="27"/>
      <c r="DW284" s="27"/>
      <c r="DX284" s="27"/>
      <c r="DY284" s="27"/>
      <c r="DZ284" s="27"/>
      <c r="EA284" s="27"/>
      <c r="EB284" s="27"/>
      <c r="EC284" s="27"/>
      <c r="ED284" s="27"/>
      <c r="EE284" s="27"/>
      <c r="EF284" s="27"/>
      <c r="EG284" s="27"/>
      <c r="EH284" s="27"/>
      <c r="EI284" s="27"/>
      <c r="EJ284" s="27"/>
      <c r="EK284" s="27"/>
      <c r="EL284" s="27"/>
      <c r="EM284" s="27"/>
      <c r="EN284" s="27"/>
      <c r="EO284" s="27"/>
      <c r="EP284" s="27"/>
      <c r="EQ284" s="27"/>
      <c r="ER284" s="27"/>
      <c r="ES284" s="27"/>
      <c r="ET284" s="27"/>
      <c r="EU284" s="27"/>
      <c r="EV284" s="27"/>
      <c r="EW284" s="27"/>
      <c r="EX284" s="27"/>
      <c r="EY284" s="27"/>
      <c r="EZ284" s="27"/>
      <c r="FA284" s="27"/>
      <c r="FB284" s="27"/>
      <c r="FC284" s="27"/>
      <c r="FD284" s="27"/>
      <c r="FE284" s="27"/>
      <c r="FF284" s="27"/>
      <c r="FG284" s="27"/>
      <c r="FH284" s="27"/>
      <c r="FI284" s="27"/>
      <c r="FJ284" s="27"/>
      <c r="FK284" s="27"/>
      <c r="FL284" s="27"/>
      <c r="FM284" s="27"/>
      <c r="FN284" s="27"/>
      <c r="FO284" s="27"/>
      <c r="FP284" s="27"/>
      <c r="FQ284" s="27"/>
      <c r="FR284" s="27"/>
      <c r="FS284" s="27"/>
      <c r="FT284" s="27"/>
      <c r="FU284" s="27"/>
      <c r="FV284" s="27"/>
      <c r="FW284" s="27"/>
      <c r="FX284" s="27"/>
      <c r="FY284" s="27"/>
      <c r="FZ284" s="27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</row>
    <row r="285" spans="1:198" ht="13.8" thickBot="1" x14ac:dyDescent="0.3">
      <c r="A285"/>
      <c r="B285" s="159" t="s">
        <v>716</v>
      </c>
      <c r="C285" s="861" t="s">
        <v>682</v>
      </c>
      <c r="D285" s="811" t="s">
        <v>69</v>
      </c>
      <c r="E285" s="167"/>
      <c r="F285" s="178" t="s">
        <v>66</v>
      </c>
      <c r="G285" s="163" t="s">
        <v>221</v>
      </c>
      <c r="H285" s="178">
        <v>12</v>
      </c>
      <c r="I285" s="178">
        <v>12</v>
      </c>
      <c r="J285" s="178">
        <v>12</v>
      </c>
      <c r="K285" s="642"/>
      <c r="L285" s="642"/>
      <c r="M285" s="178">
        <v>12</v>
      </c>
      <c r="N285" s="178">
        <v>12</v>
      </c>
      <c r="O285" s="642"/>
      <c r="P285" s="183">
        <v>12</v>
      </c>
      <c r="Q285" s="183">
        <v>12</v>
      </c>
      <c r="R285" s="183">
        <v>12</v>
      </c>
      <c r="S285" s="183">
        <v>12</v>
      </c>
      <c r="T285" s="183">
        <v>12</v>
      </c>
      <c r="U285" s="183">
        <v>12</v>
      </c>
      <c r="V285" s="183">
        <v>12</v>
      </c>
      <c r="W285" s="183">
        <v>12</v>
      </c>
      <c r="X285" s="178">
        <v>12</v>
      </c>
      <c r="Y285" s="642"/>
      <c r="Z285" s="178">
        <v>12</v>
      </c>
      <c r="AA285" s="178">
        <v>12</v>
      </c>
      <c r="AB285" s="178">
        <v>12</v>
      </c>
      <c r="AC285" s="178">
        <v>12</v>
      </c>
      <c r="AD285" s="178">
        <v>12</v>
      </c>
      <c r="AE285" s="183">
        <v>12</v>
      </c>
      <c r="AF285" s="183">
        <v>12</v>
      </c>
      <c r="AG285" s="183">
        <v>12</v>
      </c>
      <c r="AH285" s="183">
        <v>12</v>
      </c>
      <c r="AI285" s="178">
        <v>6</v>
      </c>
      <c r="AJ285" s="178">
        <v>6</v>
      </c>
      <c r="AK285" s="183">
        <v>6</v>
      </c>
      <c r="AL285" s="183">
        <v>6</v>
      </c>
      <c r="AM285" s="178">
        <v>6</v>
      </c>
      <c r="AN285" s="183">
        <v>6</v>
      </c>
      <c r="AO285" s="178">
        <v>12</v>
      </c>
      <c r="AP285" s="178">
        <v>12</v>
      </c>
      <c r="AQ285" s="183">
        <v>6</v>
      </c>
      <c r="AR285" s="183">
        <v>6</v>
      </c>
      <c r="AS285" s="178">
        <v>12</v>
      </c>
      <c r="AT285" s="178">
        <v>12</v>
      </c>
      <c r="AU285" s="178">
        <v>6</v>
      </c>
      <c r="AV285" s="642"/>
      <c r="AW285" s="642"/>
      <c r="AX285" s="178">
        <v>6</v>
      </c>
      <c r="AY285" s="178">
        <v>6</v>
      </c>
      <c r="AZ285" s="183">
        <v>6</v>
      </c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G285" s="27"/>
      <c r="DH285" s="27"/>
      <c r="DI285" s="27"/>
      <c r="DJ285" s="27"/>
      <c r="DK285" s="27"/>
      <c r="DL285" s="27"/>
      <c r="DM285" s="27"/>
      <c r="DN285" s="27"/>
      <c r="DO285" s="27"/>
      <c r="DP285" s="27"/>
      <c r="DQ285" s="27"/>
      <c r="DR285" s="27"/>
      <c r="DS285" s="27"/>
      <c r="DT285" s="27"/>
      <c r="DU285" s="27"/>
      <c r="DV285" s="27"/>
      <c r="DW285" s="27"/>
      <c r="DX285" s="27"/>
      <c r="DY285" s="27"/>
      <c r="DZ285" s="27"/>
      <c r="EA285" s="27"/>
      <c r="EB285" s="27"/>
      <c r="EC285" s="27"/>
      <c r="ED285" s="27"/>
      <c r="EE285" s="27"/>
      <c r="EF285" s="27"/>
      <c r="EG285" s="27"/>
      <c r="EH285" s="27"/>
      <c r="EI285" s="27"/>
      <c r="EJ285" s="27"/>
      <c r="EK285" s="27"/>
      <c r="EL285" s="27"/>
      <c r="EM285" s="27"/>
      <c r="EN285" s="27"/>
      <c r="EO285" s="27"/>
      <c r="EP285" s="27"/>
      <c r="EQ285" s="27"/>
      <c r="ER285" s="27"/>
      <c r="ES285" s="27"/>
      <c r="ET285" s="27"/>
      <c r="EU285" s="27"/>
      <c r="EV285" s="27"/>
      <c r="EW285" s="27"/>
      <c r="EX285" s="27"/>
      <c r="EY285" s="27"/>
      <c r="EZ285" s="27"/>
      <c r="FA285" s="27"/>
      <c r="FB285" s="27"/>
      <c r="FC285" s="27"/>
      <c r="FD285" s="27"/>
      <c r="FE285" s="27"/>
      <c r="FF285" s="27"/>
      <c r="FG285" s="27"/>
      <c r="FH285" s="27"/>
      <c r="FI285" s="27"/>
      <c r="FJ285" s="27"/>
      <c r="FK285" s="27"/>
      <c r="FL285" s="27"/>
      <c r="FM285" s="27"/>
      <c r="FN285" s="27"/>
      <c r="FO285" s="27"/>
      <c r="FP285" s="27"/>
      <c r="FQ285" s="27"/>
      <c r="FR285" s="27"/>
      <c r="FS285" s="27"/>
      <c r="FT285" s="27"/>
      <c r="FU285" s="27"/>
      <c r="FV285" s="27"/>
      <c r="FW285" s="27"/>
      <c r="FX285" s="27"/>
      <c r="FY285" s="27"/>
      <c r="FZ285" s="27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</row>
    <row r="286" spans="1:198" x14ac:dyDescent="0.25">
      <c r="A286"/>
      <c r="B286"/>
      <c r="C286" s="1"/>
      <c r="D286" s="1"/>
      <c r="E286" s="1"/>
      <c r="F286" s="38"/>
      <c r="G286" s="38"/>
      <c r="H286" s="38"/>
      <c r="I286" s="38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G286" s="27"/>
      <c r="DH286" s="27"/>
      <c r="DI286" s="27"/>
      <c r="DJ286" s="27"/>
      <c r="DK286" s="27"/>
      <c r="DL286" s="27"/>
      <c r="DM286" s="27"/>
      <c r="DN286" s="27"/>
      <c r="DO286" s="27"/>
      <c r="DP286" s="27"/>
      <c r="DQ286" s="27"/>
      <c r="DR286" s="27"/>
      <c r="DS286" s="27"/>
      <c r="DT286" s="27"/>
      <c r="DU286" s="27"/>
      <c r="DV286" s="27"/>
      <c r="DW286" s="27"/>
      <c r="DX286" s="27"/>
      <c r="DY286" s="27"/>
      <c r="DZ286" s="27"/>
      <c r="EA286" s="27"/>
      <c r="EB286" s="27"/>
      <c r="EC286" s="27"/>
      <c r="ED286" s="27"/>
      <c r="EE286" s="27"/>
      <c r="EF286" s="27"/>
      <c r="EG286" s="27"/>
      <c r="EH286" s="27"/>
      <c r="EI286" s="27"/>
      <c r="EJ286" s="27"/>
      <c r="EK286" s="27"/>
      <c r="EL286" s="27"/>
      <c r="EM286" s="27"/>
      <c r="EN286" s="27"/>
      <c r="EO286" s="27"/>
      <c r="EP286" s="27"/>
      <c r="EQ286" s="27"/>
      <c r="ER286" s="27"/>
      <c r="ES286" s="27"/>
      <c r="ET286" s="27"/>
      <c r="EU286" s="27"/>
      <c r="EV286" s="27"/>
      <c r="EW286" s="27"/>
      <c r="EX286" s="27"/>
      <c r="EY286" s="27"/>
      <c r="EZ286" s="27"/>
      <c r="FA286" s="27"/>
      <c r="FB286" s="27"/>
      <c r="FC286" s="27"/>
      <c r="FD286" s="27"/>
      <c r="FE286" s="27"/>
      <c r="FF286" s="27"/>
      <c r="FG286" s="27"/>
      <c r="FH286" s="27"/>
      <c r="FI286" s="27"/>
      <c r="FJ286" s="27"/>
      <c r="FK286" s="27"/>
      <c r="FL286" s="27"/>
      <c r="FM286" s="27"/>
      <c r="FN286" s="27"/>
      <c r="FO286" s="27"/>
      <c r="FP286" s="27"/>
      <c r="FQ286" s="27"/>
      <c r="FR286" s="27"/>
      <c r="FS286" s="27"/>
      <c r="FT286" s="27"/>
      <c r="FU286" s="27"/>
      <c r="FV286" s="27"/>
      <c r="FW286" s="27"/>
      <c r="FX286" s="27"/>
      <c r="FY286" s="27"/>
      <c r="FZ286" s="27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</row>
    <row r="287" spans="1:198" x14ac:dyDescent="0.25">
      <c r="A287"/>
      <c r="B287"/>
      <c r="C287" s="1"/>
      <c r="D287" s="1"/>
      <c r="E287" s="1"/>
      <c r="F287" s="38"/>
      <c r="G287" s="38"/>
      <c r="H287" s="38"/>
      <c r="I287" s="38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G287" s="27"/>
      <c r="DH287" s="27"/>
      <c r="DI287" s="27"/>
      <c r="DJ287" s="27"/>
      <c r="DK287" s="27"/>
      <c r="DL287" s="27"/>
      <c r="DM287" s="27"/>
      <c r="DN287" s="27"/>
      <c r="DO287" s="27"/>
      <c r="DP287" s="27"/>
      <c r="DQ287" s="27"/>
      <c r="DR287" s="27"/>
      <c r="DS287" s="27"/>
      <c r="DT287" s="27"/>
      <c r="DU287" s="27"/>
      <c r="DV287" s="27"/>
      <c r="DW287" s="27"/>
      <c r="DX287" s="27"/>
      <c r="DY287" s="27"/>
      <c r="DZ287" s="27"/>
      <c r="EA287" s="27"/>
      <c r="EB287" s="27"/>
      <c r="EC287" s="27"/>
      <c r="ED287" s="27"/>
      <c r="EE287" s="27"/>
      <c r="EF287" s="27"/>
      <c r="EG287" s="27"/>
      <c r="EH287" s="27"/>
      <c r="EI287" s="27"/>
      <c r="EJ287" s="27"/>
      <c r="EK287" s="27"/>
      <c r="EL287" s="27"/>
      <c r="EM287" s="27"/>
      <c r="EN287" s="27"/>
      <c r="EO287" s="27"/>
      <c r="EP287" s="27"/>
      <c r="EQ287" s="27"/>
      <c r="ER287" s="27"/>
      <c r="ES287" s="27"/>
      <c r="ET287" s="27"/>
      <c r="EU287" s="27"/>
      <c r="EV287" s="27"/>
      <c r="EW287" s="27"/>
      <c r="EX287" s="27"/>
      <c r="EY287" s="27"/>
      <c r="EZ287" s="27"/>
      <c r="FA287" s="27"/>
      <c r="FB287" s="27"/>
      <c r="FC287" s="27"/>
      <c r="FD287" s="27"/>
      <c r="FE287" s="27"/>
      <c r="FF287" s="27"/>
      <c r="FG287" s="27"/>
      <c r="FH287" s="27"/>
      <c r="FI287" s="27"/>
      <c r="FJ287" s="27"/>
      <c r="FK287" s="27"/>
      <c r="FL287" s="27"/>
      <c r="FM287" s="27"/>
      <c r="FN287" s="27"/>
      <c r="FO287" s="27"/>
      <c r="FP287" s="27"/>
      <c r="FQ287" s="27"/>
      <c r="FR287" s="27"/>
      <c r="FS287" s="27"/>
      <c r="FT287" s="27"/>
      <c r="FU287" s="27"/>
      <c r="FV287" s="27"/>
      <c r="FW287" s="27"/>
      <c r="FX287" s="27"/>
      <c r="FY287" s="27"/>
      <c r="FZ287" s="2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</row>
    <row r="288" spans="1:198" x14ac:dyDescent="0.25">
      <c r="A288"/>
      <c r="B288"/>
      <c r="C288" s="1"/>
      <c r="D288" s="1"/>
      <c r="E288" s="1"/>
      <c r="F288" s="38"/>
      <c r="G288" s="38"/>
      <c r="H288" s="38"/>
      <c r="I288" s="3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G288" s="27"/>
      <c r="DH288" s="27"/>
      <c r="DI288" s="27"/>
      <c r="DJ288" s="27"/>
      <c r="DK288" s="27"/>
      <c r="DL288" s="27"/>
      <c r="DM288" s="27"/>
      <c r="DN288" s="27"/>
      <c r="DO288" s="27"/>
      <c r="DP288" s="27"/>
      <c r="DQ288" s="27"/>
      <c r="DR288" s="27"/>
      <c r="DS288" s="27"/>
      <c r="DT288" s="27"/>
      <c r="DU288" s="27"/>
      <c r="DV288" s="27"/>
      <c r="DW288" s="27"/>
      <c r="DX288" s="27"/>
      <c r="DY288" s="27"/>
      <c r="DZ288" s="27"/>
      <c r="EA288" s="27"/>
      <c r="EB288" s="27"/>
      <c r="EC288" s="27"/>
      <c r="ED288" s="27"/>
      <c r="EE288" s="27"/>
      <c r="EF288" s="27"/>
      <c r="EG288" s="27"/>
      <c r="EH288" s="27"/>
      <c r="EI288" s="27"/>
      <c r="EJ288" s="27"/>
      <c r="EK288" s="27"/>
      <c r="EL288" s="27"/>
      <c r="EM288" s="27"/>
      <c r="EN288" s="27"/>
      <c r="EO288" s="27"/>
      <c r="EP288" s="27"/>
      <c r="EQ288" s="27"/>
      <c r="ER288" s="27"/>
      <c r="ES288" s="27"/>
      <c r="ET288" s="27"/>
      <c r="EU288" s="27"/>
      <c r="EV288" s="27"/>
      <c r="EW288" s="27"/>
      <c r="EX288" s="27"/>
      <c r="EY288" s="27"/>
      <c r="EZ288" s="27"/>
      <c r="FA288" s="27"/>
      <c r="FB288" s="27"/>
      <c r="FC288" s="27"/>
      <c r="FD288" s="27"/>
      <c r="FE288" s="27"/>
      <c r="FF288" s="27"/>
      <c r="FG288" s="27"/>
      <c r="FH288" s="27"/>
      <c r="FI288" s="27"/>
      <c r="FJ288" s="27"/>
      <c r="FK288" s="27"/>
      <c r="FL288" s="27"/>
      <c r="FM288" s="27"/>
      <c r="FN288" s="27"/>
      <c r="FO288" s="27"/>
      <c r="FP288" s="27"/>
      <c r="FQ288" s="27"/>
      <c r="FR288" s="27"/>
      <c r="FS288" s="27"/>
      <c r="FT288" s="27"/>
      <c r="FU288" s="27"/>
      <c r="FV288" s="27"/>
      <c r="FW288" s="27"/>
      <c r="FX288" s="27"/>
      <c r="FY288" s="27"/>
      <c r="FZ288" s="27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</row>
    <row r="289" spans="1:198" x14ac:dyDescent="0.25">
      <c r="A289"/>
      <c r="B289"/>
      <c r="C289" s="1"/>
      <c r="D289" s="1"/>
      <c r="E289" s="1"/>
      <c r="F289" s="38"/>
      <c r="G289" s="38"/>
      <c r="H289" s="38"/>
      <c r="I289" s="38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G289" s="27"/>
      <c r="DH289" s="27"/>
      <c r="DI289" s="27"/>
      <c r="DJ289" s="27"/>
      <c r="DK289" s="27"/>
      <c r="DL289" s="27"/>
      <c r="DM289" s="27"/>
      <c r="DN289" s="27"/>
      <c r="DO289" s="27"/>
      <c r="DP289" s="27"/>
      <c r="DQ289" s="27"/>
      <c r="DR289" s="27"/>
      <c r="DS289" s="27"/>
      <c r="DT289" s="27"/>
      <c r="DU289" s="27"/>
      <c r="DV289" s="27"/>
      <c r="DW289" s="27"/>
      <c r="DX289" s="27"/>
      <c r="DY289" s="27"/>
      <c r="DZ289" s="27"/>
      <c r="EA289" s="27"/>
      <c r="EB289" s="27"/>
      <c r="EC289" s="27"/>
      <c r="ED289" s="27"/>
      <c r="EE289" s="27"/>
      <c r="EF289" s="27"/>
      <c r="EG289" s="27"/>
      <c r="EH289" s="27"/>
      <c r="EI289" s="27"/>
      <c r="EJ289" s="27"/>
      <c r="EK289" s="27"/>
      <c r="EL289" s="27"/>
      <c r="EM289" s="27"/>
      <c r="EN289" s="27"/>
      <c r="EO289" s="27"/>
      <c r="EP289" s="27"/>
      <c r="EQ289" s="27"/>
      <c r="ER289" s="27"/>
      <c r="ES289" s="27"/>
      <c r="ET289" s="27"/>
      <c r="EU289" s="27"/>
      <c r="EV289" s="27"/>
      <c r="EW289" s="27"/>
      <c r="EX289" s="27"/>
      <c r="EY289" s="27"/>
      <c r="EZ289" s="27"/>
      <c r="FA289" s="27"/>
      <c r="FB289" s="27"/>
      <c r="FC289" s="27"/>
      <c r="FD289" s="27"/>
      <c r="FE289" s="27"/>
      <c r="FF289" s="27"/>
      <c r="FG289" s="27"/>
      <c r="FH289" s="27"/>
      <c r="FI289" s="27"/>
      <c r="FJ289" s="27"/>
      <c r="FK289" s="27"/>
      <c r="FL289" s="27"/>
      <c r="FM289" s="27"/>
      <c r="FN289" s="27"/>
      <c r="FO289" s="27"/>
      <c r="FP289" s="27"/>
      <c r="FQ289" s="27"/>
      <c r="FR289" s="27"/>
      <c r="FS289" s="27"/>
      <c r="FT289" s="27"/>
      <c r="FU289" s="27"/>
      <c r="FV289" s="27"/>
      <c r="FW289" s="27"/>
      <c r="FX289" s="27"/>
      <c r="FY289" s="27"/>
      <c r="FZ289" s="27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</row>
    <row r="290" spans="1:198" x14ac:dyDescent="0.25">
      <c r="A290"/>
      <c r="B290"/>
      <c r="C290" s="1"/>
      <c r="D290" s="1"/>
      <c r="E290" s="1"/>
      <c r="F290" s="38"/>
      <c r="G290" s="38"/>
      <c r="H290" s="38"/>
      <c r="I290" s="38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/>
      <c r="DK290" s="27"/>
      <c r="DL290" s="27"/>
      <c r="DM290" s="27"/>
      <c r="DN290" s="27"/>
      <c r="DO290" s="27"/>
      <c r="DP290" s="27"/>
      <c r="DQ290" s="27"/>
      <c r="DR290" s="27"/>
      <c r="DS290" s="27"/>
      <c r="DT290" s="27"/>
      <c r="DU290" s="27"/>
      <c r="DV290" s="27"/>
      <c r="DW290" s="27"/>
      <c r="DX290" s="27"/>
      <c r="DY290" s="27"/>
      <c r="DZ290" s="27"/>
      <c r="EA290" s="27"/>
      <c r="EB290" s="27"/>
      <c r="EC290" s="27"/>
      <c r="ED290" s="27"/>
      <c r="EE290" s="27"/>
      <c r="EF290" s="27"/>
      <c r="EG290" s="27"/>
      <c r="EH290" s="27"/>
      <c r="EI290" s="27"/>
      <c r="EJ290" s="27"/>
      <c r="EK290" s="27"/>
      <c r="EL290" s="27"/>
      <c r="EM290" s="27"/>
      <c r="EN290" s="27"/>
      <c r="EO290" s="27"/>
      <c r="EP290" s="27"/>
      <c r="EQ290" s="27"/>
      <c r="ER290" s="27"/>
      <c r="ES290" s="27"/>
      <c r="ET290" s="27"/>
      <c r="EU290" s="27"/>
      <c r="EV290" s="27"/>
      <c r="EW290" s="27"/>
      <c r="EX290" s="27"/>
      <c r="EY290" s="27"/>
      <c r="EZ290" s="27"/>
      <c r="FA290" s="27"/>
      <c r="FB290" s="27"/>
      <c r="FC290" s="27"/>
      <c r="FD290" s="27"/>
      <c r="FE290" s="27"/>
      <c r="FF290" s="27"/>
      <c r="FG290" s="27"/>
      <c r="FH290" s="27"/>
      <c r="FI290" s="27"/>
      <c r="FJ290" s="27"/>
      <c r="FK290" s="27"/>
      <c r="FL290" s="27"/>
      <c r="FM290" s="27"/>
      <c r="FN290" s="27"/>
      <c r="FO290" s="27"/>
      <c r="FP290" s="27"/>
      <c r="FQ290" s="27"/>
      <c r="FR290" s="27"/>
      <c r="FS290" s="27"/>
      <c r="FT290" s="27"/>
      <c r="FU290" s="27"/>
      <c r="FV290" s="27"/>
      <c r="FW290" s="27"/>
      <c r="FX290" s="27"/>
      <c r="FY290" s="27"/>
      <c r="FZ290" s="27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</row>
    <row r="291" spans="1:198" x14ac:dyDescent="0.25">
      <c r="A291"/>
      <c r="B291"/>
      <c r="C291" s="1"/>
      <c r="D291" s="1"/>
      <c r="E291" s="1"/>
      <c r="F291" s="38"/>
      <c r="G291" s="38"/>
      <c r="H291" s="38"/>
      <c r="I291" s="38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/>
      <c r="DK291" s="27"/>
      <c r="DL291" s="27"/>
      <c r="DM291" s="27"/>
      <c r="DN291" s="27"/>
      <c r="DO291" s="27"/>
      <c r="DP291" s="27"/>
      <c r="DQ291" s="27"/>
      <c r="DR291" s="27"/>
      <c r="DS291" s="27"/>
      <c r="DT291" s="27"/>
      <c r="DU291" s="27"/>
      <c r="DV291" s="27"/>
      <c r="DW291" s="27"/>
      <c r="DX291" s="27"/>
      <c r="DY291" s="27"/>
      <c r="DZ291" s="27"/>
      <c r="EA291" s="27"/>
      <c r="EB291" s="27"/>
      <c r="EC291" s="27"/>
      <c r="ED291" s="27"/>
      <c r="EE291" s="27"/>
      <c r="EF291" s="27"/>
      <c r="EG291" s="27"/>
      <c r="EH291" s="27"/>
      <c r="EI291" s="27"/>
      <c r="EJ291" s="27"/>
      <c r="EK291" s="27"/>
      <c r="EL291" s="27"/>
      <c r="EM291" s="27"/>
      <c r="EN291" s="27"/>
      <c r="EO291" s="27"/>
      <c r="EP291" s="27"/>
      <c r="EQ291" s="27"/>
      <c r="ER291" s="27"/>
      <c r="ES291" s="27"/>
      <c r="ET291" s="27"/>
      <c r="EU291" s="27"/>
      <c r="EV291" s="27"/>
      <c r="EW291" s="27"/>
      <c r="EX291" s="27"/>
      <c r="EY291" s="27"/>
      <c r="EZ291" s="27"/>
      <c r="FA291" s="27"/>
      <c r="FB291" s="27"/>
      <c r="FC291" s="27"/>
      <c r="FD291" s="27"/>
      <c r="FE291" s="27"/>
      <c r="FF291" s="27"/>
      <c r="FG291" s="27"/>
      <c r="FH291" s="27"/>
      <c r="FI291" s="27"/>
      <c r="FJ291" s="27"/>
      <c r="FK291" s="27"/>
      <c r="FL291" s="27"/>
      <c r="FM291" s="27"/>
      <c r="FN291" s="27"/>
      <c r="FO291" s="27"/>
      <c r="FP291" s="27"/>
      <c r="FQ291" s="27"/>
      <c r="FR291" s="27"/>
      <c r="FS291" s="27"/>
      <c r="FT291" s="27"/>
      <c r="FU291" s="27"/>
      <c r="FV291" s="27"/>
      <c r="FW291" s="27"/>
      <c r="FX291" s="27"/>
      <c r="FY291" s="27"/>
      <c r="FZ291" s="27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</row>
    <row r="292" spans="1:198" x14ac:dyDescent="0.25">
      <c r="A292"/>
      <c r="B292"/>
      <c r="C292" s="1"/>
      <c r="D292" s="1"/>
      <c r="E292" s="1"/>
      <c r="F292" s="38"/>
      <c r="G292" s="38"/>
      <c r="H292" s="38"/>
      <c r="I292" s="38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  <c r="CU292" s="27"/>
      <c r="CV292" s="27"/>
      <c r="CW292" s="27"/>
      <c r="CX292" s="27"/>
      <c r="CY292" s="27"/>
      <c r="CZ292" s="27"/>
      <c r="DA292" s="27"/>
      <c r="DB292" s="27"/>
      <c r="DC292" s="27"/>
      <c r="DD292" s="27"/>
      <c r="DE292" s="27"/>
      <c r="DF292" s="27"/>
      <c r="DG292" s="27"/>
      <c r="DH292" s="27"/>
      <c r="DI292" s="27"/>
      <c r="DJ292" s="27"/>
      <c r="DK292" s="27"/>
      <c r="DL292" s="27"/>
      <c r="DM292" s="27"/>
      <c r="DN292" s="27"/>
      <c r="DO292" s="27"/>
      <c r="DP292" s="27"/>
      <c r="DQ292" s="27"/>
      <c r="DR292" s="27"/>
      <c r="DS292" s="27"/>
      <c r="DT292" s="27"/>
      <c r="DU292" s="27"/>
      <c r="DV292" s="27"/>
      <c r="DW292" s="27"/>
      <c r="DX292" s="27"/>
      <c r="DY292" s="27"/>
      <c r="DZ292" s="27"/>
      <c r="EA292" s="27"/>
      <c r="EB292" s="27"/>
      <c r="EC292" s="27"/>
      <c r="ED292" s="27"/>
      <c r="EE292" s="27"/>
      <c r="EF292" s="27"/>
      <c r="EG292" s="27"/>
      <c r="EH292" s="27"/>
      <c r="EI292" s="27"/>
      <c r="EJ292" s="27"/>
      <c r="EK292" s="27"/>
      <c r="EL292" s="27"/>
      <c r="EM292" s="27"/>
      <c r="EN292" s="27"/>
      <c r="EO292" s="27"/>
      <c r="EP292" s="27"/>
      <c r="EQ292" s="27"/>
      <c r="ER292" s="27"/>
      <c r="ES292" s="27"/>
      <c r="ET292" s="27"/>
      <c r="EU292" s="27"/>
      <c r="EV292" s="27"/>
      <c r="EW292" s="27"/>
      <c r="EX292" s="27"/>
      <c r="EY292" s="27"/>
      <c r="EZ292" s="27"/>
      <c r="FA292" s="27"/>
      <c r="FB292" s="27"/>
      <c r="FC292" s="27"/>
      <c r="FD292" s="27"/>
      <c r="FE292" s="27"/>
      <c r="FF292" s="27"/>
      <c r="FG292" s="27"/>
      <c r="FH292" s="27"/>
      <c r="FI292" s="27"/>
      <c r="FJ292" s="27"/>
      <c r="FK292" s="27"/>
      <c r="FL292" s="27"/>
      <c r="FM292" s="27"/>
      <c r="FN292" s="27"/>
      <c r="FO292" s="27"/>
      <c r="FP292" s="27"/>
      <c r="FQ292" s="27"/>
      <c r="FR292" s="27"/>
      <c r="FS292" s="27"/>
      <c r="FT292" s="27"/>
      <c r="FU292" s="27"/>
      <c r="FV292" s="27"/>
      <c r="FW292" s="27"/>
      <c r="FX292" s="27"/>
      <c r="FY292" s="27"/>
      <c r="FZ292" s="27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</row>
    <row r="293" spans="1:198" x14ac:dyDescent="0.25">
      <c r="A293"/>
      <c r="B293"/>
      <c r="C293" s="1"/>
      <c r="D293" s="1"/>
      <c r="E293" s="1"/>
      <c r="F293" s="38"/>
      <c r="G293" s="38"/>
      <c r="H293" s="38"/>
      <c r="I293" s="38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  <c r="CU293" s="27"/>
      <c r="CV293" s="27"/>
      <c r="CW293" s="27"/>
      <c r="CX293" s="27"/>
      <c r="CY293" s="27"/>
      <c r="CZ293" s="27"/>
      <c r="DA293" s="27"/>
      <c r="DB293" s="27"/>
      <c r="DC293" s="27"/>
      <c r="DD293" s="27"/>
      <c r="DE293" s="27"/>
      <c r="DF293" s="27"/>
      <c r="DG293" s="27"/>
      <c r="DH293" s="27"/>
      <c r="DI293" s="27"/>
      <c r="DJ293" s="27"/>
      <c r="DK293" s="27"/>
      <c r="DL293" s="27"/>
      <c r="DM293" s="27"/>
      <c r="DN293" s="27"/>
      <c r="DO293" s="27"/>
      <c r="DP293" s="27"/>
      <c r="DQ293" s="27"/>
      <c r="DR293" s="27"/>
      <c r="DS293" s="27"/>
      <c r="DT293" s="27"/>
      <c r="DU293" s="27"/>
      <c r="DV293" s="27"/>
      <c r="DW293" s="27"/>
      <c r="DX293" s="27"/>
      <c r="DY293" s="27"/>
      <c r="DZ293" s="27"/>
      <c r="EA293" s="27"/>
      <c r="EB293" s="27"/>
      <c r="EC293" s="27"/>
      <c r="ED293" s="27"/>
      <c r="EE293" s="27"/>
      <c r="EF293" s="27"/>
      <c r="EG293" s="27"/>
      <c r="EH293" s="27"/>
      <c r="EI293" s="27"/>
      <c r="EJ293" s="27"/>
      <c r="EK293" s="27"/>
      <c r="EL293" s="27"/>
      <c r="EM293" s="27"/>
      <c r="EN293" s="27"/>
      <c r="EO293" s="27"/>
      <c r="EP293" s="27"/>
      <c r="EQ293" s="27"/>
      <c r="ER293" s="27"/>
      <c r="ES293" s="27"/>
      <c r="ET293" s="27"/>
      <c r="EU293" s="27"/>
      <c r="EV293" s="27"/>
      <c r="EW293" s="27"/>
      <c r="EX293" s="27"/>
      <c r="EY293" s="27"/>
      <c r="EZ293" s="27"/>
      <c r="FA293" s="27"/>
      <c r="FB293" s="27"/>
      <c r="FC293" s="27"/>
      <c r="FD293" s="27"/>
      <c r="FE293" s="27"/>
      <c r="FF293" s="27"/>
      <c r="FG293" s="27"/>
      <c r="FH293" s="27"/>
      <c r="FI293" s="27"/>
      <c r="FJ293" s="27"/>
      <c r="FK293" s="27"/>
      <c r="FL293" s="27"/>
      <c r="FM293" s="27"/>
      <c r="FN293" s="27"/>
      <c r="FO293" s="27"/>
      <c r="FP293" s="27"/>
      <c r="FQ293" s="27"/>
      <c r="FR293" s="27"/>
      <c r="FS293" s="27"/>
      <c r="FT293" s="27"/>
      <c r="FU293" s="27"/>
      <c r="FV293" s="27"/>
      <c r="FW293" s="27"/>
      <c r="FX293" s="27"/>
      <c r="FY293" s="27"/>
      <c r="FZ293" s="27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</row>
    <row r="294" spans="1:198" x14ac:dyDescent="0.25">
      <c r="A294"/>
      <c r="B294"/>
      <c r="C294" s="1"/>
      <c r="D294" s="1"/>
      <c r="E294" s="1"/>
      <c r="F294" s="38"/>
      <c r="G294" s="38"/>
      <c r="H294" s="38"/>
      <c r="I294" s="38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  <c r="CU294" s="27"/>
      <c r="CV294" s="27"/>
      <c r="CW294" s="27"/>
      <c r="CX294" s="27"/>
      <c r="CY294" s="27"/>
      <c r="CZ294" s="27"/>
      <c r="DA294" s="27"/>
      <c r="DB294" s="27"/>
      <c r="DC294" s="27"/>
      <c r="DD294" s="27"/>
      <c r="DE294" s="27"/>
      <c r="DF294" s="27"/>
      <c r="DG294" s="27"/>
      <c r="DH294" s="27"/>
      <c r="DI294" s="27"/>
      <c r="DJ294" s="27"/>
      <c r="DK294" s="27"/>
      <c r="DL294" s="27"/>
      <c r="DM294" s="27"/>
      <c r="DN294" s="27"/>
      <c r="DO294" s="27"/>
      <c r="DP294" s="27"/>
      <c r="DQ294" s="27"/>
      <c r="DR294" s="27"/>
      <c r="DS294" s="27"/>
      <c r="DT294" s="27"/>
      <c r="DU294" s="27"/>
      <c r="DV294" s="27"/>
      <c r="DW294" s="27"/>
      <c r="DX294" s="27"/>
      <c r="DY294" s="27"/>
      <c r="DZ294" s="27"/>
      <c r="EA294" s="27"/>
      <c r="EB294" s="27"/>
      <c r="EC294" s="27"/>
      <c r="ED294" s="27"/>
      <c r="EE294" s="27"/>
      <c r="EF294" s="27"/>
      <c r="EG294" s="27"/>
      <c r="EH294" s="27"/>
      <c r="EI294" s="27"/>
      <c r="EJ294" s="27"/>
      <c r="EK294" s="27"/>
      <c r="EL294" s="27"/>
      <c r="EM294" s="27"/>
      <c r="EN294" s="27"/>
      <c r="EO294" s="27"/>
      <c r="EP294" s="27"/>
      <c r="EQ294" s="27"/>
      <c r="ER294" s="27"/>
      <c r="ES294" s="27"/>
      <c r="ET294" s="27"/>
      <c r="EU294" s="27"/>
      <c r="EV294" s="27"/>
      <c r="EW294" s="27"/>
      <c r="EX294" s="27"/>
      <c r="EY294" s="27"/>
      <c r="EZ294" s="27"/>
      <c r="FA294" s="27"/>
      <c r="FB294" s="27"/>
      <c r="FC294" s="27"/>
      <c r="FD294" s="27"/>
      <c r="FE294" s="27"/>
      <c r="FF294" s="27"/>
      <c r="FG294" s="27"/>
      <c r="FH294" s="27"/>
      <c r="FI294" s="27"/>
      <c r="FJ294" s="27"/>
      <c r="FK294" s="27"/>
      <c r="FL294" s="27"/>
      <c r="FM294" s="27"/>
      <c r="FN294" s="27"/>
      <c r="FO294" s="27"/>
      <c r="FP294" s="27"/>
      <c r="FQ294" s="27"/>
      <c r="FR294" s="27"/>
      <c r="FS294" s="27"/>
      <c r="FT294" s="27"/>
      <c r="FU294" s="27"/>
      <c r="FV294" s="27"/>
      <c r="FW294" s="27"/>
      <c r="FX294" s="27"/>
      <c r="FY294" s="27"/>
      <c r="FZ294" s="27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</row>
    <row r="295" spans="1:198" x14ac:dyDescent="0.25">
      <c r="A295"/>
      <c r="B295"/>
      <c r="C295" s="1"/>
      <c r="D295" s="1"/>
      <c r="E295" s="1"/>
      <c r="F295" s="38"/>
      <c r="G295" s="38"/>
      <c r="H295" s="38"/>
      <c r="I295" s="38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  <c r="CU295" s="27"/>
      <c r="CV295" s="27"/>
      <c r="CW295" s="27"/>
      <c r="CX295" s="27"/>
      <c r="CY295" s="27"/>
      <c r="CZ295" s="27"/>
      <c r="DA295" s="27"/>
      <c r="DB295" s="27"/>
      <c r="DC295" s="27"/>
      <c r="DD295" s="27"/>
      <c r="DE295" s="27"/>
      <c r="DF295" s="27"/>
      <c r="DG295" s="27"/>
      <c r="DH295" s="27"/>
      <c r="DI295" s="27"/>
      <c r="DJ295" s="27"/>
      <c r="DK295" s="27"/>
      <c r="DL295" s="27"/>
      <c r="DM295" s="27"/>
      <c r="DN295" s="27"/>
      <c r="DO295" s="27"/>
      <c r="DP295" s="27"/>
      <c r="DQ295" s="27"/>
      <c r="DR295" s="27"/>
      <c r="DS295" s="27"/>
      <c r="DT295" s="27"/>
      <c r="DU295" s="27"/>
      <c r="DV295" s="27"/>
      <c r="DW295" s="27"/>
      <c r="DX295" s="27"/>
      <c r="DY295" s="27"/>
      <c r="DZ295" s="27"/>
      <c r="EA295" s="27"/>
      <c r="EB295" s="27"/>
      <c r="EC295" s="27"/>
      <c r="ED295" s="27"/>
      <c r="EE295" s="27"/>
      <c r="EF295" s="27"/>
      <c r="EG295" s="27"/>
      <c r="EH295" s="27"/>
      <c r="EI295" s="27"/>
      <c r="EJ295" s="27"/>
      <c r="EK295" s="27"/>
      <c r="EL295" s="27"/>
      <c r="EM295" s="27"/>
      <c r="EN295" s="27"/>
      <c r="EO295" s="27"/>
      <c r="EP295" s="27"/>
      <c r="EQ295" s="27"/>
      <c r="ER295" s="27"/>
      <c r="ES295" s="27"/>
      <c r="ET295" s="27"/>
      <c r="EU295" s="27"/>
      <c r="EV295" s="27"/>
      <c r="EW295" s="27"/>
      <c r="EX295" s="27"/>
      <c r="EY295" s="27"/>
      <c r="EZ295" s="27"/>
      <c r="FA295" s="27"/>
      <c r="FB295" s="27"/>
      <c r="FC295" s="27"/>
      <c r="FD295" s="27"/>
      <c r="FE295" s="27"/>
      <c r="FF295" s="27"/>
      <c r="FG295" s="27"/>
      <c r="FH295" s="27"/>
      <c r="FI295" s="27"/>
      <c r="FJ295" s="27"/>
      <c r="FK295" s="27"/>
      <c r="FL295" s="27"/>
      <c r="FM295" s="27"/>
      <c r="FN295" s="27"/>
      <c r="FO295" s="27"/>
      <c r="FP295" s="27"/>
      <c r="FQ295" s="27"/>
      <c r="FR295" s="27"/>
      <c r="FS295" s="27"/>
      <c r="FT295" s="27"/>
      <c r="FU295" s="27"/>
      <c r="FV295" s="27"/>
      <c r="FW295" s="27"/>
      <c r="FX295" s="27"/>
      <c r="FY295" s="27"/>
      <c r="FZ295" s="27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</row>
    <row r="296" spans="1:198" x14ac:dyDescent="0.25">
      <c r="A296"/>
      <c r="B296"/>
      <c r="C296" s="1"/>
      <c r="D296" s="1"/>
      <c r="E296" s="1"/>
      <c r="F296" s="38"/>
      <c r="G296" s="38"/>
      <c r="H296" s="38"/>
      <c r="I296" s="38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  <c r="CU296" s="27"/>
      <c r="CV296" s="27"/>
      <c r="CW296" s="27"/>
      <c r="CX296" s="27"/>
      <c r="CY296" s="27"/>
      <c r="CZ296" s="27"/>
      <c r="DA296" s="27"/>
      <c r="DB296" s="27"/>
      <c r="DC296" s="27"/>
      <c r="DD296" s="27"/>
      <c r="DE296" s="27"/>
      <c r="DF296" s="27"/>
      <c r="DG296" s="27"/>
      <c r="DH296" s="27"/>
      <c r="DI296" s="27"/>
      <c r="DJ296" s="27"/>
      <c r="DK296" s="27"/>
      <c r="DL296" s="27"/>
      <c r="DM296" s="27"/>
      <c r="DN296" s="27"/>
      <c r="DO296" s="27"/>
      <c r="DP296" s="27"/>
      <c r="DQ296" s="27"/>
      <c r="DR296" s="27"/>
      <c r="DS296" s="27"/>
      <c r="DT296" s="27"/>
      <c r="DU296" s="27"/>
      <c r="DV296" s="27"/>
      <c r="DW296" s="27"/>
      <c r="DX296" s="27"/>
      <c r="DY296" s="27"/>
      <c r="DZ296" s="27"/>
      <c r="EA296" s="27"/>
      <c r="EB296" s="27"/>
      <c r="EC296" s="27"/>
      <c r="ED296" s="27"/>
      <c r="EE296" s="27"/>
      <c r="EF296" s="27"/>
      <c r="EG296" s="27"/>
      <c r="EH296" s="27"/>
      <c r="EI296" s="27"/>
      <c r="EJ296" s="27"/>
      <c r="EK296" s="27"/>
      <c r="EL296" s="27"/>
      <c r="EM296" s="27"/>
      <c r="EN296" s="27"/>
      <c r="EO296" s="27"/>
      <c r="EP296" s="27"/>
      <c r="EQ296" s="27"/>
      <c r="ER296" s="27"/>
      <c r="ES296" s="27"/>
      <c r="ET296" s="27"/>
      <c r="EU296" s="27"/>
      <c r="EV296" s="27"/>
      <c r="EW296" s="27"/>
      <c r="EX296" s="27"/>
      <c r="EY296" s="27"/>
      <c r="EZ296" s="27"/>
      <c r="FA296" s="27"/>
      <c r="FB296" s="27"/>
      <c r="FC296" s="27"/>
      <c r="FD296" s="27"/>
      <c r="FE296" s="27"/>
      <c r="FF296" s="27"/>
      <c r="FG296" s="27"/>
      <c r="FH296" s="27"/>
      <c r="FI296" s="27"/>
      <c r="FJ296" s="27"/>
      <c r="FK296" s="27"/>
      <c r="FL296" s="27"/>
      <c r="FM296" s="27"/>
      <c r="FN296" s="27"/>
      <c r="FO296" s="27"/>
      <c r="FP296" s="27"/>
      <c r="FQ296" s="27"/>
      <c r="FR296" s="27"/>
      <c r="FS296" s="27"/>
      <c r="FT296" s="27"/>
      <c r="FU296" s="27"/>
      <c r="FV296" s="27"/>
      <c r="FW296" s="27"/>
      <c r="FX296" s="27"/>
      <c r="FY296" s="27"/>
      <c r="FZ296" s="27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</row>
    <row r="297" spans="1:198" x14ac:dyDescent="0.25">
      <c r="A297"/>
      <c r="B297"/>
      <c r="C297" s="1"/>
      <c r="D297" s="1"/>
      <c r="E297" s="1"/>
      <c r="F297" s="38"/>
      <c r="G297" s="38"/>
      <c r="H297" s="38"/>
      <c r="I297" s="38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  <c r="CU297" s="27"/>
      <c r="CV297" s="27"/>
      <c r="CW297" s="27"/>
      <c r="CX297" s="27"/>
      <c r="CY297" s="27"/>
      <c r="CZ297" s="27"/>
      <c r="DA297" s="27"/>
      <c r="DB297" s="27"/>
      <c r="DC297" s="27"/>
      <c r="DD297" s="27"/>
      <c r="DE297" s="27"/>
      <c r="DF297" s="27"/>
      <c r="DG297" s="27"/>
      <c r="DH297" s="27"/>
      <c r="DI297" s="27"/>
      <c r="DJ297" s="27"/>
      <c r="DK297" s="27"/>
      <c r="DL297" s="27"/>
      <c r="DM297" s="27"/>
      <c r="DN297" s="27"/>
      <c r="DO297" s="27"/>
      <c r="DP297" s="27"/>
      <c r="DQ297" s="27"/>
      <c r="DR297" s="27"/>
      <c r="DS297" s="27"/>
      <c r="DT297" s="27"/>
      <c r="DU297" s="27"/>
      <c r="DV297" s="27"/>
      <c r="DW297" s="27"/>
      <c r="DX297" s="27"/>
      <c r="DY297" s="27"/>
      <c r="DZ297" s="27"/>
      <c r="EA297" s="27"/>
      <c r="EB297" s="27"/>
      <c r="EC297" s="27"/>
      <c r="ED297" s="27"/>
      <c r="EE297" s="27"/>
      <c r="EF297" s="27"/>
      <c r="EG297" s="27"/>
      <c r="EH297" s="27"/>
      <c r="EI297" s="27"/>
      <c r="EJ297" s="27"/>
      <c r="EK297" s="27"/>
      <c r="EL297" s="27"/>
      <c r="EM297" s="27"/>
      <c r="EN297" s="27"/>
      <c r="EO297" s="27"/>
      <c r="EP297" s="27"/>
      <c r="EQ297" s="27"/>
      <c r="ER297" s="27"/>
      <c r="ES297" s="27"/>
      <c r="ET297" s="27"/>
      <c r="EU297" s="27"/>
      <c r="EV297" s="27"/>
      <c r="EW297" s="27"/>
      <c r="EX297" s="27"/>
      <c r="EY297" s="27"/>
      <c r="EZ297" s="27"/>
      <c r="FA297" s="27"/>
      <c r="FB297" s="27"/>
      <c r="FC297" s="27"/>
      <c r="FD297" s="27"/>
      <c r="FE297" s="27"/>
      <c r="FF297" s="27"/>
      <c r="FG297" s="27"/>
      <c r="FH297" s="27"/>
      <c r="FI297" s="27"/>
      <c r="FJ297" s="27"/>
      <c r="FK297" s="27"/>
      <c r="FL297" s="27"/>
      <c r="FM297" s="27"/>
      <c r="FN297" s="27"/>
      <c r="FO297" s="27"/>
      <c r="FP297" s="27"/>
      <c r="FQ297" s="27"/>
      <c r="FR297" s="27"/>
      <c r="FS297" s="27"/>
      <c r="FT297" s="27"/>
      <c r="FU297" s="27"/>
      <c r="FV297" s="27"/>
      <c r="FW297" s="27"/>
      <c r="FX297" s="27"/>
      <c r="FY297" s="27"/>
      <c r="FZ297" s="2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</row>
    <row r="298" spans="1:198" x14ac:dyDescent="0.25">
      <c r="A298"/>
      <c r="B298"/>
      <c r="C298" s="1"/>
      <c r="D298" s="1"/>
      <c r="E298" s="1"/>
      <c r="F298" s="38"/>
      <c r="G298" s="38"/>
      <c r="H298" s="38"/>
      <c r="I298" s="3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  <c r="CU298" s="27"/>
      <c r="CV298" s="27"/>
      <c r="CW298" s="27"/>
      <c r="CX298" s="27"/>
      <c r="CY298" s="27"/>
      <c r="CZ298" s="27"/>
      <c r="DA298" s="27"/>
      <c r="DB298" s="27"/>
      <c r="DC298" s="27"/>
      <c r="DD298" s="27"/>
      <c r="DE298" s="27"/>
      <c r="DF298" s="27"/>
      <c r="DG298" s="27"/>
      <c r="DH298" s="27"/>
      <c r="DI298" s="27"/>
      <c r="DJ298" s="27"/>
      <c r="DK298" s="27"/>
      <c r="DL298" s="27"/>
      <c r="DM298" s="27"/>
      <c r="DN298" s="27"/>
      <c r="DO298" s="27"/>
      <c r="DP298" s="27"/>
      <c r="DQ298" s="27"/>
      <c r="DR298" s="27"/>
      <c r="DS298" s="27"/>
      <c r="DT298" s="27"/>
      <c r="DU298" s="27"/>
      <c r="DV298" s="27"/>
      <c r="DW298" s="27"/>
      <c r="DX298" s="27"/>
      <c r="DY298" s="27"/>
      <c r="DZ298" s="27"/>
      <c r="EA298" s="27"/>
      <c r="EB298" s="27"/>
      <c r="EC298" s="27"/>
      <c r="ED298" s="27"/>
      <c r="EE298" s="27"/>
      <c r="EF298" s="27"/>
      <c r="EG298" s="27"/>
      <c r="EH298" s="27"/>
      <c r="EI298" s="27"/>
      <c r="EJ298" s="27"/>
      <c r="EK298" s="27"/>
      <c r="EL298" s="27"/>
      <c r="EM298" s="27"/>
      <c r="EN298" s="27"/>
      <c r="EO298" s="27"/>
      <c r="EP298" s="27"/>
      <c r="EQ298" s="27"/>
      <c r="ER298" s="27"/>
      <c r="ES298" s="27"/>
      <c r="ET298" s="27"/>
      <c r="EU298" s="27"/>
      <c r="EV298" s="27"/>
      <c r="EW298" s="27"/>
      <c r="EX298" s="27"/>
      <c r="EY298" s="27"/>
      <c r="EZ298" s="27"/>
      <c r="FA298" s="27"/>
      <c r="FB298" s="27"/>
      <c r="FC298" s="27"/>
      <c r="FD298" s="27"/>
      <c r="FE298" s="27"/>
      <c r="FF298" s="27"/>
      <c r="FG298" s="27"/>
      <c r="FH298" s="27"/>
      <c r="FI298" s="27"/>
      <c r="FJ298" s="27"/>
      <c r="FK298" s="27"/>
      <c r="FL298" s="27"/>
      <c r="FM298" s="27"/>
      <c r="FN298" s="27"/>
      <c r="FO298" s="27"/>
      <c r="FP298" s="27"/>
      <c r="FQ298" s="27"/>
      <c r="FR298" s="27"/>
      <c r="FS298" s="27"/>
      <c r="FT298" s="27"/>
      <c r="FU298" s="27"/>
      <c r="FV298" s="27"/>
      <c r="FW298" s="27"/>
      <c r="FX298" s="27"/>
      <c r="FY298" s="27"/>
      <c r="FZ298" s="27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</row>
    <row r="299" spans="1:198" x14ac:dyDescent="0.25">
      <c r="A299"/>
      <c r="B299"/>
      <c r="C299" s="2"/>
      <c r="D299" s="9"/>
      <c r="E299" s="2"/>
      <c r="F299" s="38"/>
      <c r="G299" s="38"/>
      <c r="H299" s="38"/>
      <c r="I299" s="38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G299" s="27"/>
      <c r="DH299" s="27"/>
      <c r="DI299" s="27"/>
      <c r="DJ299" s="27"/>
      <c r="DK299" s="27"/>
      <c r="DL299" s="27"/>
      <c r="DM299" s="27"/>
      <c r="DN299" s="27"/>
      <c r="DO299" s="27"/>
      <c r="DP299" s="27"/>
      <c r="DQ299" s="27"/>
      <c r="DR299" s="27"/>
      <c r="DS299" s="27"/>
      <c r="DT299" s="27"/>
      <c r="DU299" s="27"/>
      <c r="DV299" s="27"/>
      <c r="DW299" s="27"/>
      <c r="DX299" s="27"/>
      <c r="DY299" s="27"/>
      <c r="DZ299" s="27"/>
      <c r="EA299" s="27"/>
      <c r="EB299" s="27"/>
      <c r="EC299" s="27"/>
      <c r="ED299" s="27"/>
      <c r="EE299" s="27"/>
      <c r="EF299" s="27"/>
      <c r="EG299" s="27"/>
      <c r="EH299" s="27"/>
      <c r="EI299" s="27"/>
      <c r="EJ299" s="27"/>
      <c r="EK299" s="27"/>
      <c r="EL299" s="27"/>
      <c r="EM299" s="27"/>
      <c r="EN299" s="27"/>
      <c r="EO299" s="27"/>
      <c r="EP299" s="27"/>
      <c r="EQ299" s="27"/>
      <c r="ER299" s="27"/>
      <c r="ES299" s="27"/>
      <c r="ET299" s="27"/>
      <c r="EU299" s="27"/>
      <c r="EV299" s="27"/>
      <c r="EW299" s="27"/>
      <c r="EX299" s="27"/>
      <c r="EY299" s="27"/>
      <c r="EZ299" s="27"/>
      <c r="FA299" s="27"/>
      <c r="FB299" s="27"/>
      <c r="FC299" s="27"/>
      <c r="FD299" s="27"/>
      <c r="FE299" s="27"/>
      <c r="FF299" s="27"/>
      <c r="FG299" s="27"/>
      <c r="FH299" s="27"/>
      <c r="FI299" s="27"/>
      <c r="FJ299" s="27"/>
      <c r="FK299" s="27"/>
      <c r="FL299" s="27"/>
      <c r="FM299" s="27"/>
      <c r="FN299" s="27"/>
      <c r="FO299" s="27"/>
      <c r="FP299" s="27"/>
      <c r="FQ299" s="27"/>
      <c r="FR299" s="27"/>
      <c r="FS299" s="27"/>
      <c r="FT299" s="27"/>
      <c r="FU299" s="27"/>
      <c r="FV299" s="27"/>
      <c r="FW299" s="27"/>
      <c r="FX299" s="27"/>
      <c r="FY299" s="27"/>
      <c r="FZ299" s="27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</row>
    <row r="300" spans="1:198" x14ac:dyDescent="0.25">
      <c r="A300"/>
      <c r="B300"/>
      <c r="C300" s="2"/>
      <c r="D300" s="2"/>
      <c r="E300" s="2"/>
      <c r="F300" s="38"/>
      <c r="G300" s="38"/>
      <c r="H300" s="38"/>
      <c r="I300" s="38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G300" s="27"/>
      <c r="DH300" s="27"/>
      <c r="DI300" s="27"/>
      <c r="DJ300" s="27"/>
      <c r="DK300" s="27"/>
      <c r="DL300" s="27"/>
      <c r="DM300" s="27"/>
      <c r="DN300" s="27"/>
      <c r="DO300" s="27"/>
      <c r="DP300" s="27"/>
      <c r="DQ300" s="27"/>
      <c r="DR300" s="27"/>
      <c r="DS300" s="27"/>
      <c r="DT300" s="27"/>
      <c r="DU300" s="27"/>
      <c r="DV300" s="27"/>
      <c r="DW300" s="27"/>
      <c r="DX300" s="27"/>
      <c r="DY300" s="27"/>
      <c r="DZ300" s="27"/>
      <c r="EA300" s="27"/>
      <c r="EB300" s="27"/>
      <c r="EC300" s="27"/>
      <c r="ED300" s="27"/>
      <c r="EE300" s="27"/>
      <c r="EF300" s="27"/>
      <c r="EG300" s="27"/>
      <c r="EH300" s="27"/>
      <c r="EI300" s="27"/>
      <c r="EJ300" s="27"/>
      <c r="EK300" s="27"/>
      <c r="EL300" s="27"/>
      <c r="EM300" s="27"/>
      <c r="EN300" s="27"/>
      <c r="EO300" s="27"/>
      <c r="EP300" s="27"/>
      <c r="EQ300" s="27"/>
      <c r="ER300" s="27"/>
      <c r="ES300" s="27"/>
      <c r="ET300" s="27"/>
      <c r="EU300" s="27"/>
      <c r="EV300" s="27"/>
      <c r="EW300" s="27"/>
      <c r="EX300" s="27"/>
      <c r="EY300" s="27"/>
      <c r="EZ300" s="27"/>
      <c r="FA300" s="27"/>
      <c r="FB300" s="27"/>
      <c r="FC300" s="27"/>
      <c r="FD300" s="27"/>
      <c r="FE300" s="27"/>
      <c r="FF300" s="27"/>
      <c r="FG300" s="27"/>
      <c r="FH300" s="27"/>
      <c r="FI300" s="27"/>
      <c r="FJ300" s="27"/>
      <c r="FK300" s="27"/>
      <c r="FL300" s="27"/>
      <c r="FM300" s="27"/>
      <c r="FN300" s="27"/>
      <c r="FO300" s="27"/>
      <c r="FP300" s="27"/>
      <c r="FQ300" s="27"/>
      <c r="FR300" s="27"/>
      <c r="FS300" s="27"/>
      <c r="FT300" s="27"/>
      <c r="FU300" s="27"/>
      <c r="FV300" s="27"/>
      <c r="FW300" s="27"/>
      <c r="FX300" s="27"/>
      <c r="FY300" s="27"/>
      <c r="FZ300" s="27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</row>
    <row r="301" spans="1:198" x14ac:dyDescent="0.25">
      <c r="A301"/>
      <c r="B301"/>
      <c r="C301" s="2"/>
      <c r="D301" s="2"/>
      <c r="E301" s="2"/>
      <c r="F301" s="38"/>
      <c r="G301" s="38"/>
      <c r="H301" s="38"/>
      <c r="I301" s="38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G301" s="27"/>
      <c r="DH301" s="27"/>
      <c r="DI301" s="27"/>
      <c r="DJ301" s="27"/>
      <c r="DK301" s="27"/>
      <c r="DL301" s="27"/>
      <c r="DM301" s="27"/>
      <c r="DN301" s="27"/>
      <c r="DO301" s="27"/>
      <c r="DP301" s="27"/>
      <c r="DQ301" s="27"/>
      <c r="DR301" s="27"/>
      <c r="DS301" s="27"/>
      <c r="DT301" s="27"/>
      <c r="DU301" s="27"/>
      <c r="DV301" s="27"/>
      <c r="DW301" s="27"/>
      <c r="DX301" s="27"/>
      <c r="DY301" s="27"/>
      <c r="DZ301" s="27"/>
      <c r="EA301" s="27"/>
      <c r="EB301" s="27"/>
      <c r="EC301" s="27"/>
      <c r="ED301" s="27"/>
      <c r="EE301" s="27"/>
      <c r="EF301" s="27"/>
      <c r="EG301" s="27"/>
      <c r="EH301" s="27"/>
      <c r="EI301" s="27"/>
      <c r="EJ301" s="27"/>
      <c r="EK301" s="27"/>
      <c r="EL301" s="27"/>
      <c r="EM301" s="27"/>
      <c r="EN301" s="27"/>
      <c r="EO301" s="27"/>
      <c r="EP301" s="27"/>
      <c r="EQ301" s="27"/>
      <c r="ER301" s="27"/>
      <c r="ES301" s="27"/>
      <c r="ET301" s="27"/>
      <c r="EU301" s="27"/>
      <c r="EV301" s="27"/>
      <c r="EW301" s="27"/>
      <c r="EX301" s="27"/>
      <c r="EY301" s="27"/>
      <c r="EZ301" s="27"/>
      <c r="FA301" s="27"/>
      <c r="FB301" s="27"/>
      <c r="FC301" s="27"/>
      <c r="FD301" s="27"/>
      <c r="FE301" s="27"/>
      <c r="FF301" s="27"/>
      <c r="FG301" s="27"/>
      <c r="FH301" s="27"/>
      <c r="FI301" s="27"/>
      <c r="FJ301" s="27"/>
      <c r="FK301" s="27"/>
      <c r="FL301" s="27"/>
      <c r="FM301" s="27"/>
      <c r="FN301" s="27"/>
      <c r="FO301" s="27"/>
      <c r="FP301" s="27"/>
      <c r="FQ301" s="27"/>
      <c r="FR301" s="27"/>
      <c r="FS301" s="27"/>
      <c r="FT301" s="27"/>
      <c r="FU301" s="27"/>
      <c r="FV301" s="27"/>
      <c r="FW301" s="27"/>
      <c r="FX301" s="27"/>
      <c r="FY301" s="27"/>
      <c r="FZ301" s="27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</row>
    <row r="302" spans="1:198" x14ac:dyDescent="0.25">
      <c r="A302"/>
      <c r="B302"/>
      <c r="C302" s="2"/>
      <c r="D302" s="2"/>
      <c r="E302" s="2"/>
      <c r="F302" s="38"/>
      <c r="G302" s="38"/>
      <c r="H302" s="38"/>
      <c r="I302" s="38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G302" s="27"/>
      <c r="DH302" s="27"/>
      <c r="DI302" s="27"/>
      <c r="DJ302" s="27"/>
      <c r="DK302" s="27"/>
      <c r="DL302" s="27"/>
      <c r="DM302" s="27"/>
      <c r="DN302" s="27"/>
      <c r="DO302" s="27"/>
      <c r="DP302" s="27"/>
      <c r="DQ302" s="27"/>
      <c r="DR302" s="27"/>
      <c r="DS302" s="27"/>
      <c r="DT302" s="27"/>
      <c r="DU302" s="27"/>
      <c r="DV302" s="27"/>
      <c r="DW302" s="27"/>
      <c r="DX302" s="27"/>
      <c r="DY302" s="27"/>
      <c r="DZ302" s="27"/>
      <c r="EA302" s="27"/>
      <c r="EB302" s="27"/>
      <c r="EC302" s="27"/>
      <c r="ED302" s="27"/>
      <c r="EE302" s="27"/>
      <c r="EF302" s="27"/>
      <c r="EG302" s="27"/>
      <c r="EH302" s="27"/>
      <c r="EI302" s="27"/>
      <c r="EJ302" s="27"/>
      <c r="EK302" s="27"/>
      <c r="EL302" s="27"/>
      <c r="EM302" s="27"/>
      <c r="EN302" s="27"/>
      <c r="EO302" s="27"/>
      <c r="EP302" s="27"/>
      <c r="EQ302" s="27"/>
      <c r="ER302" s="27"/>
      <c r="ES302" s="27"/>
      <c r="ET302" s="27"/>
      <c r="EU302" s="27"/>
      <c r="EV302" s="27"/>
      <c r="EW302" s="27"/>
      <c r="EX302" s="27"/>
      <c r="EY302" s="27"/>
      <c r="EZ302" s="27"/>
      <c r="FA302" s="27"/>
      <c r="FB302" s="27"/>
      <c r="FC302" s="27"/>
      <c r="FD302" s="27"/>
      <c r="FE302" s="27"/>
      <c r="FF302" s="27"/>
      <c r="FG302" s="27"/>
      <c r="FH302" s="27"/>
      <c r="FI302" s="27"/>
      <c r="FJ302" s="27"/>
      <c r="FK302" s="27"/>
      <c r="FL302" s="27"/>
      <c r="FM302" s="27"/>
      <c r="FN302" s="27"/>
      <c r="FO302" s="27"/>
      <c r="FP302" s="27"/>
      <c r="FQ302" s="27"/>
      <c r="FR302" s="27"/>
      <c r="FS302" s="27"/>
      <c r="FT302" s="27"/>
      <c r="FU302" s="27"/>
      <c r="FV302" s="27"/>
      <c r="FW302" s="27"/>
      <c r="FX302" s="27"/>
      <c r="FY302" s="27"/>
      <c r="FZ302" s="27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</row>
    <row r="303" spans="1:198" x14ac:dyDescent="0.25">
      <c r="A303"/>
      <c r="B303"/>
      <c r="C303" s="2"/>
      <c r="D303" s="2"/>
      <c r="E303" s="2"/>
      <c r="F303" s="38"/>
      <c r="G303" s="38"/>
      <c r="H303" s="38"/>
      <c r="I303" s="38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G303" s="27"/>
      <c r="DH303" s="27"/>
      <c r="DI303" s="27"/>
      <c r="DJ303" s="27"/>
      <c r="DK303" s="27"/>
      <c r="DL303" s="27"/>
      <c r="DM303" s="27"/>
      <c r="DN303" s="27"/>
      <c r="DO303" s="27"/>
      <c r="DP303" s="27"/>
      <c r="DQ303" s="27"/>
      <c r="DR303" s="27"/>
      <c r="DS303" s="27"/>
      <c r="DT303" s="27"/>
      <c r="DU303" s="27"/>
      <c r="DV303" s="27"/>
      <c r="DW303" s="27"/>
      <c r="DX303" s="27"/>
      <c r="DY303" s="27"/>
      <c r="DZ303" s="27"/>
      <c r="EA303" s="27"/>
      <c r="EB303" s="27"/>
      <c r="EC303" s="27"/>
      <c r="ED303" s="27"/>
      <c r="EE303" s="27"/>
      <c r="EF303" s="27"/>
      <c r="EG303" s="27"/>
      <c r="EH303" s="27"/>
      <c r="EI303" s="27"/>
      <c r="EJ303" s="27"/>
      <c r="EK303" s="27"/>
      <c r="EL303" s="27"/>
      <c r="EM303" s="27"/>
      <c r="EN303" s="27"/>
      <c r="EO303" s="27"/>
      <c r="EP303" s="27"/>
      <c r="EQ303" s="27"/>
      <c r="ER303" s="27"/>
      <c r="ES303" s="27"/>
      <c r="ET303" s="27"/>
      <c r="EU303" s="27"/>
      <c r="EV303" s="27"/>
      <c r="EW303" s="27"/>
      <c r="EX303" s="27"/>
      <c r="EY303" s="27"/>
      <c r="EZ303" s="27"/>
      <c r="FA303" s="27"/>
      <c r="FB303" s="27"/>
      <c r="FC303" s="27"/>
      <c r="FD303" s="27"/>
      <c r="FE303" s="27"/>
      <c r="FF303" s="27"/>
      <c r="FG303" s="27"/>
      <c r="FH303" s="27"/>
      <c r="FI303" s="27"/>
      <c r="FJ303" s="27"/>
      <c r="FK303" s="27"/>
      <c r="FL303" s="27"/>
      <c r="FM303" s="27"/>
      <c r="FN303" s="27"/>
      <c r="FO303" s="27"/>
      <c r="FP303" s="27"/>
      <c r="FQ303" s="27"/>
      <c r="FR303" s="27"/>
      <c r="FS303" s="27"/>
      <c r="FT303" s="27"/>
      <c r="FU303" s="27"/>
      <c r="FV303" s="27"/>
      <c r="FW303" s="27"/>
      <c r="FX303" s="27"/>
      <c r="FY303" s="27"/>
      <c r="FZ303" s="27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</row>
    <row r="304" spans="1:198" x14ac:dyDescent="0.25">
      <c r="A304"/>
      <c r="B304"/>
      <c r="C304" s="2"/>
      <c r="D304" s="2"/>
      <c r="E304" s="10"/>
      <c r="F304" s="38"/>
      <c r="G304" s="38"/>
      <c r="H304" s="38"/>
      <c r="I304" s="38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  <c r="CU304" s="27"/>
      <c r="CV304" s="27"/>
      <c r="CW304" s="27"/>
      <c r="CX304" s="27"/>
      <c r="CY304" s="27"/>
      <c r="CZ304" s="27"/>
      <c r="DA304" s="27"/>
      <c r="DB304" s="27"/>
      <c r="DC304" s="27"/>
      <c r="DD304" s="27"/>
      <c r="DE304" s="27"/>
      <c r="DF304" s="27"/>
      <c r="DG304" s="27"/>
      <c r="DH304" s="27"/>
      <c r="DI304" s="27"/>
      <c r="DJ304" s="27"/>
      <c r="DK304" s="27"/>
      <c r="DL304" s="27"/>
      <c r="DM304" s="27"/>
      <c r="DN304" s="27"/>
      <c r="DO304" s="27"/>
      <c r="DP304" s="27"/>
      <c r="DQ304" s="27"/>
      <c r="DR304" s="27"/>
      <c r="DS304" s="27"/>
      <c r="DT304" s="27"/>
      <c r="DU304" s="27"/>
      <c r="DV304" s="27"/>
      <c r="DW304" s="27"/>
      <c r="DX304" s="27"/>
      <c r="DY304" s="27"/>
      <c r="DZ304" s="27"/>
      <c r="EA304" s="27"/>
      <c r="EB304" s="27"/>
      <c r="EC304" s="27"/>
      <c r="ED304" s="27"/>
      <c r="EE304" s="27"/>
      <c r="EF304" s="27"/>
      <c r="EG304" s="27"/>
      <c r="EH304" s="27"/>
      <c r="EI304" s="27"/>
      <c r="EJ304" s="27"/>
      <c r="EK304" s="27"/>
      <c r="EL304" s="27"/>
      <c r="EM304" s="27"/>
      <c r="EN304" s="27"/>
      <c r="EO304" s="27"/>
      <c r="EP304" s="27"/>
      <c r="EQ304" s="27"/>
      <c r="ER304" s="27"/>
      <c r="ES304" s="27"/>
      <c r="ET304" s="27"/>
      <c r="EU304" s="27"/>
      <c r="EV304" s="27"/>
      <c r="EW304" s="27"/>
      <c r="EX304" s="27"/>
      <c r="EY304" s="27"/>
      <c r="EZ304" s="27"/>
      <c r="FA304" s="27"/>
      <c r="FB304" s="27"/>
      <c r="FC304" s="27"/>
      <c r="FD304" s="27"/>
      <c r="FE304" s="27"/>
      <c r="FF304" s="27"/>
      <c r="FG304" s="27"/>
      <c r="FH304" s="27"/>
      <c r="FI304" s="27"/>
      <c r="FJ304" s="27"/>
      <c r="FK304" s="27"/>
      <c r="FL304" s="27"/>
      <c r="FM304" s="27"/>
      <c r="FN304" s="27"/>
      <c r="FO304" s="27"/>
      <c r="FP304" s="27"/>
      <c r="FQ304" s="27"/>
      <c r="FR304" s="27"/>
      <c r="FS304" s="27"/>
      <c r="FT304" s="27"/>
      <c r="FU304" s="27"/>
      <c r="FV304" s="27"/>
      <c r="FW304" s="27"/>
      <c r="FX304" s="27"/>
      <c r="FY304" s="27"/>
      <c r="FZ304" s="27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</row>
    <row r="305" spans="1:198" x14ac:dyDescent="0.25">
      <c r="A305"/>
      <c r="B305"/>
      <c r="C305" s="1"/>
      <c r="D305" s="1"/>
      <c r="E305" s="1"/>
      <c r="F305" s="38"/>
      <c r="G305" s="38"/>
      <c r="H305" s="38"/>
      <c r="I305" s="38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  <c r="CU305" s="27"/>
      <c r="CV305" s="27"/>
      <c r="CW305" s="27"/>
      <c r="CX305" s="27"/>
      <c r="CY305" s="27"/>
      <c r="CZ305" s="27"/>
      <c r="DA305" s="27"/>
      <c r="DB305" s="27"/>
      <c r="DC305" s="27"/>
      <c r="DD305" s="27"/>
      <c r="DE305" s="27"/>
      <c r="DF305" s="27"/>
      <c r="DG305" s="27"/>
      <c r="DH305" s="27"/>
      <c r="DI305" s="27"/>
      <c r="DJ305" s="27"/>
      <c r="DK305" s="27"/>
      <c r="DL305" s="27"/>
      <c r="DM305" s="27"/>
      <c r="DN305" s="27"/>
      <c r="DO305" s="27"/>
      <c r="DP305" s="27"/>
      <c r="DQ305" s="27"/>
      <c r="DR305" s="27"/>
      <c r="DS305" s="27"/>
      <c r="DT305" s="27"/>
      <c r="DU305" s="27"/>
      <c r="DV305" s="27"/>
      <c r="DW305" s="27"/>
      <c r="DX305" s="27"/>
      <c r="DY305" s="27"/>
      <c r="DZ305" s="27"/>
      <c r="EA305" s="27"/>
      <c r="EB305" s="27"/>
      <c r="EC305" s="27"/>
      <c r="ED305" s="27"/>
      <c r="EE305" s="27"/>
      <c r="EF305" s="27"/>
      <c r="EG305" s="27"/>
      <c r="EH305" s="27"/>
      <c r="EI305" s="27"/>
      <c r="EJ305" s="27"/>
      <c r="EK305" s="27"/>
      <c r="EL305" s="27"/>
      <c r="EM305" s="27"/>
      <c r="EN305" s="27"/>
      <c r="EO305" s="27"/>
      <c r="EP305" s="27"/>
      <c r="EQ305" s="27"/>
      <c r="ER305" s="27"/>
      <c r="ES305" s="27"/>
      <c r="ET305" s="27"/>
      <c r="EU305" s="27"/>
      <c r="EV305" s="27"/>
      <c r="EW305" s="27"/>
      <c r="EX305" s="27"/>
      <c r="EY305" s="27"/>
      <c r="EZ305" s="27"/>
      <c r="FA305" s="27"/>
      <c r="FB305" s="27"/>
      <c r="FC305" s="27"/>
      <c r="FD305" s="27"/>
      <c r="FE305" s="27"/>
      <c r="FF305" s="27"/>
      <c r="FG305" s="27"/>
      <c r="FH305" s="27"/>
      <c r="FI305" s="27"/>
      <c r="FJ305" s="27"/>
      <c r="FK305" s="27"/>
      <c r="FL305" s="27"/>
      <c r="FM305" s="27"/>
      <c r="FN305" s="27"/>
      <c r="FO305" s="27"/>
      <c r="FP305" s="27"/>
      <c r="FQ305" s="27"/>
      <c r="FR305" s="27"/>
      <c r="FS305" s="27"/>
      <c r="FT305" s="27"/>
      <c r="FU305" s="27"/>
      <c r="FV305" s="27"/>
      <c r="FW305" s="27"/>
      <c r="FX305" s="27"/>
      <c r="FY305" s="27"/>
      <c r="FZ305" s="27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</row>
    <row r="306" spans="1:198" x14ac:dyDescent="0.25">
      <c r="A306"/>
      <c r="B306"/>
      <c r="C306" s="1"/>
      <c r="D306" s="1"/>
      <c r="E306" s="1"/>
      <c r="F306" s="38"/>
      <c r="G306" s="38"/>
      <c r="H306" s="38"/>
      <c r="I306" s="38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  <c r="CU306" s="27"/>
      <c r="CV306" s="27"/>
      <c r="CW306" s="27"/>
      <c r="CX306" s="27"/>
      <c r="CY306" s="27"/>
      <c r="CZ306" s="27"/>
      <c r="DA306" s="27"/>
      <c r="DB306" s="27"/>
      <c r="DC306" s="27"/>
      <c r="DD306" s="27"/>
      <c r="DE306" s="27"/>
      <c r="DF306" s="27"/>
      <c r="DG306" s="27"/>
      <c r="DH306" s="27"/>
      <c r="DI306" s="27"/>
      <c r="DJ306" s="27"/>
      <c r="DK306" s="27"/>
      <c r="DL306" s="27"/>
      <c r="DM306" s="27"/>
      <c r="DN306" s="27"/>
      <c r="DO306" s="27"/>
      <c r="DP306" s="27"/>
      <c r="DQ306" s="27"/>
      <c r="DR306" s="27"/>
      <c r="DS306" s="27"/>
      <c r="DT306" s="27"/>
      <c r="DU306" s="27"/>
      <c r="DV306" s="27"/>
      <c r="DW306" s="27"/>
      <c r="DX306" s="27"/>
      <c r="DY306" s="27"/>
      <c r="DZ306" s="27"/>
      <c r="EA306" s="27"/>
      <c r="EB306" s="27"/>
      <c r="EC306" s="27"/>
      <c r="ED306" s="27"/>
      <c r="EE306" s="27"/>
      <c r="EF306" s="27"/>
      <c r="EG306" s="27"/>
      <c r="EH306" s="27"/>
      <c r="EI306" s="27"/>
      <c r="EJ306" s="27"/>
      <c r="EK306" s="27"/>
      <c r="EL306" s="27"/>
      <c r="EM306" s="27"/>
      <c r="EN306" s="27"/>
      <c r="EO306" s="27"/>
      <c r="EP306" s="27"/>
      <c r="EQ306" s="27"/>
      <c r="ER306" s="27"/>
      <c r="ES306" s="27"/>
      <c r="ET306" s="27"/>
      <c r="EU306" s="27"/>
      <c r="EV306" s="27"/>
      <c r="EW306" s="27"/>
      <c r="EX306" s="27"/>
      <c r="EY306" s="27"/>
      <c r="EZ306" s="27"/>
      <c r="FA306" s="27"/>
      <c r="FB306" s="27"/>
      <c r="FC306" s="27"/>
      <c r="FD306" s="27"/>
      <c r="FE306" s="27"/>
      <c r="FF306" s="27"/>
      <c r="FG306" s="27"/>
      <c r="FH306" s="27"/>
      <c r="FI306" s="27"/>
      <c r="FJ306" s="27"/>
      <c r="FK306" s="27"/>
      <c r="FL306" s="27"/>
      <c r="FM306" s="27"/>
      <c r="FN306" s="27"/>
      <c r="FO306" s="27"/>
      <c r="FP306" s="27"/>
      <c r="FQ306" s="27"/>
      <c r="FR306" s="27"/>
      <c r="FS306" s="27"/>
      <c r="FT306" s="27"/>
      <c r="FU306" s="27"/>
      <c r="FV306" s="27"/>
      <c r="FW306" s="27"/>
      <c r="FX306" s="27"/>
      <c r="FY306" s="27"/>
      <c r="FZ306" s="27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</row>
    <row r="307" spans="1:198" x14ac:dyDescent="0.25">
      <c r="A307"/>
      <c r="B307"/>
      <c r="C307" s="1"/>
      <c r="D307" s="1"/>
      <c r="E307" s="1"/>
      <c r="F307" s="38"/>
      <c r="G307" s="38"/>
      <c r="H307" s="38"/>
      <c r="I307" s="38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  <c r="CU307" s="27"/>
      <c r="CV307" s="27"/>
      <c r="CW307" s="27"/>
      <c r="CX307" s="27"/>
      <c r="CY307" s="27"/>
      <c r="CZ307" s="27"/>
      <c r="DA307" s="27"/>
      <c r="DB307" s="27"/>
      <c r="DC307" s="27"/>
      <c r="DD307" s="27"/>
      <c r="DE307" s="27"/>
      <c r="DF307" s="27"/>
      <c r="DG307" s="27"/>
      <c r="DH307" s="27"/>
      <c r="DI307" s="27"/>
      <c r="DJ307" s="27"/>
      <c r="DK307" s="27"/>
      <c r="DL307" s="27"/>
      <c r="DM307" s="27"/>
      <c r="DN307" s="27"/>
      <c r="DO307" s="27"/>
      <c r="DP307" s="27"/>
      <c r="DQ307" s="27"/>
      <c r="DR307" s="27"/>
      <c r="DS307" s="27"/>
      <c r="DT307" s="27"/>
      <c r="DU307" s="27"/>
      <c r="DV307" s="27"/>
      <c r="DW307" s="27"/>
      <c r="DX307" s="27"/>
      <c r="DY307" s="27"/>
      <c r="DZ307" s="27"/>
      <c r="EA307" s="27"/>
      <c r="EB307" s="27"/>
      <c r="EC307" s="27"/>
      <c r="ED307" s="27"/>
      <c r="EE307" s="27"/>
      <c r="EF307" s="27"/>
      <c r="EG307" s="27"/>
      <c r="EH307" s="27"/>
      <c r="EI307" s="27"/>
      <c r="EJ307" s="27"/>
      <c r="EK307" s="27"/>
      <c r="EL307" s="27"/>
      <c r="EM307" s="27"/>
      <c r="EN307" s="27"/>
      <c r="EO307" s="27"/>
      <c r="EP307" s="27"/>
      <c r="EQ307" s="27"/>
      <c r="ER307" s="27"/>
      <c r="ES307" s="27"/>
      <c r="ET307" s="27"/>
      <c r="EU307" s="27"/>
      <c r="EV307" s="27"/>
      <c r="EW307" s="27"/>
      <c r="EX307" s="27"/>
      <c r="EY307" s="27"/>
      <c r="EZ307" s="27"/>
      <c r="FA307" s="27"/>
      <c r="FB307" s="27"/>
      <c r="FC307" s="27"/>
      <c r="FD307" s="27"/>
      <c r="FE307" s="27"/>
      <c r="FF307" s="27"/>
      <c r="FG307" s="27"/>
      <c r="FH307" s="27"/>
      <c r="FI307" s="27"/>
      <c r="FJ307" s="27"/>
      <c r="FK307" s="27"/>
      <c r="FL307" s="27"/>
      <c r="FM307" s="27"/>
      <c r="FN307" s="27"/>
      <c r="FO307" s="27"/>
      <c r="FP307" s="27"/>
      <c r="FQ307" s="27"/>
      <c r="FR307" s="27"/>
      <c r="FS307" s="27"/>
      <c r="FT307" s="27"/>
      <c r="FU307" s="27"/>
      <c r="FV307" s="27"/>
      <c r="FW307" s="27"/>
      <c r="FX307" s="27"/>
      <c r="FY307" s="27"/>
      <c r="FZ307" s="2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</row>
    <row r="308" spans="1:198" x14ac:dyDescent="0.25">
      <c r="A308"/>
      <c r="B308"/>
      <c r="C308" s="1"/>
      <c r="D308" s="1"/>
      <c r="E308" s="1"/>
      <c r="F308" s="38"/>
      <c r="G308" s="38"/>
      <c r="H308" s="38"/>
      <c r="I308" s="3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/>
      <c r="DK308" s="27"/>
      <c r="DL308" s="27"/>
      <c r="DM308" s="27"/>
      <c r="DN308" s="27"/>
      <c r="DO308" s="27"/>
      <c r="DP308" s="27"/>
      <c r="DQ308" s="27"/>
      <c r="DR308" s="27"/>
      <c r="DS308" s="27"/>
      <c r="DT308" s="27"/>
      <c r="DU308" s="27"/>
      <c r="DV308" s="27"/>
      <c r="DW308" s="27"/>
      <c r="DX308" s="27"/>
      <c r="DY308" s="27"/>
      <c r="DZ308" s="27"/>
      <c r="EA308" s="27"/>
      <c r="EB308" s="27"/>
      <c r="EC308" s="27"/>
      <c r="ED308" s="27"/>
      <c r="EE308" s="27"/>
      <c r="EF308" s="27"/>
      <c r="EG308" s="27"/>
      <c r="EH308" s="27"/>
      <c r="EI308" s="27"/>
      <c r="EJ308" s="27"/>
      <c r="EK308" s="27"/>
      <c r="EL308" s="27"/>
      <c r="EM308" s="27"/>
      <c r="EN308" s="27"/>
      <c r="EO308" s="27"/>
      <c r="EP308" s="27"/>
      <c r="EQ308" s="27"/>
      <c r="ER308" s="27"/>
      <c r="ES308" s="27"/>
      <c r="ET308" s="27"/>
      <c r="EU308" s="27"/>
      <c r="EV308" s="27"/>
      <c r="EW308" s="27"/>
      <c r="EX308" s="27"/>
      <c r="EY308" s="27"/>
      <c r="EZ308" s="27"/>
      <c r="FA308" s="27"/>
      <c r="FB308" s="27"/>
      <c r="FC308" s="27"/>
      <c r="FD308" s="27"/>
      <c r="FE308" s="27"/>
      <c r="FF308" s="27"/>
      <c r="FG308" s="27"/>
      <c r="FH308" s="27"/>
      <c r="FI308" s="27"/>
      <c r="FJ308" s="27"/>
      <c r="FK308" s="27"/>
      <c r="FL308" s="27"/>
      <c r="FM308" s="27"/>
      <c r="FN308" s="27"/>
      <c r="FO308" s="27"/>
      <c r="FP308" s="27"/>
      <c r="FQ308" s="27"/>
      <c r="FR308" s="27"/>
      <c r="FS308" s="27"/>
      <c r="FT308" s="27"/>
      <c r="FU308" s="27"/>
      <c r="FV308" s="27"/>
      <c r="FW308" s="27"/>
      <c r="FX308" s="27"/>
      <c r="FY308" s="27"/>
      <c r="FZ308" s="27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</row>
    <row r="309" spans="1:198" x14ac:dyDescent="0.25">
      <c r="A309"/>
      <c r="B309"/>
      <c r="C309" s="1"/>
      <c r="D309" s="1"/>
      <c r="E309" s="1"/>
      <c r="F309" s="38"/>
      <c r="G309" s="38"/>
      <c r="H309" s="38"/>
      <c r="I309" s="38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/>
      <c r="DK309" s="27"/>
      <c r="DL309" s="27"/>
      <c r="DM309" s="27"/>
      <c r="DN309" s="27"/>
      <c r="DO309" s="27"/>
      <c r="DP309" s="27"/>
      <c r="DQ309" s="27"/>
      <c r="DR309" s="27"/>
      <c r="DS309" s="27"/>
      <c r="DT309" s="27"/>
      <c r="DU309" s="27"/>
      <c r="DV309" s="27"/>
      <c r="DW309" s="27"/>
      <c r="DX309" s="27"/>
      <c r="DY309" s="27"/>
      <c r="DZ309" s="27"/>
      <c r="EA309" s="27"/>
      <c r="EB309" s="27"/>
      <c r="EC309" s="27"/>
      <c r="ED309" s="27"/>
      <c r="EE309" s="27"/>
      <c r="EF309" s="27"/>
      <c r="EG309" s="27"/>
      <c r="EH309" s="27"/>
      <c r="EI309" s="27"/>
      <c r="EJ309" s="27"/>
      <c r="EK309" s="27"/>
      <c r="EL309" s="27"/>
      <c r="EM309" s="27"/>
      <c r="EN309" s="27"/>
      <c r="EO309" s="27"/>
      <c r="EP309" s="27"/>
      <c r="EQ309" s="27"/>
      <c r="ER309" s="27"/>
      <c r="ES309" s="27"/>
      <c r="ET309" s="27"/>
      <c r="EU309" s="27"/>
      <c r="EV309" s="27"/>
      <c r="EW309" s="27"/>
      <c r="EX309" s="27"/>
      <c r="EY309" s="27"/>
      <c r="EZ309" s="27"/>
      <c r="FA309" s="27"/>
      <c r="FB309" s="27"/>
      <c r="FC309" s="27"/>
      <c r="FD309" s="27"/>
      <c r="FE309" s="27"/>
      <c r="FF309" s="27"/>
      <c r="FG309" s="27"/>
      <c r="FH309" s="27"/>
      <c r="FI309" s="27"/>
      <c r="FJ309" s="27"/>
      <c r="FK309" s="27"/>
      <c r="FL309" s="27"/>
      <c r="FM309" s="27"/>
      <c r="FN309" s="27"/>
      <c r="FO309" s="27"/>
      <c r="FP309" s="27"/>
      <c r="FQ309" s="27"/>
      <c r="FR309" s="27"/>
      <c r="FS309" s="27"/>
      <c r="FT309" s="27"/>
      <c r="FU309" s="27"/>
      <c r="FV309" s="27"/>
      <c r="FW309" s="27"/>
      <c r="FX309" s="27"/>
      <c r="FY309" s="27"/>
      <c r="FZ309" s="27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</row>
    <row r="310" spans="1:198" x14ac:dyDescent="0.25">
      <c r="A310"/>
      <c r="B310"/>
      <c r="C310" s="1"/>
      <c r="D310" s="1"/>
      <c r="E310" s="1"/>
      <c r="F310" s="38"/>
      <c r="G310" s="38"/>
      <c r="H310" s="38"/>
      <c r="I310" s="38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  <c r="CU310" s="27"/>
      <c r="CV310" s="27"/>
      <c r="CW310" s="27"/>
      <c r="CX310" s="27"/>
      <c r="CY310" s="27"/>
      <c r="CZ310" s="27"/>
      <c r="DA310" s="27"/>
      <c r="DB310" s="27"/>
      <c r="DC310" s="27"/>
      <c r="DD310" s="27"/>
      <c r="DE310" s="27"/>
      <c r="DF310" s="27"/>
      <c r="DG310" s="27"/>
      <c r="DH310" s="27"/>
      <c r="DI310" s="27"/>
      <c r="DJ310" s="27"/>
      <c r="DK310" s="27"/>
      <c r="DL310" s="27"/>
      <c r="DM310" s="27"/>
      <c r="DN310" s="27"/>
      <c r="DO310" s="27"/>
      <c r="DP310" s="27"/>
      <c r="DQ310" s="27"/>
      <c r="DR310" s="27"/>
      <c r="DS310" s="27"/>
      <c r="DT310" s="27"/>
      <c r="DU310" s="27"/>
      <c r="DV310" s="27"/>
      <c r="DW310" s="27"/>
      <c r="DX310" s="27"/>
      <c r="DY310" s="27"/>
      <c r="DZ310" s="27"/>
      <c r="EA310" s="27"/>
      <c r="EB310" s="27"/>
      <c r="EC310" s="27"/>
      <c r="ED310" s="27"/>
      <c r="EE310" s="27"/>
      <c r="EF310" s="27"/>
      <c r="EG310" s="27"/>
      <c r="EH310" s="27"/>
      <c r="EI310" s="27"/>
      <c r="EJ310" s="27"/>
      <c r="EK310" s="27"/>
      <c r="EL310" s="27"/>
      <c r="EM310" s="27"/>
      <c r="EN310" s="27"/>
      <c r="EO310" s="27"/>
      <c r="EP310" s="27"/>
      <c r="EQ310" s="27"/>
      <c r="ER310" s="27"/>
      <c r="ES310" s="27"/>
      <c r="ET310" s="27"/>
      <c r="EU310" s="27"/>
      <c r="EV310" s="27"/>
      <c r="EW310" s="27"/>
      <c r="EX310" s="27"/>
      <c r="EY310" s="27"/>
      <c r="EZ310" s="27"/>
      <c r="FA310" s="27"/>
      <c r="FB310" s="27"/>
      <c r="FC310" s="27"/>
      <c r="FD310" s="27"/>
      <c r="FE310" s="27"/>
      <c r="FF310" s="27"/>
      <c r="FG310" s="27"/>
      <c r="FH310" s="27"/>
      <c r="FI310" s="27"/>
      <c r="FJ310" s="27"/>
      <c r="FK310" s="27"/>
      <c r="FL310" s="27"/>
      <c r="FM310" s="27"/>
      <c r="FN310" s="27"/>
      <c r="FO310" s="27"/>
      <c r="FP310" s="27"/>
      <c r="FQ310" s="27"/>
      <c r="FR310" s="27"/>
      <c r="FS310" s="27"/>
      <c r="FT310" s="27"/>
      <c r="FU310" s="27"/>
      <c r="FV310" s="27"/>
      <c r="FW310" s="27"/>
      <c r="FX310" s="27"/>
      <c r="FY310" s="27"/>
      <c r="FZ310" s="27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</row>
    <row r="311" spans="1:198" x14ac:dyDescent="0.25">
      <c r="A311"/>
      <c r="B311"/>
      <c r="C311" s="1"/>
      <c r="D311" s="1"/>
      <c r="E311" s="1"/>
      <c r="F311" s="38"/>
      <c r="G311" s="38"/>
      <c r="H311" s="38"/>
      <c r="I311" s="38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  <c r="CU311" s="27"/>
      <c r="CV311" s="27"/>
      <c r="CW311" s="27"/>
      <c r="CX311" s="27"/>
      <c r="CY311" s="27"/>
      <c r="CZ311" s="27"/>
      <c r="DA311" s="27"/>
      <c r="DB311" s="27"/>
      <c r="DC311" s="27"/>
      <c r="DD311" s="27"/>
      <c r="DE311" s="27"/>
      <c r="DF311" s="27"/>
      <c r="DG311" s="27"/>
      <c r="DH311" s="27"/>
      <c r="DI311" s="27"/>
      <c r="DJ311" s="27"/>
      <c r="DK311" s="27"/>
      <c r="DL311" s="27"/>
      <c r="DM311" s="27"/>
      <c r="DN311" s="27"/>
      <c r="DO311" s="27"/>
      <c r="DP311" s="27"/>
      <c r="DQ311" s="27"/>
      <c r="DR311" s="27"/>
      <c r="DS311" s="27"/>
      <c r="DT311" s="27"/>
      <c r="DU311" s="27"/>
      <c r="DV311" s="27"/>
      <c r="DW311" s="27"/>
      <c r="DX311" s="27"/>
      <c r="DY311" s="27"/>
      <c r="DZ311" s="27"/>
      <c r="EA311" s="27"/>
      <c r="EB311" s="27"/>
      <c r="EC311" s="27"/>
      <c r="ED311" s="27"/>
      <c r="EE311" s="27"/>
      <c r="EF311" s="27"/>
      <c r="EG311" s="27"/>
      <c r="EH311" s="27"/>
      <c r="EI311" s="27"/>
      <c r="EJ311" s="27"/>
      <c r="EK311" s="27"/>
      <c r="EL311" s="27"/>
      <c r="EM311" s="27"/>
      <c r="EN311" s="27"/>
      <c r="EO311" s="27"/>
      <c r="EP311" s="27"/>
      <c r="EQ311" s="27"/>
      <c r="ER311" s="27"/>
      <c r="ES311" s="27"/>
      <c r="ET311" s="27"/>
      <c r="EU311" s="27"/>
      <c r="EV311" s="27"/>
      <c r="EW311" s="27"/>
      <c r="EX311" s="27"/>
      <c r="EY311" s="27"/>
      <c r="EZ311" s="27"/>
      <c r="FA311" s="27"/>
      <c r="FB311" s="27"/>
      <c r="FC311" s="27"/>
      <c r="FD311" s="27"/>
      <c r="FE311" s="27"/>
      <c r="FF311" s="27"/>
      <c r="FG311" s="27"/>
      <c r="FH311" s="27"/>
      <c r="FI311" s="27"/>
      <c r="FJ311" s="27"/>
      <c r="FK311" s="27"/>
      <c r="FL311" s="27"/>
      <c r="FM311" s="27"/>
      <c r="FN311" s="27"/>
      <c r="FO311" s="27"/>
      <c r="FP311" s="27"/>
      <c r="FQ311" s="27"/>
      <c r="FR311" s="27"/>
      <c r="FS311" s="27"/>
      <c r="FT311" s="27"/>
      <c r="FU311" s="27"/>
      <c r="FV311" s="27"/>
      <c r="FW311" s="27"/>
      <c r="FX311" s="27"/>
      <c r="FY311" s="27"/>
      <c r="FZ311" s="27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</row>
    <row r="312" spans="1:198" x14ac:dyDescent="0.25">
      <c r="A312"/>
      <c r="B312"/>
      <c r="C312" s="1"/>
      <c r="D312" s="1"/>
      <c r="E312" s="1"/>
      <c r="F312" s="38"/>
      <c r="G312" s="38"/>
      <c r="H312" s="38"/>
      <c r="I312" s="38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/>
      <c r="DK312" s="27"/>
      <c r="DL312" s="27"/>
      <c r="DM312" s="27"/>
      <c r="DN312" s="27"/>
      <c r="DO312" s="27"/>
      <c r="DP312" s="27"/>
      <c r="DQ312" s="27"/>
      <c r="DR312" s="27"/>
      <c r="DS312" s="27"/>
      <c r="DT312" s="27"/>
      <c r="DU312" s="27"/>
      <c r="DV312" s="27"/>
      <c r="DW312" s="27"/>
      <c r="DX312" s="27"/>
      <c r="DY312" s="27"/>
      <c r="DZ312" s="27"/>
      <c r="EA312" s="27"/>
      <c r="EB312" s="27"/>
      <c r="EC312" s="27"/>
      <c r="ED312" s="27"/>
      <c r="EE312" s="27"/>
      <c r="EF312" s="27"/>
      <c r="EG312" s="27"/>
      <c r="EH312" s="27"/>
      <c r="EI312" s="27"/>
      <c r="EJ312" s="27"/>
      <c r="EK312" s="27"/>
      <c r="EL312" s="27"/>
      <c r="EM312" s="27"/>
      <c r="EN312" s="27"/>
      <c r="EO312" s="27"/>
      <c r="EP312" s="27"/>
      <c r="EQ312" s="27"/>
      <c r="ER312" s="27"/>
      <c r="ES312" s="27"/>
      <c r="ET312" s="27"/>
      <c r="EU312" s="27"/>
      <c r="EV312" s="27"/>
      <c r="EW312" s="27"/>
      <c r="EX312" s="27"/>
      <c r="EY312" s="27"/>
      <c r="EZ312" s="27"/>
      <c r="FA312" s="27"/>
      <c r="FB312" s="27"/>
      <c r="FC312" s="27"/>
      <c r="FD312" s="27"/>
      <c r="FE312" s="27"/>
      <c r="FF312" s="27"/>
      <c r="FG312" s="27"/>
      <c r="FH312" s="27"/>
      <c r="FI312" s="27"/>
      <c r="FJ312" s="27"/>
      <c r="FK312" s="27"/>
      <c r="FL312" s="27"/>
      <c r="FM312" s="27"/>
      <c r="FN312" s="27"/>
      <c r="FO312" s="27"/>
      <c r="FP312" s="27"/>
      <c r="FQ312" s="27"/>
      <c r="FR312" s="27"/>
      <c r="FS312" s="27"/>
      <c r="FT312" s="27"/>
      <c r="FU312" s="27"/>
      <c r="FV312" s="27"/>
      <c r="FW312" s="27"/>
      <c r="FX312" s="27"/>
      <c r="FY312" s="27"/>
      <c r="FZ312" s="27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</row>
    <row r="313" spans="1:198" x14ac:dyDescent="0.25">
      <c r="A313"/>
      <c r="B313"/>
      <c r="C313" s="1"/>
      <c r="D313" s="1"/>
      <c r="E313" s="1"/>
      <c r="F313" s="38"/>
      <c r="G313" s="38"/>
      <c r="H313" s="38"/>
      <c r="I313" s="38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  <c r="CU313" s="27"/>
      <c r="CV313" s="27"/>
      <c r="CW313" s="27"/>
      <c r="CX313" s="27"/>
      <c r="CY313" s="27"/>
      <c r="CZ313" s="27"/>
      <c r="DA313" s="27"/>
      <c r="DB313" s="27"/>
      <c r="DC313" s="27"/>
      <c r="DD313" s="27"/>
      <c r="DE313" s="27"/>
      <c r="DF313" s="27"/>
      <c r="DG313" s="27"/>
      <c r="DH313" s="27"/>
      <c r="DI313" s="27"/>
      <c r="DJ313" s="27"/>
      <c r="DK313" s="27"/>
      <c r="DL313" s="27"/>
      <c r="DM313" s="27"/>
      <c r="DN313" s="27"/>
      <c r="DO313" s="27"/>
      <c r="DP313" s="27"/>
      <c r="DQ313" s="27"/>
      <c r="DR313" s="27"/>
      <c r="DS313" s="27"/>
      <c r="DT313" s="27"/>
      <c r="DU313" s="27"/>
      <c r="DV313" s="27"/>
      <c r="DW313" s="27"/>
      <c r="DX313" s="27"/>
      <c r="DY313" s="27"/>
      <c r="DZ313" s="27"/>
      <c r="EA313" s="27"/>
      <c r="EB313" s="27"/>
      <c r="EC313" s="27"/>
      <c r="ED313" s="27"/>
      <c r="EE313" s="27"/>
      <c r="EF313" s="27"/>
      <c r="EG313" s="27"/>
      <c r="EH313" s="27"/>
      <c r="EI313" s="27"/>
      <c r="EJ313" s="27"/>
      <c r="EK313" s="27"/>
      <c r="EL313" s="27"/>
      <c r="EM313" s="27"/>
      <c r="EN313" s="27"/>
      <c r="EO313" s="27"/>
      <c r="EP313" s="27"/>
      <c r="EQ313" s="27"/>
      <c r="ER313" s="27"/>
      <c r="ES313" s="27"/>
      <c r="ET313" s="27"/>
      <c r="EU313" s="27"/>
      <c r="EV313" s="27"/>
      <c r="EW313" s="27"/>
      <c r="EX313" s="27"/>
      <c r="EY313" s="27"/>
      <c r="EZ313" s="27"/>
      <c r="FA313" s="27"/>
      <c r="FB313" s="27"/>
      <c r="FC313" s="27"/>
      <c r="FD313" s="27"/>
      <c r="FE313" s="27"/>
      <c r="FF313" s="27"/>
      <c r="FG313" s="27"/>
      <c r="FH313" s="27"/>
      <c r="FI313" s="27"/>
      <c r="FJ313" s="27"/>
      <c r="FK313" s="27"/>
      <c r="FL313" s="27"/>
      <c r="FM313" s="27"/>
      <c r="FN313" s="27"/>
      <c r="FO313" s="27"/>
      <c r="FP313" s="27"/>
      <c r="FQ313" s="27"/>
      <c r="FR313" s="27"/>
      <c r="FS313" s="27"/>
      <c r="FT313" s="27"/>
      <c r="FU313" s="27"/>
      <c r="FV313" s="27"/>
      <c r="FW313" s="27"/>
      <c r="FX313" s="27"/>
      <c r="FY313" s="27"/>
      <c r="FZ313" s="27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</row>
    <row r="314" spans="1:198" x14ac:dyDescent="0.25">
      <c r="A314"/>
      <c r="B314"/>
      <c r="C314" s="1"/>
      <c r="D314" s="1"/>
      <c r="E314" s="1"/>
      <c r="F314" s="38"/>
      <c r="G314" s="38"/>
      <c r="H314" s="38"/>
      <c r="I314" s="38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  <c r="CU314" s="27"/>
      <c r="CV314" s="27"/>
      <c r="CW314" s="27"/>
      <c r="CX314" s="27"/>
      <c r="CY314" s="27"/>
      <c r="CZ314" s="27"/>
      <c r="DA314" s="27"/>
      <c r="DB314" s="27"/>
      <c r="DC314" s="27"/>
      <c r="DD314" s="27"/>
      <c r="DE314" s="27"/>
      <c r="DF314" s="27"/>
      <c r="DG314" s="27"/>
      <c r="DH314" s="27"/>
      <c r="DI314" s="27"/>
      <c r="DJ314" s="27"/>
      <c r="DK314" s="27"/>
      <c r="DL314" s="27"/>
      <c r="DM314" s="27"/>
      <c r="DN314" s="27"/>
      <c r="DO314" s="27"/>
      <c r="DP314" s="27"/>
      <c r="DQ314" s="27"/>
      <c r="DR314" s="27"/>
      <c r="DS314" s="27"/>
      <c r="DT314" s="27"/>
      <c r="DU314" s="27"/>
      <c r="DV314" s="27"/>
      <c r="DW314" s="27"/>
      <c r="DX314" s="27"/>
      <c r="DY314" s="27"/>
      <c r="DZ314" s="27"/>
      <c r="EA314" s="27"/>
      <c r="EB314" s="27"/>
      <c r="EC314" s="27"/>
      <c r="ED314" s="27"/>
      <c r="EE314" s="27"/>
      <c r="EF314" s="27"/>
      <c r="EG314" s="27"/>
      <c r="EH314" s="27"/>
      <c r="EI314" s="27"/>
      <c r="EJ314" s="27"/>
      <c r="EK314" s="27"/>
      <c r="EL314" s="27"/>
      <c r="EM314" s="27"/>
      <c r="EN314" s="27"/>
      <c r="EO314" s="27"/>
      <c r="EP314" s="27"/>
      <c r="EQ314" s="27"/>
      <c r="ER314" s="27"/>
      <c r="ES314" s="27"/>
      <c r="ET314" s="27"/>
      <c r="EU314" s="27"/>
      <c r="EV314" s="27"/>
      <c r="EW314" s="27"/>
      <c r="EX314" s="27"/>
      <c r="EY314" s="27"/>
      <c r="EZ314" s="27"/>
      <c r="FA314" s="27"/>
      <c r="FB314" s="27"/>
      <c r="FC314" s="27"/>
      <c r="FD314" s="27"/>
      <c r="FE314" s="27"/>
      <c r="FF314" s="27"/>
      <c r="FG314" s="27"/>
      <c r="FH314" s="27"/>
      <c r="FI314" s="27"/>
      <c r="FJ314" s="27"/>
      <c r="FK314" s="27"/>
      <c r="FL314" s="27"/>
      <c r="FM314" s="27"/>
      <c r="FN314" s="27"/>
      <c r="FO314" s="27"/>
      <c r="FP314" s="27"/>
      <c r="FQ314" s="27"/>
      <c r="FR314" s="27"/>
      <c r="FS314" s="27"/>
      <c r="FT314" s="27"/>
      <c r="FU314" s="27"/>
      <c r="FV314" s="27"/>
      <c r="FW314" s="27"/>
      <c r="FX314" s="27"/>
      <c r="FY314" s="27"/>
      <c r="FZ314" s="27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</row>
    <row r="315" spans="1:198" x14ac:dyDescent="0.25">
      <c r="G315" s="38"/>
      <c r="H315" s="38"/>
      <c r="I315" s="38"/>
      <c r="J315"/>
      <c r="K315"/>
      <c r="L315"/>
      <c r="M315"/>
      <c r="N315"/>
    </row>
  </sheetData>
  <dataConsolidate link="1">
    <dataRefs count="1">
      <dataRef ref="C5:D22" sheet="дерево ЭД103-01"/>
    </dataRefs>
  </dataConsolidate>
  <mergeCells count="13">
    <mergeCell ref="D258:D259"/>
    <mergeCell ref="E258:E259"/>
    <mergeCell ref="D255:D256"/>
    <mergeCell ref="E255:E256"/>
    <mergeCell ref="G2:G3"/>
    <mergeCell ref="A3:E3"/>
    <mergeCell ref="F2:F3"/>
    <mergeCell ref="D249:D250"/>
    <mergeCell ref="E249:E250"/>
    <mergeCell ref="D253:D254"/>
    <mergeCell ref="E253:E254"/>
    <mergeCell ref="D251:D252"/>
    <mergeCell ref="E251:E252"/>
  </mergeCells>
  <phoneticPr fontId="2" type="noConversion"/>
  <pageMargins left="0.19685039370078741" right="0.23622047244094491" top="0.23622047244094491" bottom="0.23622047244094491" header="0.19685039370078741" footer="0.19685039370078741"/>
  <pageSetup paperSize="8" scale="95" orientation="landscape" r:id="rId1"/>
  <headerFooter alignWithMargins="0"/>
  <colBreaks count="1" manualBreakCount="1">
    <brk id="7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H14" sqref="H14"/>
    </sheetView>
  </sheetViews>
  <sheetFormatPr defaultRowHeight="13.2" x14ac:dyDescent="0.25"/>
  <sheetData>
    <row r="1" spans="1:3" x14ac:dyDescent="0.25">
      <c r="A1" s="396" t="s">
        <v>119</v>
      </c>
      <c r="B1" s="61">
        <v>3.5999999999999997E-2</v>
      </c>
      <c r="C1" s="61">
        <v>3.6999999999999998E-2</v>
      </c>
    </row>
    <row r="2" spans="1:3" x14ac:dyDescent="0.25">
      <c r="A2" s="396" t="s">
        <v>75</v>
      </c>
      <c r="B2">
        <v>0.04</v>
      </c>
      <c r="C2">
        <v>4.1000000000000002E-2</v>
      </c>
    </row>
    <row r="3" spans="1:3" x14ac:dyDescent="0.25">
      <c r="A3" s="396" t="s">
        <v>76</v>
      </c>
      <c r="B3" s="61">
        <v>3.5999999999999997E-2</v>
      </c>
      <c r="C3" s="61">
        <v>3.6999999999999998E-2</v>
      </c>
    </row>
    <row r="4" spans="1:3" x14ac:dyDescent="0.25">
      <c r="A4" s="396" t="s">
        <v>77</v>
      </c>
      <c r="B4" t="s">
        <v>383</v>
      </c>
      <c r="C4" t="s">
        <v>383</v>
      </c>
    </row>
    <row r="5" spans="1:3" x14ac:dyDescent="0.25">
      <c r="A5" s="396" t="s">
        <v>78</v>
      </c>
      <c r="B5" t="s">
        <v>383</v>
      </c>
      <c r="C5" t="s">
        <v>383</v>
      </c>
    </row>
    <row r="6" spans="1:3" x14ac:dyDescent="0.25">
      <c r="A6" s="396" t="s">
        <v>79</v>
      </c>
      <c r="B6" s="61">
        <v>3.5999999999999997E-2</v>
      </c>
      <c r="C6" s="61">
        <v>3.6999999999999998E-2</v>
      </c>
    </row>
    <row r="7" spans="1:3" x14ac:dyDescent="0.25">
      <c r="A7" s="396" t="s">
        <v>80</v>
      </c>
      <c r="B7" s="61">
        <v>3.5999999999999997E-2</v>
      </c>
      <c r="C7" s="61">
        <v>3.6999999999999998E-2</v>
      </c>
    </row>
    <row r="8" spans="1:3" x14ac:dyDescent="0.25">
      <c r="A8" s="396" t="s">
        <v>81</v>
      </c>
      <c r="B8" t="s">
        <v>383</v>
      </c>
      <c r="C8" t="s">
        <v>383</v>
      </c>
    </row>
    <row r="9" spans="1:3" x14ac:dyDescent="0.25">
      <c r="A9" s="396" t="s">
        <v>82</v>
      </c>
      <c r="B9">
        <v>0.04</v>
      </c>
      <c r="C9">
        <v>4.1000000000000002E-2</v>
      </c>
    </row>
    <row r="10" spans="1:3" x14ac:dyDescent="0.25">
      <c r="A10" s="396" t="s">
        <v>83</v>
      </c>
      <c r="B10">
        <v>0.04</v>
      </c>
      <c r="C10">
        <v>4.1000000000000002E-2</v>
      </c>
    </row>
    <row r="11" spans="1:3" x14ac:dyDescent="0.25">
      <c r="A11" s="396" t="s">
        <v>84</v>
      </c>
      <c r="B11">
        <v>0.04</v>
      </c>
      <c r="C11">
        <v>4.1000000000000002E-2</v>
      </c>
    </row>
    <row r="12" spans="1:3" x14ac:dyDescent="0.25">
      <c r="A12" s="396" t="s">
        <v>85</v>
      </c>
      <c r="B12">
        <v>0.04</v>
      </c>
      <c r="C12">
        <v>4.1000000000000002E-2</v>
      </c>
    </row>
    <row r="13" spans="1:3" x14ac:dyDescent="0.25">
      <c r="A13" s="396" t="s">
        <v>86</v>
      </c>
      <c r="B13">
        <v>0.04</v>
      </c>
      <c r="C13">
        <v>4.1000000000000002E-2</v>
      </c>
    </row>
    <row r="14" spans="1:3" x14ac:dyDescent="0.25">
      <c r="A14" s="396" t="s">
        <v>87</v>
      </c>
      <c r="B14">
        <v>0.04</v>
      </c>
      <c r="C14">
        <v>4.1000000000000002E-2</v>
      </c>
    </row>
    <row r="15" spans="1:3" x14ac:dyDescent="0.25">
      <c r="A15" s="396" t="s">
        <v>88</v>
      </c>
      <c r="B15">
        <v>0.04</v>
      </c>
      <c r="C15">
        <v>4.1000000000000002E-2</v>
      </c>
    </row>
    <row r="16" spans="1:3" x14ac:dyDescent="0.25">
      <c r="A16" s="396" t="s">
        <v>89</v>
      </c>
      <c r="B16">
        <v>0.04</v>
      </c>
      <c r="C16">
        <v>4.1000000000000002E-2</v>
      </c>
    </row>
    <row r="17" spans="1:3" x14ac:dyDescent="0.25">
      <c r="A17" s="396" t="s">
        <v>90</v>
      </c>
      <c r="B17">
        <v>0.04</v>
      </c>
      <c r="C17">
        <v>4.1000000000000002E-2</v>
      </c>
    </row>
    <row r="18" spans="1:3" x14ac:dyDescent="0.25">
      <c r="A18" s="396" t="s">
        <v>91</v>
      </c>
      <c r="B18" t="s">
        <v>383</v>
      </c>
      <c r="C18" t="s">
        <v>383</v>
      </c>
    </row>
    <row r="19" spans="1:3" x14ac:dyDescent="0.25">
      <c r="A19" s="396" t="s">
        <v>92</v>
      </c>
      <c r="B19">
        <v>0.04</v>
      </c>
      <c r="C19">
        <v>4.1000000000000002E-2</v>
      </c>
    </row>
    <row r="20" spans="1:3" x14ac:dyDescent="0.25">
      <c r="A20" s="396" t="s">
        <v>93</v>
      </c>
      <c r="B20">
        <v>0.04</v>
      </c>
      <c r="C20">
        <v>4.1000000000000002E-2</v>
      </c>
    </row>
    <row r="21" spans="1:3" x14ac:dyDescent="0.25">
      <c r="A21" s="396" t="s">
        <v>94</v>
      </c>
      <c r="B21">
        <v>0.04</v>
      </c>
      <c r="C21">
        <v>4.1000000000000002E-2</v>
      </c>
    </row>
    <row r="22" spans="1:3" x14ac:dyDescent="0.25">
      <c r="A22" s="396" t="s">
        <v>95</v>
      </c>
      <c r="B22">
        <v>0.04</v>
      </c>
      <c r="C22">
        <v>4.1000000000000002E-2</v>
      </c>
    </row>
    <row r="23" spans="1:3" x14ac:dyDescent="0.25">
      <c r="A23" s="396" t="s">
        <v>96</v>
      </c>
      <c r="B23">
        <v>0.04</v>
      </c>
      <c r="C23">
        <v>4.1000000000000002E-2</v>
      </c>
    </row>
    <row r="24" spans="1:3" x14ac:dyDescent="0.25">
      <c r="A24" s="396" t="s">
        <v>97</v>
      </c>
      <c r="B24">
        <v>0.04</v>
      </c>
      <c r="C24">
        <v>4.1000000000000002E-2</v>
      </c>
    </row>
    <row r="25" spans="1:3" x14ac:dyDescent="0.25">
      <c r="A25" s="396" t="s">
        <v>98</v>
      </c>
      <c r="B25">
        <v>0.04</v>
      </c>
      <c r="C25">
        <v>4.1000000000000002E-2</v>
      </c>
    </row>
    <row r="26" spans="1:3" x14ac:dyDescent="0.25">
      <c r="A26" s="396" t="s">
        <v>99</v>
      </c>
      <c r="B26">
        <v>0.04</v>
      </c>
      <c r="C26">
        <v>4.1000000000000002E-2</v>
      </c>
    </row>
    <row r="27" spans="1:3" x14ac:dyDescent="0.25">
      <c r="A27" s="396" t="s">
        <v>100</v>
      </c>
      <c r="B27">
        <v>0.04</v>
      </c>
      <c r="C27">
        <v>4.1000000000000002E-2</v>
      </c>
    </row>
    <row r="28" spans="1:3" x14ac:dyDescent="0.25">
      <c r="A28" s="396" t="s">
        <v>101</v>
      </c>
      <c r="B28">
        <v>0.04</v>
      </c>
      <c r="C28">
        <v>4.1000000000000002E-2</v>
      </c>
    </row>
    <row r="29" spans="1:3" x14ac:dyDescent="0.25">
      <c r="A29" s="396" t="s">
        <v>102</v>
      </c>
      <c r="B29">
        <v>0.04</v>
      </c>
      <c r="C29">
        <v>4.1000000000000002E-2</v>
      </c>
    </row>
    <row r="30" spans="1:3" x14ac:dyDescent="0.25">
      <c r="A30" s="396" t="s">
        <v>103</v>
      </c>
      <c r="B30">
        <v>0.04</v>
      </c>
      <c r="C30">
        <v>4.1000000000000002E-2</v>
      </c>
    </row>
    <row r="31" spans="1:3" x14ac:dyDescent="0.25">
      <c r="A31" s="396" t="s">
        <v>104</v>
      </c>
      <c r="B31">
        <v>0.04</v>
      </c>
      <c r="C31">
        <v>4.1000000000000002E-2</v>
      </c>
    </row>
    <row r="32" spans="1:3" x14ac:dyDescent="0.25">
      <c r="A32" s="396" t="s">
        <v>105</v>
      </c>
      <c r="B32">
        <v>0.04</v>
      </c>
      <c r="C32">
        <v>4.1000000000000002E-2</v>
      </c>
    </row>
    <row r="33" spans="1:3" x14ac:dyDescent="0.25">
      <c r="A33" s="396" t="s">
        <v>106</v>
      </c>
      <c r="B33">
        <v>0.04</v>
      </c>
      <c r="C33">
        <v>4.1000000000000002E-2</v>
      </c>
    </row>
    <row r="34" spans="1:3" x14ac:dyDescent="0.25">
      <c r="A34" s="396" t="s">
        <v>107</v>
      </c>
      <c r="B34">
        <v>0.04</v>
      </c>
      <c r="C34">
        <v>4.1000000000000002E-2</v>
      </c>
    </row>
    <row r="35" spans="1:3" x14ac:dyDescent="0.25">
      <c r="A35" s="396" t="s">
        <v>108</v>
      </c>
      <c r="B35">
        <v>0.04</v>
      </c>
      <c r="C35">
        <v>4.1000000000000002E-2</v>
      </c>
    </row>
    <row r="36" spans="1:3" x14ac:dyDescent="0.25">
      <c r="A36" s="396" t="s">
        <v>109</v>
      </c>
      <c r="B36" s="60">
        <v>4.3999999999999997E-2</v>
      </c>
      <c r="C36" s="60">
        <v>4.5999999999999999E-2</v>
      </c>
    </row>
    <row r="37" spans="1:3" x14ac:dyDescent="0.25">
      <c r="A37" s="396" t="s">
        <v>110</v>
      </c>
      <c r="B37">
        <v>0.04</v>
      </c>
      <c r="C37">
        <v>4.1000000000000002E-2</v>
      </c>
    </row>
    <row r="38" spans="1:3" x14ac:dyDescent="0.25">
      <c r="A38" s="396" t="s">
        <v>111</v>
      </c>
      <c r="B38">
        <v>0.04</v>
      </c>
      <c r="C38">
        <v>4.1000000000000002E-2</v>
      </c>
    </row>
    <row r="39" spans="1:3" x14ac:dyDescent="0.25">
      <c r="A39" s="396" t="s">
        <v>112</v>
      </c>
      <c r="B39">
        <v>0.04</v>
      </c>
      <c r="C39">
        <v>4.1000000000000002E-2</v>
      </c>
    </row>
    <row r="40" spans="1:3" x14ac:dyDescent="0.25">
      <c r="A40" s="396" t="s">
        <v>113</v>
      </c>
      <c r="B40">
        <v>0.04</v>
      </c>
      <c r="C40">
        <v>4.1000000000000002E-2</v>
      </c>
    </row>
    <row r="41" spans="1:3" x14ac:dyDescent="0.25">
      <c r="A41" s="396" t="s">
        <v>114</v>
      </c>
      <c r="B41" t="s">
        <v>383</v>
      </c>
      <c r="C41" t="s">
        <v>383</v>
      </c>
    </row>
    <row r="42" spans="1:3" x14ac:dyDescent="0.25">
      <c r="A42" s="396" t="s">
        <v>115</v>
      </c>
      <c r="B42" t="s">
        <v>383</v>
      </c>
      <c r="C42" t="s">
        <v>383</v>
      </c>
    </row>
    <row r="43" spans="1:3" x14ac:dyDescent="0.25">
      <c r="A43" s="396" t="s">
        <v>116</v>
      </c>
      <c r="B43">
        <v>0.04</v>
      </c>
      <c r="C43">
        <v>4.1000000000000002E-2</v>
      </c>
    </row>
    <row r="44" spans="1:3" x14ac:dyDescent="0.25">
      <c r="A44" s="396" t="s">
        <v>117</v>
      </c>
      <c r="B44">
        <v>0.04</v>
      </c>
      <c r="C44">
        <v>4.1000000000000002E-2</v>
      </c>
    </row>
    <row r="45" spans="1:3" x14ac:dyDescent="0.25">
      <c r="A45" s="396" t="s">
        <v>118</v>
      </c>
      <c r="B45" s="60">
        <v>4.3999999999999997E-2</v>
      </c>
      <c r="C45" s="60">
        <v>4.5999999999999999E-2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307"/>
  <sheetViews>
    <sheetView topLeftCell="B209" zoomScaleNormal="100" zoomScaleSheetLayoutView="70" workbookViewId="0">
      <selection activeCell="E235" sqref="E235"/>
    </sheetView>
  </sheetViews>
  <sheetFormatPr defaultRowHeight="13.2" x14ac:dyDescent="0.25"/>
  <cols>
    <col min="1" max="1" width="2.44140625" style="98" bestFit="1" customWidth="1"/>
    <col min="2" max="2" width="12" style="132" bestFit="1" customWidth="1"/>
    <col min="3" max="3" width="69.6640625" style="120" bestFit="1" customWidth="1"/>
    <col min="4" max="4" width="25" style="120" bestFit="1" customWidth="1"/>
    <col min="5" max="5" width="21.6640625" style="120" bestFit="1" customWidth="1"/>
    <col min="6" max="6" width="23.88671875" style="120" bestFit="1" customWidth="1"/>
    <col min="7" max="7" width="69.88671875" style="120" bestFit="1" customWidth="1"/>
    <col min="8" max="8" width="4.5546875" style="38" bestFit="1" customWidth="1"/>
    <col min="9" max="9" width="9.5546875" style="126" bestFit="1" customWidth="1"/>
    <col min="10" max="10" width="8.5546875" style="131" bestFit="1" customWidth="1"/>
    <col min="11" max="11" width="43.44140625" style="121" bestFit="1" customWidth="1"/>
    <col min="12" max="12" width="17.44140625" style="946" bestFit="1" customWidth="1"/>
    <col min="13" max="13" width="16.109375" style="7" bestFit="1" customWidth="1"/>
    <col min="14" max="103" width="9.109375" style="20"/>
    <col min="104" max="134" width="9.109375" style="1"/>
  </cols>
  <sheetData>
    <row r="1" spans="1:134" s="1" customFormat="1" ht="18" thickBot="1" x14ac:dyDescent="0.3">
      <c r="A1" s="123"/>
      <c r="B1" s="1232" t="s">
        <v>384</v>
      </c>
      <c r="C1" s="1232"/>
      <c r="D1" s="1232"/>
      <c r="E1" s="1232"/>
      <c r="F1" s="1232"/>
      <c r="G1" s="1232"/>
      <c r="H1" s="1230" t="s">
        <v>284</v>
      </c>
      <c r="I1" s="1231"/>
      <c r="J1" s="1231"/>
      <c r="K1" s="121"/>
      <c r="L1" s="946"/>
      <c r="M1" s="7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</row>
    <row r="2" spans="1:134" s="799" customFormat="1" ht="13.8" thickBot="1" x14ac:dyDescent="0.3">
      <c r="A2" s="373" t="s">
        <v>256</v>
      </c>
      <c r="B2" s="374" t="s">
        <v>205</v>
      </c>
      <c r="C2" s="375" t="s">
        <v>263</v>
      </c>
      <c r="D2" s="375" t="s">
        <v>264</v>
      </c>
      <c r="E2" s="375" t="s">
        <v>266</v>
      </c>
      <c r="F2" s="375" t="s">
        <v>267</v>
      </c>
      <c r="G2" s="375" t="s">
        <v>268</v>
      </c>
      <c r="H2" s="105" t="s">
        <v>364</v>
      </c>
      <c r="I2" s="107" t="s">
        <v>285</v>
      </c>
      <c r="J2" s="823" t="s">
        <v>261</v>
      </c>
      <c r="K2" s="824" t="s">
        <v>265</v>
      </c>
      <c r="L2" s="947" t="s">
        <v>607</v>
      </c>
      <c r="M2" s="947" t="s">
        <v>608</v>
      </c>
      <c r="N2" s="947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</row>
    <row r="3" spans="1:134" s="3" customFormat="1" x14ac:dyDescent="0.25">
      <c r="A3" s="138">
        <f>'дерево ЭД103-01'!A5</f>
        <v>2</v>
      </c>
      <c r="B3" s="88" t="str">
        <f>IF('дерево ЭД103-01'!B5=0," ",'дерево ЭД103-01'!B5)</f>
        <v>00.1.</v>
      </c>
      <c r="C3" s="11" t="str">
        <f>IF('дерево ЭД103-01'!C5=0," ",'дерево ЭД103-01'!C5)</f>
        <v>ЭД117-01-002 Шайба</v>
      </c>
      <c r="D3" s="11" t="str">
        <f>IF('дерево ЭД103-01'!D5=0," ",'дерево ЭД103-01'!D5)</f>
        <v>Шайба</v>
      </c>
      <c r="E3" s="435" t="s">
        <v>257</v>
      </c>
      <c r="F3" s="435" t="s">
        <v>258</v>
      </c>
      <c r="G3" s="435" t="s">
        <v>259</v>
      </c>
      <c r="H3" s="436" t="s">
        <v>50</v>
      </c>
      <c r="I3" s="119">
        <v>2.8000000000000001E-2</v>
      </c>
      <c r="J3" s="119">
        <v>6.3299999999999995E-2</v>
      </c>
      <c r="K3" s="901" t="str">
        <f>IF('дерево ЭД103-01'!E5=0,"-",'дерево ЭД103-01'!E5)</f>
        <v>-</v>
      </c>
      <c r="L3" s="758" t="s">
        <v>367</v>
      </c>
      <c r="M3" s="758" t="s">
        <v>367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366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 s="3" customFormat="1" x14ac:dyDescent="0.25">
      <c r="A4" s="138">
        <f>'дерево ЭД103-01'!A6</f>
        <v>3</v>
      </c>
      <c r="B4" s="437" t="str">
        <f>IF('дерево ЭД103-01'!B6=0," ",'дерево ЭД103-01'!B6)</f>
        <v>00.2.</v>
      </c>
      <c r="C4" s="438" t="str">
        <f>IF('дерево ЭД103-01'!C6=0," ",'дерево ЭД103-01'!C6)</f>
        <v xml:space="preserve">ЭД117-01-003 Вкладыш </v>
      </c>
      <c r="D4" s="438" t="str">
        <f>IF('дерево ЭД103-01'!D6=0," ",'дерево ЭД103-01'!D6)</f>
        <v xml:space="preserve">Вкладыш </v>
      </c>
      <c r="E4" s="435" t="s">
        <v>269</v>
      </c>
      <c r="F4" s="435" t="s">
        <v>479</v>
      </c>
      <c r="G4" s="435" t="s">
        <v>271</v>
      </c>
      <c r="H4" s="436" t="s">
        <v>50</v>
      </c>
      <c r="I4" s="119">
        <v>3.5000000000000003E-2</v>
      </c>
      <c r="J4" s="119">
        <v>7.0000000000000007E-2</v>
      </c>
      <c r="K4" s="901" t="str">
        <f>IF('дерево ЭД103-01'!E6=0,"-",'дерево ЭД103-01'!E6)</f>
        <v>-</v>
      </c>
      <c r="L4" s="758" t="s">
        <v>367</v>
      </c>
      <c r="M4" s="758" t="s">
        <v>367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366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 s="3" customFormat="1" x14ac:dyDescent="0.25">
      <c r="A5" s="138">
        <f>'дерево ЭД103-01'!A7</f>
        <v>4</v>
      </c>
      <c r="B5" s="88" t="str">
        <f>IF('дерево ЭД103-01'!B7=0," ",'дерево ЭД103-01'!B7)</f>
        <v>00.3.</v>
      </c>
      <c r="C5" s="11" t="str">
        <f>IF('дерево ЭД103-01'!C7=0," ",'дерево ЭД103-01'!C7)</f>
        <v>ЭД117-01-004 Пробка</v>
      </c>
      <c r="D5" s="11" t="str">
        <f>IF('дерево ЭД103-01'!D7=0," ",'дерево ЭД103-01'!D7)</f>
        <v>Пробка</v>
      </c>
      <c r="E5" s="435" t="s">
        <v>272</v>
      </c>
      <c r="F5" s="435"/>
      <c r="G5" s="435" t="s">
        <v>273</v>
      </c>
      <c r="H5" s="436" t="s">
        <v>50</v>
      </c>
      <c r="I5" s="119">
        <v>4.3999999999999997E-2</v>
      </c>
      <c r="J5" s="119">
        <v>5.1999999999999998E-2</v>
      </c>
      <c r="K5" s="901" t="str">
        <f>IF('дерево ЭД103-01'!E7=0,"-",'дерево ЭД103-01'!E7)</f>
        <v>-</v>
      </c>
      <c r="L5" s="758" t="s">
        <v>367</v>
      </c>
      <c r="M5" s="758" t="s">
        <v>367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366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 s="3" customFormat="1" x14ac:dyDescent="0.25">
      <c r="A6" s="138">
        <f>'дерево ЭД103-01'!A8</f>
        <v>5</v>
      </c>
      <c r="B6" s="88" t="str">
        <f>IF('дерево ЭД103-01'!B8=0," ",'дерево ЭД103-01'!B8)</f>
        <v>00.4.</v>
      </c>
      <c r="C6" s="11" t="str">
        <f>IF('дерево ЭД103-01'!C8=0," ",'дерево ЭД103-01'!C8)</f>
        <v>ЭД117-02-022 Крышка</v>
      </c>
      <c r="D6" s="11" t="str">
        <f>IF('дерево ЭД103-01'!D8=0," ",'дерево ЭД103-01'!D8)</f>
        <v>Крышка</v>
      </c>
      <c r="E6" s="435" t="s">
        <v>274</v>
      </c>
      <c r="F6" s="435" t="s">
        <v>275</v>
      </c>
      <c r="G6" s="435" t="s">
        <v>276</v>
      </c>
      <c r="H6" s="436" t="s">
        <v>50</v>
      </c>
      <c r="I6" s="119">
        <v>0.24</v>
      </c>
      <c r="J6" s="119">
        <v>0.82</v>
      </c>
      <c r="K6" s="901" t="str">
        <f>IF('дерево ЭД103-01'!E8=0,"-",'дерево ЭД103-01'!E8)</f>
        <v>-</v>
      </c>
      <c r="L6" s="758" t="s">
        <v>367</v>
      </c>
      <c r="M6" s="758" t="s">
        <v>367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366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 s="3" customFormat="1" x14ac:dyDescent="0.25">
      <c r="A7" s="138">
        <f>'дерево ЭД103-01'!A9</f>
        <v>6</v>
      </c>
      <c r="B7" s="88" t="str">
        <f>IF('дерево ЭД103-01'!B9=0," ",'дерево ЭД103-01'!B9)</f>
        <v>00.5.</v>
      </c>
      <c r="C7" s="11" t="str">
        <f>IF('дерево ЭД103-01'!C9=0," ",'дерево ЭД103-01'!C9)</f>
        <v>ЭД117-01-010-06 Шпонка</v>
      </c>
      <c r="D7" s="11" t="str">
        <f>IF('дерево ЭД103-01'!D9=0," ",'дерево ЭД103-01'!D9)</f>
        <v>Шпонка</v>
      </c>
      <c r="E7" s="435" t="s">
        <v>304</v>
      </c>
      <c r="F7" s="435"/>
      <c r="G7" s="439" t="s">
        <v>305</v>
      </c>
      <c r="H7" s="436" t="s">
        <v>50</v>
      </c>
      <c r="I7" s="119">
        <v>1.1999999999999999E-3</v>
      </c>
      <c r="J7" s="119">
        <v>1.2999999999999999E-3</v>
      </c>
      <c r="K7" s="901" t="str">
        <f>IF('дерево ЭД103-01'!E9=0,"-",'дерево ЭД103-01'!E9)</f>
        <v>-</v>
      </c>
      <c r="L7" s="758" t="s">
        <v>367</v>
      </c>
      <c r="M7" s="758" t="s">
        <v>367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366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s="26" customFormat="1" ht="13.8" thickBot="1" x14ac:dyDescent="0.3">
      <c r="A8" s="138">
        <f>'дерево ЭД103-01'!A10</f>
        <v>7</v>
      </c>
      <c r="B8" s="139" t="str">
        <f>IF('дерево ЭД103-01'!B10=0," ",'дерево ЭД103-01'!B10)</f>
        <v>00.6.</v>
      </c>
      <c r="C8" s="171" t="str">
        <f>IF('дерево ЭД103-01'!C10=0," ",'дерево ЭД103-01'!C10)</f>
        <v>ЭД103-01-011 Пята</v>
      </c>
      <c r="D8" s="260" t="str">
        <f>IF('дерево ЭД103-01'!D10=0," ",'дерево ЭД103-01'!D10)</f>
        <v>Пята</v>
      </c>
      <c r="E8" s="440" t="s">
        <v>269</v>
      </c>
      <c r="F8" s="440" t="s">
        <v>281</v>
      </c>
      <c r="G8" s="440" t="s">
        <v>533</v>
      </c>
      <c r="H8" s="441" t="s">
        <v>50</v>
      </c>
      <c r="I8" s="307">
        <v>0.4</v>
      </c>
      <c r="J8" s="307">
        <v>0.96</v>
      </c>
      <c r="K8" s="902" t="str">
        <f>IF('дерево ЭД103-01'!E10=0,"-",'дерево ЭД103-01'!E10)</f>
        <v>-</v>
      </c>
      <c r="L8" s="758" t="s">
        <v>367</v>
      </c>
      <c r="M8" s="758" t="s">
        <v>367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367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</row>
    <row r="9" spans="1:134" s="155" customFormat="1" x14ac:dyDescent="0.25">
      <c r="A9" s="138">
        <f>'дерево ЭД103-01'!A11</f>
        <v>8</v>
      </c>
      <c r="B9" s="150" t="str">
        <f>IF('дерево ЭД103-01'!B11=0," ",'дерево ЭД103-01'!B11)</f>
        <v>00.7.</v>
      </c>
      <c r="C9" s="151" t="str">
        <f>IF('дерево ЭД103-01'!C11=0," ",'дерево ЭД103-01'!C11)</f>
        <v>ЭД117-01-001 Шпилька; из загот. ЭД117-01-001Б; зам. на ЭД117-07-001</v>
      </c>
      <c r="D9" s="233" t="str">
        <f>IF('дерево ЭД103-01'!D11=0," ",'дерево ЭД103-01'!D11)</f>
        <v>Шпилька</v>
      </c>
      <c r="E9" s="442"/>
      <c r="F9" s="443"/>
      <c r="G9" s="444" t="s">
        <v>282</v>
      </c>
      <c r="H9" s="445" t="s">
        <v>50</v>
      </c>
      <c r="I9" s="330">
        <v>3.4000000000000002E-2</v>
      </c>
      <c r="J9" s="330"/>
      <c r="K9" s="434" t="str">
        <f>IF('дерево ЭД103-01'!E11=0,"-",'дерево ЭД103-01'!E11)</f>
        <v>из загот. ЭД117-01-001Б; зам. на ЭД117-07-001</v>
      </c>
      <c r="L9" s="758"/>
      <c r="M9" s="758" t="s">
        <v>367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368"/>
      <c r="DA9" s="158"/>
      <c r="DB9" s="158"/>
      <c r="DC9" s="158"/>
      <c r="DD9" s="158"/>
      <c r="DE9" s="158"/>
      <c r="DF9" s="158"/>
      <c r="DG9" s="158"/>
      <c r="DH9" s="158"/>
      <c r="DI9" s="158"/>
      <c r="DJ9" s="158"/>
      <c r="DK9" s="158"/>
      <c r="DL9" s="158"/>
      <c r="DM9" s="158"/>
      <c r="DN9" s="158"/>
      <c r="DO9" s="158"/>
      <c r="DP9" s="158"/>
      <c r="DQ9" s="158"/>
      <c r="DR9" s="158"/>
      <c r="DS9" s="158"/>
      <c r="DT9" s="158"/>
      <c r="DU9" s="158"/>
      <c r="DV9" s="158"/>
      <c r="DW9" s="158"/>
      <c r="DX9" s="158"/>
      <c r="DY9" s="158"/>
      <c r="DZ9" s="158"/>
      <c r="EA9" s="158"/>
      <c r="EB9" s="158"/>
      <c r="EC9" s="158"/>
      <c r="ED9" s="158"/>
    </row>
    <row r="10" spans="1:134" s="164" customFormat="1" ht="13.8" thickBot="1" x14ac:dyDescent="0.3">
      <c r="A10" s="138">
        <f>'дерево ЭД103-01'!A12</f>
        <v>9</v>
      </c>
      <c r="B10" s="159" t="str">
        <f>IF('дерево ЭД103-01'!B12=0," ",'дерево ЭД103-01'!B12)</f>
        <v>00.7.</v>
      </c>
      <c r="C10" s="160" t="str">
        <f>IF('дерево ЭД103-01'!C12=0," ",'дерево ЭД103-01'!C12)</f>
        <v>ЭД117-01-001Б Шпилька; загот. для ЭД117-01-001; зам. на ЭД117-07-001Б</v>
      </c>
      <c r="D10" s="160" t="str">
        <f>IF('дерево ЭД103-01'!D12=0," ",'дерево ЭД103-01'!D12)</f>
        <v>Шпилька</v>
      </c>
      <c r="E10" s="446" t="s">
        <v>269</v>
      </c>
      <c r="F10" s="446" t="s">
        <v>283</v>
      </c>
      <c r="G10" s="446" t="s">
        <v>534</v>
      </c>
      <c r="H10" s="447" t="s">
        <v>50</v>
      </c>
      <c r="I10" s="334">
        <v>3.4000000000000002E-2</v>
      </c>
      <c r="J10" s="334">
        <v>0.04</v>
      </c>
      <c r="K10" s="1155" t="str">
        <f>IF('дерево ЭД103-01'!E12=0,"-",'дерево ЭД103-01'!E12)</f>
        <v>загот. для ЭД117-01-001; зам. на ЭД117-07-001Б</v>
      </c>
      <c r="L10" s="758" t="s">
        <v>367</v>
      </c>
      <c r="M10" s="758" t="s">
        <v>367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369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167"/>
      <c r="DQ10" s="167"/>
      <c r="DR10" s="167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</row>
    <row r="11" spans="1:134" s="155" customFormat="1" x14ac:dyDescent="0.25">
      <c r="A11" s="138">
        <f>'дерево ЭД103-01'!A13</f>
        <v>10</v>
      </c>
      <c r="B11" s="150" t="str">
        <f>IF('дерево ЭД103-01'!B13=0," ",'дерево ЭД103-01'!B13)</f>
        <v>00.7.</v>
      </c>
      <c r="C11" s="151" t="str">
        <f>IF('дерево ЭД103-01'!C13=0," ",'дерево ЭД103-01'!C13)</f>
        <v>ЭД117-07-001 Шпилька; из загот. ЭД117-07-001Б; взамен ЭД117-01-001</v>
      </c>
      <c r="D11" s="233" t="str">
        <f>IF('дерево ЭД103-01'!D13=0," ",'дерево ЭД103-01'!D13)</f>
        <v>Шпилька</v>
      </c>
      <c r="E11" s="444"/>
      <c r="F11" s="448"/>
      <c r="G11" s="444" t="s">
        <v>282</v>
      </c>
      <c r="H11" s="445" t="s">
        <v>50</v>
      </c>
      <c r="I11" s="330">
        <v>3.4000000000000002E-2</v>
      </c>
      <c r="J11" s="330"/>
      <c r="K11" s="434" t="str">
        <f>IF('дерево ЭД103-01'!E13=0,"-",'дерево ЭД103-01'!E13)</f>
        <v>из загот. ЭД117-07-001Б; взамен ЭД117-01-001</v>
      </c>
      <c r="L11" s="758"/>
      <c r="M11" s="758" t="s">
        <v>367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36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8"/>
      <c r="DL11" s="158"/>
      <c r="DM11" s="158"/>
      <c r="DN11" s="158"/>
      <c r="DO11" s="158"/>
      <c r="DP11" s="158"/>
      <c r="DQ11" s="158"/>
      <c r="DR11" s="158"/>
      <c r="DS11" s="158"/>
      <c r="DT11" s="158"/>
      <c r="DU11" s="158"/>
      <c r="DV11" s="158"/>
      <c r="DW11" s="158"/>
      <c r="DX11" s="158"/>
      <c r="DY11" s="158"/>
      <c r="DZ11" s="158"/>
      <c r="EA11" s="158"/>
      <c r="EB11" s="158"/>
      <c r="EC11" s="158"/>
      <c r="ED11" s="158"/>
    </row>
    <row r="12" spans="1:134" s="164" customFormat="1" ht="13.8" thickBot="1" x14ac:dyDescent="0.3">
      <c r="A12" s="138">
        <f>'дерево ЭД103-01'!A14</f>
        <v>11</v>
      </c>
      <c r="B12" s="159" t="str">
        <f>IF('дерево ЭД103-01'!B14=0," ",'дерево ЭД103-01'!B14)</f>
        <v>00.7.</v>
      </c>
      <c r="C12" s="160" t="str">
        <f>IF('дерево ЭД103-01'!C14=0," ",'дерево ЭД103-01'!C14)</f>
        <v>ЭД117-07-001Б Шпилька; загот. для ЭД117-07-001; взамен ЭД117-01-001Б</v>
      </c>
      <c r="D12" s="160" t="str">
        <f>IF('дерево ЭД103-01'!D14=0," ",'дерево ЭД103-01'!D14)</f>
        <v>Шпилька</v>
      </c>
      <c r="E12" s="446" t="s">
        <v>269</v>
      </c>
      <c r="F12" s="446" t="s">
        <v>283</v>
      </c>
      <c r="G12" s="446" t="s">
        <v>534</v>
      </c>
      <c r="H12" s="447" t="s">
        <v>50</v>
      </c>
      <c r="I12" s="334">
        <v>3.4000000000000002E-2</v>
      </c>
      <c r="J12" s="334">
        <v>4.1000000000000002E-2</v>
      </c>
      <c r="K12" s="1155" t="str">
        <f>IF('дерево ЭД103-01'!E14=0,"-",'дерево ЭД103-01'!E14)</f>
        <v>загот. для ЭД117-07-001; взамен ЭД117-01-001Б</v>
      </c>
      <c r="L12" s="758" t="s">
        <v>367</v>
      </c>
      <c r="M12" s="758" t="s">
        <v>367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369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167"/>
      <c r="DQ12" s="167"/>
      <c r="DR12" s="167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</row>
    <row r="13" spans="1:134" s="155" customFormat="1" x14ac:dyDescent="0.25">
      <c r="A13" s="138">
        <f>'дерево ЭД103-01'!A15</f>
        <v>12</v>
      </c>
      <c r="B13" s="150" t="str">
        <f>IF('дерево ЭД103-01'!B15=0," ",'дерево ЭД103-01'!B15)</f>
        <v>00.7.</v>
      </c>
      <c r="C13" s="151" t="str">
        <f>IF('дерево ЭД103-01'!C15=0," ",'дерево ЭД103-01'!C15)</f>
        <v>ЭД117-01-001Б-02 Шпилька; зам. на ЭД117-07-001Б-01</v>
      </c>
      <c r="D13" s="151" t="str">
        <f>IF('дерево ЭД103-01'!D15=0," ",'дерево ЭД103-01'!D15)</f>
        <v>Шпилька</v>
      </c>
      <c r="E13" s="444" t="s">
        <v>269</v>
      </c>
      <c r="F13" s="444" t="s">
        <v>283</v>
      </c>
      <c r="G13" s="444" t="s">
        <v>535</v>
      </c>
      <c r="H13" s="445" t="s">
        <v>50</v>
      </c>
      <c r="I13" s="330">
        <v>3.4000000000000002E-2</v>
      </c>
      <c r="J13" s="330">
        <v>0.04</v>
      </c>
      <c r="K13" s="1153" t="str">
        <f>IF('дерево ЭД103-01'!E15=0,"-",'дерево ЭД103-01'!E15)</f>
        <v>зам. на ЭД117-07-001Б-01</v>
      </c>
      <c r="L13" s="758" t="s">
        <v>367</v>
      </c>
      <c r="M13" s="758" t="s">
        <v>367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368"/>
      <c r="DA13" s="158"/>
      <c r="DB13" s="158"/>
      <c r="DC13" s="158"/>
      <c r="DD13" s="158"/>
      <c r="DE13" s="158"/>
      <c r="DF13" s="158"/>
      <c r="DG13" s="158"/>
      <c r="DH13" s="158"/>
      <c r="DI13" s="158"/>
      <c r="DJ13" s="158"/>
      <c r="DK13" s="158"/>
      <c r="DL13" s="158"/>
      <c r="DM13" s="158"/>
      <c r="DN13" s="158"/>
      <c r="DO13" s="158"/>
      <c r="DP13" s="158"/>
      <c r="DQ13" s="158"/>
      <c r="DR13" s="158"/>
      <c r="DS13" s="158"/>
      <c r="DT13" s="158"/>
      <c r="DU13" s="158"/>
      <c r="DV13" s="158"/>
      <c r="DW13" s="158"/>
      <c r="DX13" s="158"/>
      <c r="DY13" s="158"/>
      <c r="DZ13" s="158"/>
      <c r="EA13" s="158"/>
      <c r="EB13" s="158"/>
      <c r="EC13" s="158"/>
      <c r="ED13" s="158"/>
    </row>
    <row r="14" spans="1:134" s="164" customFormat="1" ht="13.8" thickBot="1" x14ac:dyDescent="0.3">
      <c r="A14" s="138">
        <f>'дерево ЭД103-01'!A16</f>
        <v>13</v>
      </c>
      <c r="B14" s="159" t="str">
        <f>IF('дерево ЭД103-01'!B16=0," ",'дерево ЭД103-01'!B16)</f>
        <v>00.7.</v>
      </c>
      <c r="C14" s="160" t="str">
        <f>IF('дерево ЭД103-01'!C16=0," ",'дерево ЭД103-01'!C16)</f>
        <v>ЭД117-07-001Б-01 Шпилька; взамен ЭД117-01-001Б-02</v>
      </c>
      <c r="D14" s="160" t="str">
        <f>IF('дерево ЭД103-01'!D16=0," ",'дерево ЭД103-01'!D16)</f>
        <v>Шпилька</v>
      </c>
      <c r="E14" s="446" t="s">
        <v>269</v>
      </c>
      <c r="F14" s="446" t="s">
        <v>286</v>
      </c>
      <c r="G14" s="446" t="s">
        <v>287</v>
      </c>
      <c r="H14" s="447" t="s">
        <v>50</v>
      </c>
      <c r="I14" s="334">
        <v>3.4000000000000002E-2</v>
      </c>
      <c r="J14" s="334">
        <v>4.1000000000000002E-2</v>
      </c>
      <c r="K14" s="1154" t="str">
        <f>IF('дерево ЭД103-01'!E16=0,"-",'дерево ЭД103-01'!E16)</f>
        <v>взамен ЭД117-01-001Б-02</v>
      </c>
      <c r="L14" s="758" t="s">
        <v>367</v>
      </c>
      <c r="M14" s="758" t="s">
        <v>367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369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</row>
    <row r="15" spans="1:134" s="155" customFormat="1" x14ac:dyDescent="0.25">
      <c r="A15" s="138">
        <f>'дерево ЭД103-01'!A17</f>
        <v>14</v>
      </c>
      <c r="B15" s="150" t="str">
        <f>IF('дерево ЭД103-01'!B17=0," ",'дерево ЭД103-01'!B17)</f>
        <v>00.8.</v>
      </c>
      <c r="C15" s="151" t="str">
        <f>IF('дерево ЭД103-01'!C17=0," ",'дерево ЭД103-01'!C17)</f>
        <v>ЭД117-01-009 Винт; из загот. ЭД117-01-009Б</v>
      </c>
      <c r="D15" s="151" t="str">
        <f>IF('дерево ЭД103-01'!D17=0," ",'дерево ЭД103-01'!D17)</f>
        <v>Винт</v>
      </c>
      <c r="E15" s="444"/>
      <c r="F15" s="444"/>
      <c r="G15" s="444" t="s">
        <v>289</v>
      </c>
      <c r="H15" s="445" t="s">
        <v>50</v>
      </c>
      <c r="I15" s="330">
        <v>0.04</v>
      </c>
      <c r="J15" s="330"/>
      <c r="K15" s="1152" t="str">
        <f>IF('дерево ЭД103-01'!E17=0,"-",'дерево ЭД103-01'!E17)</f>
        <v>из загот. ЭД117-01-009Б</v>
      </c>
      <c r="L15" s="758"/>
      <c r="M15" s="758" t="s">
        <v>367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368"/>
      <c r="DA15" s="158"/>
      <c r="DB15" s="158"/>
      <c r="DC15" s="158"/>
      <c r="DD15" s="158"/>
      <c r="DE15" s="158"/>
      <c r="DF15" s="158"/>
      <c r="DG15" s="158"/>
      <c r="DH15" s="158"/>
      <c r="DI15" s="158"/>
      <c r="DJ15" s="158"/>
      <c r="DK15" s="158"/>
      <c r="DL15" s="158"/>
      <c r="DM15" s="158"/>
      <c r="DN15" s="158"/>
      <c r="DO15" s="158"/>
      <c r="DP15" s="158"/>
      <c r="DQ15" s="158"/>
      <c r="DR15" s="158"/>
      <c r="DS15" s="158"/>
      <c r="DT15" s="158"/>
      <c r="DU15" s="158"/>
      <c r="DV15" s="158"/>
      <c r="DW15" s="158"/>
      <c r="DX15" s="158"/>
      <c r="DY15" s="158"/>
      <c r="DZ15" s="158"/>
      <c r="EA15" s="158"/>
      <c r="EB15" s="158"/>
      <c r="EC15" s="158"/>
      <c r="ED15" s="158"/>
    </row>
    <row r="16" spans="1:134" s="164" customFormat="1" ht="13.8" thickBot="1" x14ac:dyDescent="0.3">
      <c r="A16" s="138">
        <f>'дерево ЭД103-01'!A18</f>
        <v>15</v>
      </c>
      <c r="B16" s="159" t="str">
        <f>IF('дерево ЭД103-01'!B18=0," ",'дерево ЭД103-01'!B18)</f>
        <v>00.8.</v>
      </c>
      <c r="C16" s="160" t="str">
        <f>IF('дерево ЭД103-01'!C18=0," ",'дерево ЭД103-01'!C18)</f>
        <v>ЭД117-01-009Б Винт; загот. для ЭД117-01-009</v>
      </c>
      <c r="D16" s="160" t="str">
        <f>IF('дерево ЭД103-01'!D18=0," ",'дерево ЭД103-01'!D18)</f>
        <v>Винт</v>
      </c>
      <c r="E16" s="446" t="s">
        <v>290</v>
      </c>
      <c r="F16" s="446" t="s">
        <v>291</v>
      </c>
      <c r="G16" s="446" t="s">
        <v>292</v>
      </c>
      <c r="H16" s="447" t="s">
        <v>50</v>
      </c>
      <c r="I16" s="334">
        <v>0.04</v>
      </c>
      <c r="J16" s="334">
        <v>0.08</v>
      </c>
      <c r="K16" s="903" t="str">
        <f>IF('дерево ЭД103-01'!E18=0,"-",'дерево ЭД103-01'!E18)</f>
        <v>загот. для ЭД117-01-009</v>
      </c>
      <c r="L16" s="758" t="s">
        <v>367</v>
      </c>
      <c r="M16" s="758" t="s">
        <v>367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369"/>
      <c r="DA16" s="167"/>
      <c r="DB16" s="167"/>
      <c r="DC16" s="167"/>
      <c r="DD16" s="167"/>
      <c r="DE16" s="167"/>
      <c r="DF16" s="167"/>
      <c r="DG16" s="167"/>
      <c r="DH16" s="167"/>
      <c r="DI16" s="167"/>
      <c r="DJ16" s="167"/>
      <c r="DK16" s="167"/>
      <c r="DL16" s="167"/>
      <c r="DM16" s="167"/>
      <c r="DN16" s="167"/>
      <c r="DO16" s="167"/>
      <c r="DP16" s="167"/>
      <c r="DQ16" s="167"/>
      <c r="DR16" s="167"/>
      <c r="DS16" s="167"/>
      <c r="DT16" s="167"/>
      <c r="DU16" s="167"/>
      <c r="DV16" s="167"/>
      <c r="DW16" s="167"/>
      <c r="DX16" s="167"/>
      <c r="DY16" s="167"/>
      <c r="DZ16" s="167"/>
      <c r="EA16" s="167"/>
      <c r="EB16" s="167"/>
      <c r="EC16" s="167"/>
      <c r="ED16" s="167"/>
    </row>
    <row r="17" spans="1:134" s="191" customFormat="1" ht="13.8" thickBot="1" x14ac:dyDescent="0.3">
      <c r="A17" s="138">
        <f>'дерево ЭД103-01'!A19</f>
        <v>16</v>
      </c>
      <c r="B17" s="227" t="str">
        <f>IF('дерево ЭД103-01'!B19=0," ",'дерево ЭД103-01'!B19)</f>
        <v>00.8.</v>
      </c>
      <c r="C17" s="228" t="str">
        <f>IF('дерево ЭД103-01'!C19=0," ",'дерево ЭД103-01'!C19)</f>
        <v>ЭД117-01-009Б-01 Винт</v>
      </c>
      <c r="D17" s="228" t="str">
        <f>IF('дерево ЭД103-01'!D19=0," ",'дерево ЭД103-01'!D19)</f>
        <v>Винт</v>
      </c>
      <c r="E17" s="449" t="s">
        <v>269</v>
      </c>
      <c r="F17" s="449" t="s">
        <v>288</v>
      </c>
      <c r="G17" s="449" t="s">
        <v>287</v>
      </c>
      <c r="H17" s="450" t="s">
        <v>50</v>
      </c>
      <c r="I17" s="302">
        <v>0.04</v>
      </c>
      <c r="J17" s="302">
        <v>0.1</v>
      </c>
      <c r="K17" s="904" t="str">
        <f>IF('дерево ЭД103-01'!E19=0,"-",'дерево ЭД103-01'!E19)</f>
        <v>-</v>
      </c>
      <c r="L17" s="758" t="s">
        <v>367</v>
      </c>
      <c r="M17" s="758" t="s">
        <v>367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370"/>
      <c r="DA17" s="190"/>
      <c r="DB17" s="190"/>
      <c r="DC17" s="190"/>
      <c r="DD17" s="190"/>
      <c r="DE17" s="190"/>
      <c r="DF17" s="190"/>
      <c r="DG17" s="190"/>
      <c r="DH17" s="190"/>
      <c r="DI17" s="190"/>
      <c r="DJ17" s="190"/>
      <c r="DK17" s="190"/>
      <c r="DL17" s="190"/>
      <c r="DM17" s="190"/>
      <c r="DN17" s="190"/>
      <c r="DO17" s="190"/>
      <c r="DP17" s="190"/>
      <c r="DQ17" s="190"/>
      <c r="DR17" s="190"/>
      <c r="DS17" s="190"/>
      <c r="DT17" s="190"/>
      <c r="DU17" s="190"/>
      <c r="DV17" s="190"/>
      <c r="DW17" s="190"/>
      <c r="DX17" s="190"/>
      <c r="DY17" s="190"/>
      <c r="DZ17" s="190"/>
      <c r="EA17" s="190"/>
      <c r="EB17" s="190"/>
      <c r="EC17" s="190"/>
      <c r="ED17" s="190"/>
    </row>
    <row r="18" spans="1:134" s="155" customFormat="1" x14ac:dyDescent="0.25">
      <c r="A18" s="138">
        <f>'дерево ЭД103-01'!A20</f>
        <v>17</v>
      </c>
      <c r="B18" s="150" t="str">
        <f>IF('дерево ЭД103-01'!B20=0," ",'дерево ЭД103-01'!B20)</f>
        <v>00.9.</v>
      </c>
      <c r="C18" s="151" t="str">
        <f>IF('дерево ЭД103-01'!C20=0," ",'дерево ЭД103-01'!C20)</f>
        <v>ЭД117-01-017 Гайка; из загот. ЭД117-01-017Б</v>
      </c>
      <c r="D18" s="151" t="str">
        <f>IF('дерево ЭД103-01'!D20=0," ",'дерево ЭД103-01'!D20)</f>
        <v xml:space="preserve">Гайка </v>
      </c>
      <c r="E18" s="444"/>
      <c r="F18" s="444"/>
      <c r="G18" s="444" t="s">
        <v>293</v>
      </c>
      <c r="H18" s="445" t="s">
        <v>50</v>
      </c>
      <c r="I18" s="330">
        <v>0.01</v>
      </c>
      <c r="J18" s="330"/>
      <c r="K18" s="1152" t="str">
        <f>IF('дерево ЭД103-01'!E20=0,"-",'дерево ЭД103-01'!E20)</f>
        <v>из загот. ЭД117-01-017Б</v>
      </c>
      <c r="L18" s="758"/>
      <c r="M18" s="758" t="s">
        <v>367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368"/>
      <c r="DA18" s="158"/>
      <c r="DB18" s="158"/>
      <c r="DC18" s="158"/>
      <c r="DD18" s="158"/>
      <c r="DE18" s="158"/>
      <c r="DF18" s="158"/>
      <c r="DG18" s="158"/>
      <c r="DH18" s="158"/>
      <c r="DI18" s="158"/>
      <c r="DJ18" s="158"/>
      <c r="DK18" s="158"/>
      <c r="DL18" s="158"/>
      <c r="DM18" s="158"/>
      <c r="DN18" s="158"/>
      <c r="DO18" s="158"/>
      <c r="DP18" s="158"/>
      <c r="DQ18" s="158"/>
      <c r="DR18" s="158"/>
      <c r="DS18" s="158"/>
      <c r="DT18" s="158"/>
      <c r="DU18" s="158"/>
      <c r="DV18" s="158"/>
      <c r="DW18" s="158"/>
      <c r="DX18" s="158"/>
      <c r="DY18" s="158"/>
      <c r="DZ18" s="158"/>
      <c r="EA18" s="158"/>
      <c r="EB18" s="158"/>
      <c r="EC18" s="158"/>
      <c r="ED18" s="158"/>
    </row>
    <row r="19" spans="1:134" s="164" customFormat="1" ht="13.8" thickBot="1" x14ac:dyDescent="0.3">
      <c r="A19" s="138">
        <f>'дерево ЭД103-01'!A21</f>
        <v>18</v>
      </c>
      <c r="B19" s="159" t="str">
        <f>IF('дерево ЭД103-01'!B21=0," ",'дерево ЭД103-01'!B21)</f>
        <v>00.9.</v>
      </c>
      <c r="C19" s="160" t="str">
        <f>IF('дерево ЭД103-01'!C21=0," ",'дерево ЭД103-01'!C21)</f>
        <v>ЭД117-01-017Б Гайка; загот. для ЭД117-01-017</v>
      </c>
      <c r="D19" s="160" t="str">
        <f>IF('дерево ЭД103-01'!D21=0," ",'дерево ЭД103-01'!D21)</f>
        <v xml:space="preserve">Гайка </v>
      </c>
      <c r="E19" s="446" t="s">
        <v>290</v>
      </c>
      <c r="F19" s="446" t="s">
        <v>291</v>
      </c>
      <c r="G19" s="446" t="s">
        <v>292</v>
      </c>
      <c r="H19" s="447" t="s">
        <v>50</v>
      </c>
      <c r="I19" s="334">
        <v>0.01</v>
      </c>
      <c r="J19" s="334">
        <v>2.5999999999999999E-2</v>
      </c>
      <c r="K19" s="903" t="str">
        <f>IF('дерево ЭД103-01'!E21=0,"-",'дерево ЭД103-01'!E21)</f>
        <v>загот. для ЭД117-01-017</v>
      </c>
      <c r="L19" s="758" t="s">
        <v>367</v>
      </c>
      <c r="M19" s="758" t="s">
        <v>367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369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167"/>
      <c r="DQ19" s="167"/>
      <c r="DR19" s="167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</row>
    <row r="20" spans="1:134" s="191" customFormat="1" ht="13.8" thickBot="1" x14ac:dyDescent="0.3">
      <c r="A20" s="466">
        <f>'дерево ЭД103-01'!A22</f>
        <v>19</v>
      </c>
      <c r="B20" s="227" t="str">
        <f>IF('дерево ЭД103-01'!B22=0," ",'дерево ЭД103-01'!B22)</f>
        <v>00.9.</v>
      </c>
      <c r="C20" s="228" t="str">
        <f>IF('дерево ЭД103-01'!C22=0," ",'дерево ЭД103-01'!C22)</f>
        <v xml:space="preserve">ЭД117-01-017Б-01 Гайка </v>
      </c>
      <c r="D20" s="228" t="str">
        <f>IF('дерево ЭД103-01'!D22=0," ",'дерево ЭД103-01'!D22)</f>
        <v xml:space="preserve">Гайка </v>
      </c>
      <c r="E20" s="449" t="s">
        <v>269</v>
      </c>
      <c r="F20" s="449" t="s">
        <v>288</v>
      </c>
      <c r="G20" s="449" t="s">
        <v>287</v>
      </c>
      <c r="H20" s="450" t="s">
        <v>50</v>
      </c>
      <c r="I20" s="302">
        <v>0.01</v>
      </c>
      <c r="J20" s="302">
        <v>3.3000000000000002E-2</v>
      </c>
      <c r="K20" s="904" t="str">
        <f>IF('дерево ЭД103-01'!E22=0,"-",'дерево ЭД103-01'!E22)</f>
        <v>-</v>
      </c>
      <c r="L20" s="758" t="s">
        <v>367</v>
      </c>
      <c r="M20" s="758" t="s">
        <v>367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370"/>
      <c r="DA20" s="190"/>
      <c r="DB20" s="190"/>
      <c r="DC20" s="190"/>
      <c r="DD20" s="190"/>
      <c r="DE20" s="190"/>
      <c r="DF20" s="190"/>
      <c r="DG20" s="190"/>
      <c r="DH20" s="190"/>
      <c r="DI20" s="190"/>
      <c r="DJ20" s="190"/>
      <c r="DK20" s="190"/>
      <c r="DL20" s="190"/>
      <c r="DM20" s="190"/>
      <c r="DN20" s="190"/>
      <c r="DO20" s="190"/>
      <c r="DP20" s="190"/>
      <c r="DQ20" s="190"/>
      <c r="DR20" s="190"/>
      <c r="DS20" s="190"/>
      <c r="DT20" s="190"/>
      <c r="DU20" s="190"/>
      <c r="DV20" s="190"/>
      <c r="DW20" s="190"/>
      <c r="DX20" s="190"/>
      <c r="DY20" s="190"/>
      <c r="DZ20" s="190"/>
      <c r="EA20" s="190"/>
      <c r="EB20" s="190"/>
      <c r="EC20" s="190"/>
      <c r="ED20" s="190"/>
    </row>
    <row r="21" spans="1:134" s="155" customFormat="1" x14ac:dyDescent="0.25">
      <c r="A21" s="478">
        <f>'дерево ЭД103-01'!A23</f>
        <v>20</v>
      </c>
      <c r="B21" s="249" t="str">
        <f>IF('дерево ЭД103-01'!B23=0," ",'дерево ЭД103-01'!B23)</f>
        <v xml:space="preserve"> </v>
      </c>
      <c r="C21" s="244" t="str">
        <f>IF('дерево ЭД103-01'!C23=0," ",'дерево ЭД103-01'!C23)</f>
        <v xml:space="preserve"> </v>
      </c>
      <c r="D21" s="244" t="str">
        <f>IF('дерево ЭД103-01'!D23=0," ",'дерево ЭД103-01'!D23)</f>
        <v xml:space="preserve"> </v>
      </c>
      <c r="E21" s="613"/>
      <c r="F21" s="613"/>
      <c r="G21" s="501"/>
      <c r="H21" s="760"/>
      <c r="I21" s="336"/>
      <c r="J21" s="775"/>
      <c r="K21" s="905" t="str">
        <f>IF('дерево ЭД103-01'!E23=0,"-",'дерево ЭД103-01'!E23)</f>
        <v>-</v>
      </c>
      <c r="L21" s="948"/>
      <c r="M21" s="948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368"/>
      <c r="DA21" s="158"/>
      <c r="DB21" s="158"/>
      <c r="DC21" s="158"/>
      <c r="DD21" s="158"/>
      <c r="DE21" s="158"/>
      <c r="DF21" s="158"/>
      <c r="DG21" s="158"/>
      <c r="DH21" s="158"/>
      <c r="DI21" s="158"/>
      <c r="DJ21" s="158"/>
      <c r="DK21" s="158"/>
      <c r="DL21" s="158"/>
      <c r="DM21" s="158"/>
      <c r="DN21" s="158"/>
      <c r="DO21" s="158"/>
      <c r="DP21" s="158"/>
      <c r="DQ21" s="158"/>
      <c r="DR21" s="158"/>
      <c r="DS21" s="158"/>
      <c r="DT21" s="158"/>
      <c r="DU21" s="158"/>
      <c r="DV21" s="158"/>
      <c r="DW21" s="158"/>
      <c r="DX21" s="158"/>
      <c r="DY21" s="158"/>
      <c r="DZ21" s="158"/>
      <c r="EA21" s="158"/>
      <c r="EB21" s="158"/>
      <c r="EC21" s="158"/>
      <c r="ED21" s="158"/>
    </row>
    <row r="22" spans="1:134" s="164" customFormat="1" ht="13.8" thickBot="1" x14ac:dyDescent="0.3">
      <c r="A22" s="776">
        <f>'дерево ЭД103-01'!A24</f>
        <v>21</v>
      </c>
      <c r="B22" s="159" t="str">
        <f>IF('дерево ЭД103-01'!B24=0," ",'дерево ЭД103-01'!B24)</f>
        <v>00.10.</v>
      </c>
      <c r="C22" s="160" t="str">
        <f>IF('дерево ЭД103-01'!C24=0," ",'дерево ЭД103-01'!C24)</f>
        <v>ЭД103ХХ-01-ХХХ Табличка (-и взаимозамен. )</v>
      </c>
      <c r="D22" s="160" t="str">
        <f>IF('дерево ЭД103-01'!D24=0," ",'дерево ЭД103-01'!D24)</f>
        <v>Табличка</v>
      </c>
      <c r="E22" s="446" t="s">
        <v>257</v>
      </c>
      <c r="F22" s="446"/>
      <c r="G22" s="446" t="s">
        <v>294</v>
      </c>
      <c r="H22" s="777" t="s">
        <v>50</v>
      </c>
      <c r="I22" s="334">
        <v>0.04</v>
      </c>
      <c r="J22" s="334">
        <v>4.1000000000000002E-2</v>
      </c>
      <c r="K22" s="903" t="str">
        <f>IF('дерево ЭД103-01'!E24=0,"-",'дерево ЭД103-01'!E24)</f>
        <v>взаимозаменяемые</v>
      </c>
      <c r="L22" s="758" t="s">
        <v>367</v>
      </c>
      <c r="M22" s="758" t="s">
        <v>367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6"/>
      <c r="CY22" s="166"/>
      <c r="CZ22" s="369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167"/>
      <c r="DQ22" s="167"/>
      <c r="DR22" s="167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</row>
    <row r="23" spans="1:134" s="531" customFormat="1" x14ac:dyDescent="0.25">
      <c r="A23" s="472">
        <f>'дерево ЭД103-01'!A25</f>
        <v>22</v>
      </c>
      <c r="B23" s="145" t="str">
        <f>IF('дерево ЭД103-01'!B25=0," ",'дерево ЭД103-01'!B25)</f>
        <v>00.11.</v>
      </c>
      <c r="C23" s="243" t="str">
        <f>IF('дерево ЭД103-01'!C25=0," ",'дерево ЭД103-01'!C25)</f>
        <v>Масло МДПН (З)</v>
      </c>
      <c r="D23" s="243" t="str">
        <f>IF('дерево ЭД103-01'!D25=0," ",'дерево ЭД103-01'!D25)</f>
        <v>Масло эл. изол.</v>
      </c>
      <c r="E23" s="451" t="s">
        <v>295</v>
      </c>
      <c r="F23" s="451"/>
      <c r="G23" s="451" t="s">
        <v>296</v>
      </c>
      <c r="H23" s="452" t="s">
        <v>50</v>
      </c>
      <c r="I23" s="134">
        <v>1</v>
      </c>
      <c r="J23" s="134">
        <v>1</v>
      </c>
      <c r="K23" s="906" t="str">
        <f>IF('дерево ЭД103-01'!E25=0,"-",'дерево ЭД103-01'!E25)</f>
        <v>в кг</v>
      </c>
      <c r="L23" s="758" t="s">
        <v>367</v>
      </c>
      <c r="M23" s="758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371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</row>
    <row r="24" spans="1:134" s="164" customFormat="1" ht="13.8" thickBot="1" x14ac:dyDescent="0.3">
      <c r="A24" s="138">
        <f>'дерево ЭД103-01'!A26</f>
        <v>23</v>
      </c>
      <c r="B24" s="159" t="str">
        <f>IF('дерево ЭД103-01'!B26=0," ",'дерево ЭД103-01'!B26)</f>
        <v>00.11.</v>
      </c>
      <c r="C24" s="242" t="str">
        <f>IF('дерево ЭД103-01'!C26=0," ",'дерево ЭД103-01'!C26)</f>
        <v>Масло МДПН (З)</v>
      </c>
      <c r="D24" s="242" t="str">
        <f>IF('дерево ЭД103-01'!D26=0," ",'дерево ЭД103-01'!D26)</f>
        <v>Масло эл. изол.</v>
      </c>
      <c r="E24" s="446" t="s">
        <v>295</v>
      </c>
      <c r="F24" s="446"/>
      <c r="G24" s="446" t="s">
        <v>296</v>
      </c>
      <c r="H24" s="447" t="s">
        <v>298</v>
      </c>
      <c r="I24" s="334">
        <v>1</v>
      </c>
      <c r="J24" s="334">
        <v>1</v>
      </c>
      <c r="K24" s="903" t="str">
        <f>IF('дерево ЭД103-01'!E26=0,"-",'дерево ЭД103-01'!E26)</f>
        <v>в л</v>
      </c>
      <c r="L24" s="758" t="s">
        <v>367</v>
      </c>
      <c r="M24" s="758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369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167"/>
      <c r="DQ24" s="167"/>
      <c r="DR24" s="16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</row>
    <row r="25" spans="1:134" s="215" customFormat="1" x14ac:dyDescent="0.25">
      <c r="A25" s="138">
        <f>'дерево ЭД103-01'!A27</f>
        <v>24</v>
      </c>
      <c r="B25" s="145" t="str">
        <f>IF('дерево ЭД103-01'!B27=0," ",'дерево ЭД103-01'!B27)</f>
        <v>00.12.</v>
      </c>
      <c r="C25" s="236" t="str">
        <f>IF('дерево ЭД103-01'!C27=0," ",'дерево ЭД103-01'!C27)</f>
        <v>Винт В М5-6gx10.58.029</v>
      </c>
      <c r="D25" s="237" t="str">
        <f>IF('дерево ЭД103-01'!D27=0," ",'дерево ЭД103-01'!D27)</f>
        <v>Винт</v>
      </c>
      <c r="E25" s="453" t="s">
        <v>300</v>
      </c>
      <c r="F25" s="454"/>
      <c r="G25" s="314" t="s">
        <v>894</v>
      </c>
      <c r="H25" s="455" t="s">
        <v>66</v>
      </c>
      <c r="I25" s="456"/>
      <c r="J25" s="316">
        <v>1</v>
      </c>
      <c r="K25" s="907" t="str">
        <f>IF('дерево ЭД103-01'!E27=0,"-",'дерево ЭД103-01'!E27)</f>
        <v>-</v>
      </c>
      <c r="L25" s="758" t="s">
        <v>367</v>
      </c>
      <c r="M25" s="758" t="s">
        <v>367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371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</row>
    <row r="26" spans="1:134" s="3" customFormat="1" x14ac:dyDescent="0.25">
      <c r="A26" s="138">
        <f>'дерево ЭД103-01'!A28</f>
        <v>25</v>
      </c>
      <c r="B26" s="88" t="str">
        <f>IF('дерево ЭД103-01'!B28=0," ",'дерево ЭД103-01'!B28)</f>
        <v>00.13.</v>
      </c>
      <c r="C26" s="13" t="str">
        <f>IF('дерево ЭД103-01'!C28=0," ",'дерево ЭД103-01'!C28)</f>
        <v>Шайба 5.65Г.029</v>
      </c>
      <c r="D26" s="13" t="str">
        <f>IF('дерево ЭД103-01'!D28=0," ",'дерево ЭД103-01'!D28)</f>
        <v>Шайба</v>
      </c>
      <c r="E26" s="457" t="s">
        <v>70</v>
      </c>
      <c r="F26" s="435"/>
      <c r="G26" s="115" t="s">
        <v>892</v>
      </c>
      <c r="H26" s="436" t="s">
        <v>66</v>
      </c>
      <c r="I26" s="458"/>
      <c r="J26" s="119">
        <v>1</v>
      </c>
      <c r="K26" s="901" t="str">
        <f>IF('дерево ЭД103-01'!E28=0,"-",'дерево ЭД103-01'!E28)</f>
        <v>-</v>
      </c>
      <c r="L26" s="758" t="s">
        <v>367</v>
      </c>
      <c r="M26" s="758" t="s">
        <v>367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366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</row>
    <row r="27" spans="1:134" s="3" customFormat="1" x14ac:dyDescent="0.25">
      <c r="A27" s="138">
        <f>'дерево ЭД103-01'!A29</f>
        <v>26</v>
      </c>
      <c r="B27" s="88" t="str">
        <f>IF('дерево ЭД103-01'!B29=0," ",'дерево ЭД103-01'!B29)</f>
        <v>00.14.</v>
      </c>
      <c r="C27" s="13" t="str">
        <f>IF('дерево ЭД103-01'!C29=0," ",'дерево ЭД103-01'!C29)</f>
        <v>Заклепка 3х7.32</v>
      </c>
      <c r="D27" s="13" t="str">
        <f>IF('дерево ЭД103-01'!D29=0," ",'дерево ЭД103-01'!D29)</f>
        <v>Заклепка</v>
      </c>
      <c r="E27" s="457" t="s">
        <v>301</v>
      </c>
      <c r="F27" s="435"/>
      <c r="G27" s="115" t="s">
        <v>893</v>
      </c>
      <c r="H27" s="436" t="s">
        <v>66</v>
      </c>
      <c r="I27" s="458"/>
      <c r="J27" s="119">
        <v>1</v>
      </c>
      <c r="K27" s="901" t="str">
        <f>IF('дерево ЭД103-01'!E29=0,"-",'дерево ЭД103-01'!E29)</f>
        <v>-</v>
      </c>
      <c r="L27" s="758" t="s">
        <v>367</v>
      </c>
      <c r="M27" s="758" t="s">
        <v>367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366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</row>
    <row r="28" spans="1:134" s="3" customFormat="1" x14ac:dyDescent="0.25">
      <c r="A28" s="138">
        <f>'дерево ЭД103-01'!A30</f>
        <v>27</v>
      </c>
      <c r="B28" s="88" t="str">
        <f>IF('дерево ЭД103-01'!B30=0," ",'дерево ЭД103-01'!B30)</f>
        <v>00.15.</v>
      </c>
      <c r="C28" s="13" t="str">
        <f>IF('дерево ЭД103-01'!C30=0," ",'дерево ЭД103-01'!C30)</f>
        <v>Кольцо 030-035-30-2-3</v>
      </c>
      <c r="D28" s="13" t="str">
        <f>IF('дерево ЭД103-01'!D30=0," ",'дерево ЭД103-01'!D30)</f>
        <v>Кольцо</v>
      </c>
      <c r="E28" s="457" t="s">
        <v>302</v>
      </c>
      <c r="F28" s="435"/>
      <c r="G28" s="435" t="s">
        <v>771</v>
      </c>
      <c r="H28" s="436" t="s">
        <v>66</v>
      </c>
      <c r="I28" s="119"/>
      <c r="J28" s="119">
        <v>1</v>
      </c>
      <c r="K28" s="901" t="str">
        <f>IF('дерево ЭД103-01'!E30=0,"-",'дерево ЭД103-01'!E30)</f>
        <v>-</v>
      </c>
      <c r="L28" s="758" t="s">
        <v>367</v>
      </c>
      <c r="M28" s="758" t="s">
        <v>367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366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</row>
    <row r="29" spans="1:134" s="26" customFormat="1" ht="13.8" thickBot="1" x14ac:dyDescent="0.3">
      <c r="A29" s="138">
        <f>'дерево ЭД103-01'!A31</f>
        <v>28</v>
      </c>
      <c r="B29" s="139" t="str">
        <f>IF('дерево ЭД103-01'!B31=0," ",'дерево ЭД103-01'!B31)</f>
        <v>00.16.</v>
      </c>
      <c r="C29" s="428" t="str">
        <f>IF('дерево ЭД103-01'!C31=0," ",'дерево ЭД103-01'!C31)</f>
        <v>Кольцо 059-065-36-2-3</v>
      </c>
      <c r="D29" s="428" t="str">
        <f>IF('дерево ЭД103-01'!D31=0," ",'дерево ЭД103-01'!D31)</f>
        <v>Кольцо</v>
      </c>
      <c r="E29" s="459" t="s">
        <v>302</v>
      </c>
      <c r="F29" s="440"/>
      <c r="G29" s="440" t="s">
        <v>771</v>
      </c>
      <c r="H29" s="441" t="s">
        <v>66</v>
      </c>
      <c r="I29" s="307"/>
      <c r="J29" s="307">
        <v>1</v>
      </c>
      <c r="K29" s="902" t="str">
        <f>IF('дерево ЭД103-01'!E31=0,"-",'дерево ЭД103-01'!E31)</f>
        <v>-</v>
      </c>
      <c r="L29" s="758" t="s">
        <v>367</v>
      </c>
      <c r="M29" s="758" t="s">
        <v>367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367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</row>
    <row r="30" spans="1:134" s="155" customFormat="1" x14ac:dyDescent="0.25">
      <c r="A30" s="138">
        <f>'дерево ЭД103-01'!A32</f>
        <v>29</v>
      </c>
      <c r="B30" s="150" t="str">
        <f>IF('дерево ЭД103-01'!B32=0," ",'дерево ЭД103-01'!B32)</f>
        <v>00.17.</v>
      </c>
      <c r="C30" s="240" t="str">
        <f>IF('дерево ЭД103-01'!C32=0," ",'дерево ЭД103-01'!C32)</f>
        <v>Шайба 10.65Г.029</v>
      </c>
      <c r="D30" s="151" t="str">
        <f>IF('дерево ЭД103-01'!D32=0," ",'дерево ЭД103-01'!D32)</f>
        <v>Шайба</v>
      </c>
      <c r="E30" s="442" t="s">
        <v>70</v>
      </c>
      <c r="F30" s="442"/>
      <c r="G30" s="240" t="s">
        <v>892</v>
      </c>
      <c r="H30" s="445" t="s">
        <v>66</v>
      </c>
      <c r="I30" s="330"/>
      <c r="J30" s="330">
        <v>1</v>
      </c>
      <c r="K30" s="908" t="str">
        <f>IF('дерево ЭД103-01'!E32=0,"-",'дерево ЭД103-01'!E32)</f>
        <v>-</v>
      </c>
      <c r="L30" s="758" t="s">
        <v>367</v>
      </c>
      <c r="M30" s="758" t="s">
        <v>367</v>
      </c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368"/>
      <c r="DA30" s="158"/>
      <c r="DB30" s="158"/>
      <c r="DC30" s="158"/>
      <c r="DD30" s="158"/>
      <c r="DE30" s="158"/>
      <c r="DF30" s="158"/>
      <c r="DG30" s="158"/>
      <c r="DH30" s="158"/>
      <c r="DI30" s="158"/>
      <c r="DJ30" s="158"/>
      <c r="DK30" s="158"/>
      <c r="DL30" s="158"/>
      <c r="DM30" s="158"/>
      <c r="DN30" s="158"/>
      <c r="DO30" s="158"/>
      <c r="DP30" s="158"/>
      <c r="DQ30" s="158"/>
      <c r="DR30" s="158"/>
      <c r="DS30" s="158"/>
      <c r="DT30" s="158"/>
      <c r="DU30" s="158"/>
      <c r="DV30" s="158"/>
      <c r="DW30" s="158"/>
      <c r="DX30" s="158"/>
      <c r="DY30" s="158"/>
      <c r="DZ30" s="158"/>
      <c r="EA30" s="158"/>
      <c r="EB30" s="158"/>
      <c r="EC30" s="158"/>
      <c r="ED30" s="158"/>
    </row>
    <row r="31" spans="1:134" s="164" customFormat="1" ht="13.8" thickBot="1" x14ac:dyDescent="0.3">
      <c r="A31" s="138">
        <f>'дерево ЭД103-01'!A33</f>
        <v>30</v>
      </c>
      <c r="B31" s="159" t="str">
        <f>IF('дерево ЭД103-01'!B33=0," ",'дерево ЭД103-01'!B33)</f>
        <v>00.17.</v>
      </c>
      <c r="C31" s="242" t="str">
        <f>IF('дерево ЭД103-01'!C33=0," ",'дерево ЭД103-01'!C33)</f>
        <v>Шайба 10 3Х13</v>
      </c>
      <c r="D31" s="242" t="str">
        <f>IF('дерево ЭД103-01'!D33=0," ",'дерево ЭД103-01'!D33)</f>
        <v>Шайба</v>
      </c>
      <c r="E31" s="446" t="s">
        <v>70</v>
      </c>
      <c r="F31" s="446"/>
      <c r="G31" s="337" t="s">
        <v>892</v>
      </c>
      <c r="H31" s="447" t="s">
        <v>66</v>
      </c>
      <c r="I31" s="334"/>
      <c r="J31" s="334">
        <v>1</v>
      </c>
      <c r="K31" s="909" t="str">
        <f>IF('дерево ЭД103-01'!E33=0,"-",'дерево ЭД103-01'!E33)</f>
        <v>-</v>
      </c>
      <c r="L31" s="758" t="s">
        <v>367</v>
      </c>
      <c r="M31" s="758" t="s">
        <v>367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369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</row>
    <row r="32" spans="1:134" s="20" customFormat="1" x14ac:dyDescent="0.25">
      <c r="A32" s="138">
        <f>'дерево ЭД103-01'!A34</f>
        <v>31</v>
      </c>
      <c r="B32" s="292" t="str">
        <f>IF('дерево ЭД103-01'!B34=0," ",'дерево ЭД103-01'!B34)</f>
        <v xml:space="preserve"> </v>
      </c>
      <c r="C32" s="292" t="str">
        <f>IF('дерево ЭД103-01'!C34=0," ",'дерево ЭД103-01'!C34)</f>
        <v xml:space="preserve"> </v>
      </c>
      <c r="D32" s="292" t="str">
        <f>IF('дерево ЭД103-01'!D34=0," ",'дерево ЭД103-01'!D34)</f>
        <v xml:space="preserve"> </v>
      </c>
      <c r="E32" s="460"/>
      <c r="F32" s="460"/>
      <c r="G32" s="460"/>
      <c r="H32" s="461"/>
      <c r="I32" s="462"/>
      <c r="J32" s="462"/>
      <c r="K32" s="910" t="str">
        <f>IF('дерево ЭД103-01'!E34=0,"-",'дерево ЭД103-01'!E34)</f>
        <v>-</v>
      </c>
      <c r="L32" s="948"/>
      <c r="M32" s="948"/>
    </row>
    <row r="33" spans="1:134" s="248" customFormat="1" ht="13.8" thickBot="1" x14ac:dyDescent="0.3">
      <c r="A33" s="138">
        <f>'дерево ЭД103-01'!A35</f>
        <v>32</v>
      </c>
      <c r="B33" s="159" t="str">
        <f>IF('дерево ЭД103-01'!B35=0," ",'дерево ЭД103-01'!B35)</f>
        <v>00.18.</v>
      </c>
      <c r="C33" s="160" t="str">
        <f>IF('дерево ЭД103-01'!C35=0," ",'дерево ЭД103-01'!C35)</f>
        <v>ЭД103-01-ХХКВМ двиг-ль</v>
      </c>
      <c r="D33" s="160" t="str">
        <f>IF('дерево ЭД103-01'!D35=0," ",'дерево ЭД103-01'!D35)</f>
        <v>Комплект вспомог. мат.</v>
      </c>
      <c r="E33" s="160" t="s">
        <v>29</v>
      </c>
      <c r="F33" s="463"/>
      <c r="G33" s="464"/>
      <c r="H33" s="447" t="s">
        <v>66</v>
      </c>
      <c r="I33" s="334"/>
      <c r="J33" s="334">
        <v>1</v>
      </c>
      <c r="K33" s="911" t="str">
        <f>IF('дерево ЭД103-01'!E35=0,"-",'дерево ЭД103-01'!E35)</f>
        <v>-</v>
      </c>
      <c r="L33" s="758"/>
      <c r="M33" s="758" t="s">
        <v>367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166"/>
      <c r="DA33" s="166"/>
      <c r="DB33" s="166"/>
      <c r="DC33" s="166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  <c r="DS33" s="166"/>
      <c r="DT33" s="166"/>
      <c r="DU33" s="166"/>
      <c r="DV33" s="166"/>
      <c r="DW33" s="166"/>
      <c r="DX33" s="166"/>
      <c r="DY33" s="166"/>
      <c r="DZ33" s="166"/>
      <c r="EA33" s="166"/>
      <c r="EB33" s="166"/>
      <c r="EC33" s="166"/>
      <c r="ED33" s="166"/>
    </row>
    <row r="34" spans="1:134" s="782" customFormat="1" ht="13.8" thickBot="1" x14ac:dyDescent="0.3">
      <c r="A34" s="800">
        <f>'дерево ЭД103-01'!A36</f>
        <v>33</v>
      </c>
      <c r="B34" s="801" t="str">
        <f>IF('дерево ЭД103-01'!B36=0," ",'дерево ЭД103-01'!B36)</f>
        <v xml:space="preserve"> </v>
      </c>
      <c r="C34" s="784" t="str">
        <f>IF('дерево ЭД103-01'!C36=0," ",'дерево ЭД103-01'!C36)</f>
        <v xml:space="preserve"> </v>
      </c>
      <c r="D34" s="784" t="str">
        <f>IF('дерево ЭД103-01'!D36=0," ",'дерево ЭД103-01'!D36)</f>
        <v xml:space="preserve"> </v>
      </c>
      <c r="E34" s="407"/>
      <c r="F34" s="407"/>
      <c r="G34" s="407"/>
      <c r="H34" s="404"/>
      <c r="I34" s="405"/>
      <c r="J34" s="406"/>
      <c r="K34" s="912" t="str">
        <f>IF('дерево ЭД103-01'!E36=0,"-",'дерево ЭД103-01'!E36)</f>
        <v>-</v>
      </c>
      <c r="L34" s="949"/>
      <c r="M34" s="949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  <c r="BN34" s="222"/>
      <c r="BO34" s="222"/>
      <c r="BP34" s="222"/>
      <c r="BQ34" s="222"/>
      <c r="BR34" s="222"/>
      <c r="BS34" s="222"/>
      <c r="BT34" s="222"/>
      <c r="BU34" s="222"/>
      <c r="BV34" s="222"/>
      <c r="BW34" s="222"/>
      <c r="BX34" s="222"/>
      <c r="BY34" s="222"/>
      <c r="BZ34" s="222"/>
      <c r="CA34" s="222"/>
      <c r="CB34" s="222"/>
      <c r="CC34" s="222"/>
      <c r="CD34" s="222"/>
      <c r="CE34" s="222"/>
      <c r="CF34" s="222"/>
      <c r="CG34" s="222"/>
      <c r="CH34" s="222"/>
      <c r="CI34" s="222"/>
      <c r="CJ34" s="222"/>
      <c r="CK34" s="222"/>
      <c r="CL34" s="222"/>
      <c r="CM34" s="222"/>
      <c r="CN34" s="222"/>
      <c r="CO34" s="222"/>
      <c r="CP34" s="222"/>
      <c r="CQ34" s="222"/>
      <c r="CR34" s="222"/>
      <c r="CS34" s="222"/>
      <c r="CT34" s="222"/>
      <c r="CU34" s="222"/>
      <c r="CV34" s="222"/>
      <c r="CW34" s="222"/>
      <c r="CX34" s="222"/>
      <c r="CY34" s="222"/>
      <c r="CZ34" s="785"/>
    </row>
    <row r="35" spans="1:134" s="626" customFormat="1" ht="13.8" thickBot="1" x14ac:dyDescent="0.3">
      <c r="A35" s="689">
        <f>'дерево ЭД103-01'!A37</f>
        <v>34</v>
      </c>
      <c r="B35" s="267" t="str">
        <f>IF('дерево ЭД103-01'!B37=0," ",'дерево ЭД103-01'!B37)</f>
        <v>01.</v>
      </c>
      <c r="C35" s="268" t="str">
        <f>IF('дерево ЭД103-01'!C37=0," ",'дерево ЭД103-01'!C37)</f>
        <v>ЭД103-01-10СБ Муфта</v>
      </c>
      <c r="D35" s="268" t="str">
        <f>IF('дерево ЭД103-01'!D37=0," ",'дерево ЭД103-01'!D37)</f>
        <v>Муфта</v>
      </c>
      <c r="E35" s="623"/>
      <c r="F35" s="623"/>
      <c r="G35" s="623"/>
      <c r="H35" s="364" t="s">
        <v>66</v>
      </c>
      <c r="I35" s="348"/>
      <c r="J35" s="348"/>
      <c r="K35" s="913" t="str">
        <f>IF('дерево ЭД103-01'!E37=0,"-",'дерево ЭД103-01'!E37)</f>
        <v>-</v>
      </c>
      <c r="L35" s="756"/>
      <c r="M35" s="758" t="s">
        <v>368</v>
      </c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624"/>
      <c r="DA35" s="625"/>
      <c r="DB35" s="625"/>
      <c r="DC35" s="625"/>
      <c r="DD35" s="625"/>
      <c r="DE35" s="625"/>
      <c r="DF35" s="625"/>
      <c r="DG35" s="625"/>
      <c r="DH35" s="625"/>
      <c r="DI35" s="625"/>
      <c r="DJ35" s="625"/>
      <c r="DK35" s="625"/>
      <c r="DL35" s="625"/>
      <c r="DM35" s="625"/>
      <c r="DN35" s="625"/>
      <c r="DO35" s="625"/>
      <c r="DP35" s="625"/>
      <c r="DQ35" s="625"/>
      <c r="DR35" s="625"/>
      <c r="DS35" s="625"/>
      <c r="DT35" s="625"/>
      <c r="DU35" s="625"/>
      <c r="DV35" s="625"/>
      <c r="DW35" s="625"/>
      <c r="DX35" s="625"/>
      <c r="DY35" s="625"/>
      <c r="DZ35" s="625"/>
      <c r="EA35" s="625"/>
      <c r="EB35" s="625"/>
      <c r="EC35" s="625"/>
      <c r="ED35" s="625"/>
    </row>
    <row r="36" spans="1:134" s="497" customFormat="1" ht="13.8" thickBot="1" x14ac:dyDescent="0.3">
      <c r="A36" s="466">
        <f>'дерево ЭД103-01'!A38</f>
        <v>35</v>
      </c>
      <c r="B36" s="492" t="str">
        <f>IF('дерево ЭД103-01'!B38=0," ",'дерево ЭД103-01'!B38)</f>
        <v>01.1.</v>
      </c>
      <c r="C36" s="490" t="str">
        <f>IF('дерево ЭД103-01'!C38=0," ",'дерево ЭД103-01'!C38)</f>
        <v>ЭД103-01-10-001 Муфта</v>
      </c>
      <c r="D36" s="491" t="str">
        <f>IF('дерево ЭД103-01'!D38=0," ",'дерево ЭД103-01'!D38)</f>
        <v>Муфта</v>
      </c>
      <c r="E36" s="493" t="s">
        <v>269</v>
      </c>
      <c r="F36" s="440" t="s">
        <v>303</v>
      </c>
      <c r="G36" s="493" t="s">
        <v>534</v>
      </c>
      <c r="H36" s="494" t="s">
        <v>50</v>
      </c>
      <c r="I36" s="323">
        <v>0.26</v>
      </c>
      <c r="J36" s="323">
        <v>0.75</v>
      </c>
      <c r="K36" s="904" t="str">
        <f>IF('дерево ЭД103-01'!E38=0,"-",'дерево ЭД103-01'!E38)</f>
        <v>-</v>
      </c>
      <c r="L36" s="758" t="s">
        <v>368</v>
      </c>
      <c r="M36" s="758" t="s">
        <v>368</v>
      </c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495"/>
      <c r="DA36" s="496"/>
      <c r="DB36" s="496"/>
      <c r="DC36" s="496"/>
      <c r="DD36" s="496"/>
      <c r="DE36" s="496"/>
      <c r="DF36" s="496"/>
      <c r="DG36" s="496"/>
      <c r="DH36" s="496"/>
      <c r="DI36" s="496"/>
      <c r="DJ36" s="496"/>
      <c r="DK36" s="496"/>
      <c r="DL36" s="496"/>
      <c r="DM36" s="496"/>
      <c r="DN36" s="496"/>
      <c r="DO36" s="496"/>
      <c r="DP36" s="496"/>
      <c r="DQ36" s="496"/>
      <c r="DR36" s="496"/>
      <c r="DS36" s="496"/>
      <c r="DT36" s="496"/>
      <c r="DU36" s="496"/>
      <c r="DV36" s="496"/>
      <c r="DW36" s="496"/>
      <c r="DX36" s="496"/>
      <c r="DY36" s="496"/>
      <c r="DZ36" s="496"/>
      <c r="EA36" s="496"/>
      <c r="EB36" s="496"/>
      <c r="EC36" s="496"/>
      <c r="ED36" s="496"/>
    </row>
    <row r="37" spans="1:134" s="505" customFormat="1" x14ac:dyDescent="0.25">
      <c r="A37" s="478">
        <f>'дерево ЭД103-01'!A39</f>
        <v>36</v>
      </c>
      <c r="B37" s="498" t="str">
        <f>IF('дерево ЭД103-01'!B39=0," ",'дерево ЭД103-01'!B39)</f>
        <v>01.2.</v>
      </c>
      <c r="C37" s="1044" t="str">
        <f>IF('дерево ЭД103-01'!C39=0," ",'дерево ЭД103-01'!C39)</f>
        <v>ЭД103-01-10-002 Пластина</v>
      </c>
      <c r="D37" s="1044" t="str">
        <f>IF('дерево ЭД103-01'!D39=0," ",'дерево ЭД103-01'!D39)</f>
        <v>Пластина</v>
      </c>
      <c r="E37" s="444" t="s">
        <v>257</v>
      </c>
      <c r="F37" s="444" t="s">
        <v>482</v>
      </c>
      <c r="G37" s="339" t="s">
        <v>483</v>
      </c>
      <c r="H37" s="1045" t="s">
        <v>50</v>
      </c>
      <c r="I37" s="330">
        <v>0.16</v>
      </c>
      <c r="J37" s="330">
        <v>0.42</v>
      </c>
      <c r="K37" s="1101" t="str">
        <f>IF('дерево ЭД103-01'!E39=0,"-",'дерево ЭД103-01'!E39)</f>
        <v>зам. на ПИШБ.741 121.125</v>
      </c>
      <c r="L37" s="758" t="s">
        <v>368</v>
      </c>
      <c r="M37" s="758" t="s">
        <v>368</v>
      </c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502"/>
      <c r="AJ37" s="502"/>
      <c r="AK37" s="502"/>
      <c r="AL37" s="502"/>
      <c r="AM37" s="502"/>
      <c r="AN37" s="502"/>
      <c r="AO37" s="502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502"/>
      <c r="BA37" s="502"/>
      <c r="BB37" s="502"/>
      <c r="BC37" s="502"/>
      <c r="BD37" s="502"/>
      <c r="BE37" s="502"/>
      <c r="BF37" s="502"/>
      <c r="BG37" s="502"/>
      <c r="BH37" s="502"/>
      <c r="BI37" s="502"/>
      <c r="BJ37" s="502"/>
      <c r="BK37" s="502"/>
      <c r="BL37" s="502"/>
      <c r="BM37" s="502"/>
      <c r="BN37" s="502"/>
      <c r="BO37" s="502"/>
      <c r="BP37" s="502"/>
      <c r="BQ37" s="502"/>
      <c r="BR37" s="502"/>
      <c r="BS37" s="502"/>
      <c r="BT37" s="502"/>
      <c r="BU37" s="502"/>
      <c r="BV37" s="502"/>
      <c r="BW37" s="502"/>
      <c r="BX37" s="502"/>
      <c r="BY37" s="502"/>
      <c r="BZ37" s="502"/>
      <c r="CA37" s="502"/>
      <c r="CB37" s="502"/>
      <c r="CC37" s="502"/>
      <c r="CD37" s="502"/>
      <c r="CE37" s="502"/>
      <c r="CF37" s="502"/>
      <c r="CG37" s="502"/>
      <c r="CH37" s="502"/>
      <c r="CI37" s="502"/>
      <c r="CJ37" s="502"/>
      <c r="CK37" s="502"/>
      <c r="CL37" s="502"/>
      <c r="CM37" s="502"/>
      <c r="CN37" s="502"/>
      <c r="CO37" s="502"/>
      <c r="CP37" s="502"/>
      <c r="CQ37" s="502"/>
      <c r="CR37" s="502"/>
      <c r="CS37" s="502"/>
      <c r="CT37" s="502"/>
      <c r="CU37" s="502"/>
      <c r="CV37" s="502"/>
      <c r="CW37" s="502"/>
      <c r="CX37" s="502"/>
      <c r="CY37" s="502"/>
      <c r="CZ37" s="503"/>
      <c r="DA37" s="504"/>
      <c r="DB37" s="504"/>
      <c r="DC37" s="504"/>
      <c r="DD37" s="504"/>
      <c r="DE37" s="504"/>
      <c r="DF37" s="504"/>
      <c r="DG37" s="504"/>
      <c r="DH37" s="504"/>
      <c r="DI37" s="504"/>
      <c r="DJ37" s="504"/>
      <c r="DK37" s="504"/>
      <c r="DL37" s="504"/>
      <c r="DM37" s="504"/>
      <c r="DN37" s="504"/>
      <c r="DO37" s="504"/>
      <c r="DP37" s="504"/>
      <c r="DQ37" s="504"/>
      <c r="DR37" s="504"/>
      <c r="DS37" s="504"/>
      <c r="DT37" s="504"/>
      <c r="DU37" s="504"/>
      <c r="DV37" s="504"/>
      <c r="DW37" s="504"/>
      <c r="DX37" s="504"/>
      <c r="DY37" s="504"/>
      <c r="DZ37" s="504"/>
      <c r="EA37" s="504"/>
      <c r="EB37" s="504"/>
      <c r="EC37" s="504"/>
      <c r="ED37" s="504"/>
    </row>
    <row r="38" spans="1:134" s="164" customFormat="1" ht="13.8" thickBot="1" x14ac:dyDescent="0.3">
      <c r="A38" s="483">
        <f>'дерево ЭД103-01'!A40</f>
        <v>37</v>
      </c>
      <c r="B38" s="507" t="str">
        <f>IF('дерево ЭД103-01'!B40=0," ",'дерево ЭД103-01'!B40)</f>
        <v>01.2.</v>
      </c>
      <c r="C38" s="1103" t="str">
        <f>IF('дерево ЭД103-01'!C40=0," ",'дерево ЭД103-01'!C40)</f>
        <v>ПИШБ.741 121.125 Пластина</v>
      </c>
      <c r="D38" s="1103" t="str">
        <f>IF('дерево ЭД103-01'!D40=0," ",'дерево ЭД103-01'!D40)</f>
        <v>Пластина</v>
      </c>
      <c r="E38" s="399"/>
      <c r="F38" s="399"/>
      <c r="G38" s="399"/>
      <c r="H38" s="1089" t="s">
        <v>50</v>
      </c>
      <c r="I38" s="400"/>
      <c r="J38" s="400"/>
      <c r="K38" s="1096" t="str">
        <f>IF('дерево ЭД103-01'!E40=0,"-",'дерево ЭД103-01'!E40)</f>
        <v>взамен ЭД103-01-10-002</v>
      </c>
      <c r="L38" s="758"/>
      <c r="M38" s="758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369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</row>
    <row r="39" spans="1:134" s="782" customFormat="1" ht="13.8" thickBot="1" x14ac:dyDescent="0.3">
      <c r="A39" s="802">
        <f>'дерево ЭД103-01'!A41</f>
        <v>38</v>
      </c>
      <c r="B39" s="803" t="str">
        <f>IF('дерево ЭД103-01'!B41=0," ",'дерево ЭД103-01'!B41)</f>
        <v xml:space="preserve"> </v>
      </c>
      <c r="C39" s="804" t="str">
        <f>IF('дерево ЭД103-01'!C41=0," ",'дерево ЭД103-01'!C41)</f>
        <v xml:space="preserve"> </v>
      </c>
      <c r="D39" s="804" t="str">
        <f>IF('дерево ЭД103-01'!D41=0," ",'дерево ЭД103-01'!D41)</f>
        <v xml:space="preserve"> </v>
      </c>
      <c r="E39" s="407"/>
      <c r="F39" s="407"/>
      <c r="G39" s="407"/>
      <c r="H39" s="404"/>
      <c r="I39" s="405"/>
      <c r="J39" s="417"/>
      <c r="K39" s="912" t="str">
        <f>IF('дерево ЭД103-01'!E41=0,"-",'дерево ЭД103-01'!E41)</f>
        <v>-</v>
      </c>
      <c r="L39" s="949"/>
      <c r="M39" s="949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  <c r="BX39" s="222"/>
      <c r="BY39" s="222"/>
      <c r="BZ39" s="222"/>
      <c r="CA39" s="222"/>
      <c r="CB39" s="222"/>
      <c r="CC39" s="222"/>
      <c r="CD39" s="222"/>
      <c r="CE39" s="222"/>
      <c r="CF39" s="222"/>
      <c r="CG39" s="222"/>
      <c r="CH39" s="222"/>
      <c r="CI39" s="222"/>
      <c r="CJ39" s="222"/>
      <c r="CK39" s="222"/>
      <c r="CL39" s="222"/>
      <c r="CM39" s="222"/>
      <c r="CN39" s="222"/>
      <c r="CO39" s="222"/>
      <c r="CP39" s="222"/>
      <c r="CQ39" s="222"/>
      <c r="CR39" s="222"/>
      <c r="CS39" s="222"/>
      <c r="CT39" s="222"/>
      <c r="CU39" s="222"/>
      <c r="CV39" s="222"/>
      <c r="CW39" s="222"/>
      <c r="CX39" s="222"/>
      <c r="CY39" s="222"/>
      <c r="CZ39" s="785"/>
    </row>
    <row r="40" spans="1:134" s="626" customFormat="1" ht="13.8" thickBot="1" x14ac:dyDescent="0.3">
      <c r="A40" s="689">
        <f>'дерево ЭД103-01'!A42</f>
        <v>39</v>
      </c>
      <c r="B40" s="267" t="str">
        <f>IF('дерево ЭД103-01'!B42=0," ",'дерево ЭД103-01'!B42)</f>
        <v>02.</v>
      </c>
      <c r="C40" s="268" t="str">
        <f>IF('дерево ЭД103-01'!C42=0," ",'дерево ЭД103-01'!C42)</f>
        <v>ЭД117-01-30СБ Гильза</v>
      </c>
      <c r="D40" s="268" t="str">
        <f>IF('дерево ЭД103-01'!D42=0," ",'дерево ЭД103-01'!D42)</f>
        <v xml:space="preserve">Гильза </v>
      </c>
      <c r="E40" s="623"/>
      <c r="F40" s="623"/>
      <c r="G40" s="623"/>
      <c r="H40" s="346" t="s">
        <v>66</v>
      </c>
      <c r="I40" s="348"/>
      <c r="J40" s="348"/>
      <c r="K40" s="913" t="str">
        <f>IF('дерево ЭД103-01'!E42=0,"-",'дерево ЭД103-01'!E42)</f>
        <v>-</v>
      </c>
      <c r="L40" s="756"/>
      <c r="M40" s="758" t="s">
        <v>369</v>
      </c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  <c r="CT40" s="211"/>
      <c r="CU40" s="211"/>
      <c r="CV40" s="211"/>
      <c r="CW40" s="211"/>
      <c r="CX40" s="211"/>
      <c r="CY40" s="211"/>
      <c r="CZ40" s="624"/>
      <c r="DA40" s="625"/>
      <c r="DB40" s="625"/>
      <c r="DC40" s="625"/>
      <c r="DD40" s="625"/>
      <c r="DE40" s="625"/>
      <c r="DF40" s="625"/>
      <c r="DG40" s="625"/>
      <c r="DH40" s="625"/>
      <c r="DI40" s="625"/>
      <c r="DJ40" s="625"/>
      <c r="DK40" s="625"/>
      <c r="DL40" s="625"/>
      <c r="DM40" s="625"/>
      <c r="DN40" s="625"/>
      <c r="DO40" s="625"/>
      <c r="DP40" s="625"/>
      <c r="DQ40" s="625"/>
      <c r="DR40" s="625"/>
      <c r="DS40" s="625"/>
      <c r="DT40" s="625"/>
      <c r="DU40" s="625"/>
      <c r="DV40" s="625"/>
      <c r="DW40" s="625"/>
      <c r="DX40" s="625"/>
      <c r="DY40" s="625"/>
      <c r="DZ40" s="625"/>
      <c r="EA40" s="625"/>
      <c r="EB40" s="625"/>
      <c r="EC40" s="625"/>
      <c r="ED40" s="625"/>
    </row>
    <row r="41" spans="1:134" s="215" customFormat="1" x14ac:dyDescent="0.25">
      <c r="A41" s="138">
        <f>'дерево ЭД103-01'!A43</f>
        <v>40</v>
      </c>
      <c r="B41" s="489" t="str">
        <f>IF('дерево ЭД103-01'!B43=0," ",'дерево ЭД103-01'!B43)</f>
        <v>02.1.</v>
      </c>
      <c r="C41" s="511" t="str">
        <f>IF('дерево ЭД103-01'!C43=0," ",'дерево ЭД103-01'!C43)</f>
        <v>ЭД117-01-30-001 Кольцо</v>
      </c>
      <c r="D41" s="512" t="str">
        <f>IF('дерево ЭД103-01'!D43=0," ",'дерево ЭД103-01'!D43)</f>
        <v>Кольцо</v>
      </c>
      <c r="E41" s="454" t="s">
        <v>304</v>
      </c>
      <c r="F41" s="454"/>
      <c r="G41" s="454" t="s">
        <v>306</v>
      </c>
      <c r="H41" s="513" t="s">
        <v>50</v>
      </c>
      <c r="I41" s="316">
        <v>2.0599999999999999E-4</v>
      </c>
      <c r="J41" s="316">
        <v>2.1000000000000001E-4</v>
      </c>
      <c r="K41" s="914" t="str">
        <f>IF('дерево ЭД103-01'!E43=0,"-",'дерево ЭД103-01'!E43)</f>
        <v>-</v>
      </c>
      <c r="L41" s="758" t="s">
        <v>369</v>
      </c>
      <c r="M41" s="758" t="s">
        <v>369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371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</row>
    <row r="42" spans="1:134" s="3" customFormat="1" x14ac:dyDescent="0.25">
      <c r="A42" s="138">
        <f>'дерево ЭД103-01'!A44</f>
        <v>41</v>
      </c>
      <c r="B42" s="437" t="str">
        <f>IF('дерево ЭД103-01'!B44=0," ",'дерево ЭД103-01'!B44)</f>
        <v>02.2.</v>
      </c>
      <c r="C42" s="514" t="str">
        <f>IF('дерево ЭД103-01'!C44=0," ",'дерево ЭД103-01'!C44)</f>
        <v>ЭД117-01-30-003 Гильза</v>
      </c>
      <c r="D42" s="514" t="str">
        <f>IF('дерево ЭД103-01'!D44=0," ",'дерево ЭД103-01'!D44)</f>
        <v xml:space="preserve">Гильза </v>
      </c>
      <c r="E42" s="435" t="s">
        <v>307</v>
      </c>
      <c r="F42" s="435"/>
      <c r="G42" s="435" t="s">
        <v>308</v>
      </c>
      <c r="H42" s="515" t="s">
        <v>50</v>
      </c>
      <c r="I42" s="119">
        <v>0.01</v>
      </c>
      <c r="J42" s="119">
        <v>2.53E-2</v>
      </c>
      <c r="K42" s="915" t="str">
        <f>IF('дерево ЭД103-01'!E44=0,"-",'дерево ЭД103-01'!E44)</f>
        <v>-</v>
      </c>
      <c r="L42" s="758" t="s">
        <v>369</v>
      </c>
      <c r="M42" s="758" t="s">
        <v>369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366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</row>
    <row r="43" spans="1:134" s="789" customFormat="1" ht="13.8" thickBot="1" x14ac:dyDescent="0.3">
      <c r="A43" s="800">
        <f>'дерево ЭД103-01'!A45</f>
        <v>42</v>
      </c>
      <c r="B43" s="790" t="str">
        <f>IF('дерево ЭД103-01'!B45=0," ",'дерево ЭД103-01'!B45)</f>
        <v xml:space="preserve"> </v>
      </c>
      <c r="C43" s="805" t="str">
        <f>IF('дерево ЭД103-01'!C45=0," ",'дерево ЭД103-01'!C45)</f>
        <v xml:space="preserve"> </v>
      </c>
      <c r="D43" s="805" t="str">
        <f>IF('дерево ЭД103-01'!D45=0," ",'дерево ЭД103-01'!D45)</f>
        <v xml:space="preserve"> </v>
      </c>
      <c r="E43" s="414"/>
      <c r="F43" s="414"/>
      <c r="G43" s="414"/>
      <c r="H43" s="412"/>
      <c r="I43" s="413"/>
      <c r="J43" s="410"/>
      <c r="K43" s="916" t="str">
        <f>IF('дерево ЭД103-01'!E45=0,"-",'дерево ЭД103-01'!E45)</f>
        <v>-</v>
      </c>
      <c r="L43" s="949"/>
      <c r="M43" s="949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2"/>
      <c r="CA43" s="222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22"/>
      <c r="CP43" s="222"/>
      <c r="CQ43" s="222"/>
      <c r="CR43" s="222"/>
      <c r="CS43" s="222"/>
      <c r="CT43" s="222"/>
      <c r="CU43" s="222"/>
      <c r="CV43" s="222"/>
      <c r="CW43" s="222"/>
      <c r="CX43" s="222"/>
      <c r="CY43" s="222"/>
      <c r="CZ43" s="788"/>
    </row>
    <row r="44" spans="1:134" s="626" customFormat="1" ht="13.8" thickBot="1" x14ac:dyDescent="0.3">
      <c r="A44" s="689">
        <f>'дерево ЭД103-01'!A46</f>
        <v>43</v>
      </c>
      <c r="B44" s="267" t="str">
        <f>IF('дерево ЭД103-01'!B46=0," ",'дерево ЭД103-01'!B46)</f>
        <v>03.</v>
      </c>
      <c r="C44" s="268" t="str">
        <f>IF('дерево ЭД103-01'!C46=0," ",'дерево ЭД103-01'!C46)</f>
        <v>ЭД117-02-30СБ Крышка</v>
      </c>
      <c r="D44" s="268" t="str">
        <f>IF('дерево ЭД103-01'!D46=0," ",'дерево ЭД103-01'!D46)</f>
        <v>Крышка</v>
      </c>
      <c r="E44" s="623"/>
      <c r="F44" s="623"/>
      <c r="G44" s="623"/>
      <c r="H44" s="346" t="s">
        <v>66</v>
      </c>
      <c r="I44" s="348"/>
      <c r="J44" s="348"/>
      <c r="K44" s="917" t="str">
        <f>IF('дерево ЭД103-01'!E46=0,"-",'дерево ЭД103-01'!E46)</f>
        <v>-</v>
      </c>
      <c r="L44" s="756"/>
      <c r="M44" s="758" t="s">
        <v>370</v>
      </c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624"/>
      <c r="DA44" s="625"/>
      <c r="DB44" s="625"/>
      <c r="DC44" s="625"/>
      <c r="DD44" s="625"/>
      <c r="DE44" s="625"/>
      <c r="DF44" s="625"/>
      <c r="DG44" s="625"/>
      <c r="DH44" s="625"/>
      <c r="DI44" s="625"/>
      <c r="DJ44" s="625"/>
      <c r="DK44" s="625"/>
      <c r="DL44" s="625"/>
      <c r="DM44" s="625"/>
      <c r="DN44" s="625"/>
      <c r="DO44" s="625"/>
      <c r="DP44" s="625"/>
      <c r="DQ44" s="625"/>
      <c r="DR44" s="625"/>
      <c r="DS44" s="625"/>
      <c r="DT44" s="625"/>
      <c r="DU44" s="625"/>
      <c r="DV44" s="625"/>
      <c r="DW44" s="625"/>
      <c r="DX44" s="625"/>
      <c r="DY44" s="625"/>
      <c r="DZ44" s="625"/>
      <c r="EA44" s="625"/>
      <c r="EB44" s="625"/>
      <c r="EC44" s="625"/>
      <c r="ED44" s="625"/>
    </row>
    <row r="45" spans="1:134" s="215" customFormat="1" x14ac:dyDescent="0.25">
      <c r="A45" s="138">
        <f>'дерево ЭД103-01'!A47</f>
        <v>44</v>
      </c>
      <c r="B45" s="525" t="str">
        <f>IF('дерево ЭД103-01'!B47=0," ",'дерево ЭД103-01'!B47)</f>
        <v>03.1.</v>
      </c>
      <c r="C45" s="516" t="str">
        <f>IF('дерево ЭД103-01'!C47=0," ",'дерево ЭД103-01'!C47)</f>
        <v>ЭД117-02-30-001 Фланец</v>
      </c>
      <c r="D45" s="516" t="str">
        <f>IF('дерево ЭД103-01'!D47=0," ",'дерево ЭД103-01'!D47)</f>
        <v>Фланец</v>
      </c>
      <c r="E45" s="454" t="s">
        <v>269</v>
      </c>
      <c r="F45" s="454" t="s">
        <v>311</v>
      </c>
      <c r="G45" s="454" t="s">
        <v>312</v>
      </c>
      <c r="H45" s="513" t="s">
        <v>50</v>
      </c>
      <c r="I45" s="316">
        <v>0.51</v>
      </c>
      <c r="J45" s="316">
        <v>2.4</v>
      </c>
      <c r="K45" s="914" t="str">
        <f>IF('дерево ЭД103-01'!E47=0,"-",'дерево ЭД103-01'!E47)</f>
        <v>-</v>
      </c>
      <c r="L45" s="758" t="s">
        <v>370</v>
      </c>
      <c r="M45" s="758" t="s">
        <v>370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371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</row>
    <row r="46" spans="1:134" s="3" customFormat="1" x14ac:dyDescent="0.25">
      <c r="A46" s="138">
        <f>'дерево ЭД103-01'!A48</f>
        <v>45</v>
      </c>
      <c r="B46" s="437" t="str">
        <f>IF('дерево ЭД103-01'!B48=0," ",'дерево ЭД103-01'!B48)</f>
        <v>03.2.</v>
      </c>
      <c r="C46" s="438" t="str">
        <f>IF('дерево ЭД103-01'!C48=0," ",'дерево ЭД103-01'!C48)</f>
        <v>ЭД117-02-30-002 Труба</v>
      </c>
      <c r="D46" s="438" t="str">
        <f>IF('дерево ЭД103-01'!D48=0," ",'дерево ЭД103-01'!D48)</f>
        <v>Труба</v>
      </c>
      <c r="E46" s="435" t="s">
        <v>20</v>
      </c>
      <c r="F46" s="435" t="s">
        <v>313</v>
      </c>
      <c r="G46" s="115" t="s">
        <v>588</v>
      </c>
      <c r="H46" s="515" t="s">
        <v>50</v>
      </c>
      <c r="I46" s="119">
        <v>0.36</v>
      </c>
      <c r="J46" s="119">
        <v>0.43</v>
      </c>
      <c r="K46" s="915" t="str">
        <f>IF('дерево ЭД103-01'!E48=0,"-",'дерево ЭД103-01'!E48)</f>
        <v>-</v>
      </c>
      <c r="L46" s="758" t="s">
        <v>370</v>
      </c>
      <c r="M46" s="758" t="s">
        <v>370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366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 s="3" customFormat="1" x14ac:dyDescent="0.25">
      <c r="A47" s="138">
        <f>'дерево ЭД103-01'!A49</f>
        <v>46</v>
      </c>
      <c r="B47" s="437" t="str">
        <f>IF('дерево ЭД103-01'!B49=0," ",'дерево ЭД103-01'!B49)</f>
        <v>03.3.</v>
      </c>
      <c r="C47" s="438" t="str">
        <f>IF('дерево ЭД103-01'!C49=0," ",'дерево ЭД103-01'!C49)</f>
        <v>ЭД117-02-30-003 Днище</v>
      </c>
      <c r="D47" s="438" t="str">
        <f>IF('дерево ЭД103-01'!D49=0," ",'дерево ЭД103-01'!D49)</f>
        <v>Днище</v>
      </c>
      <c r="E47" s="435" t="s">
        <v>257</v>
      </c>
      <c r="F47" s="435" t="s">
        <v>314</v>
      </c>
      <c r="G47" s="435" t="s">
        <v>259</v>
      </c>
      <c r="H47" s="515" t="s">
        <v>50</v>
      </c>
      <c r="I47" s="119">
        <v>5.6000000000000001E-2</v>
      </c>
      <c r="J47" s="119">
        <v>0.128</v>
      </c>
      <c r="K47" s="915" t="str">
        <f>IF('дерево ЭД103-01'!E49=0,"-",'дерево ЭД103-01'!E49)</f>
        <v>-</v>
      </c>
      <c r="L47" s="758" t="s">
        <v>370</v>
      </c>
      <c r="M47" s="758" t="s">
        <v>370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366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</row>
    <row r="48" spans="1:134" s="3" customFormat="1" x14ac:dyDescent="0.25">
      <c r="A48" s="138">
        <f>'дерево ЭД103-01'!A50</f>
        <v>47</v>
      </c>
      <c r="B48" s="437" t="str">
        <f>IF('дерево ЭД103-01'!B50=0," ",'дерево ЭД103-01'!B50)</f>
        <v>03.4.</v>
      </c>
      <c r="C48" s="438" t="str">
        <f>IF('дерево ЭД103-01'!C50=0," ",'дерево ЭД103-01'!C50)</f>
        <v>ЭД117-02-30-004 Прокладка</v>
      </c>
      <c r="D48" s="438" t="str">
        <f>IF('дерево ЭД103-01'!D50=0," ",'дерево ЭД103-01'!D50)</f>
        <v>Прокладка</v>
      </c>
      <c r="E48" s="435" t="s">
        <v>315</v>
      </c>
      <c r="F48" s="435"/>
      <c r="G48" s="435" t="s">
        <v>316</v>
      </c>
      <c r="H48" s="515" t="s">
        <v>50</v>
      </c>
      <c r="I48" s="119">
        <v>1.4999999999999999E-2</v>
      </c>
      <c r="J48" s="119">
        <v>2.1000000000000001E-2</v>
      </c>
      <c r="K48" s="915" t="str">
        <f>IF('дерево ЭД103-01'!E50=0,"-",'дерево ЭД103-01'!E50)</f>
        <v>-</v>
      </c>
      <c r="L48" s="758" t="s">
        <v>370</v>
      </c>
      <c r="M48" s="758" t="s">
        <v>370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366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</row>
    <row r="49" spans="1:134" s="3" customFormat="1" x14ac:dyDescent="0.25">
      <c r="A49" s="138">
        <f>'дерево ЭД103-01'!A51</f>
        <v>48</v>
      </c>
      <c r="B49" s="437" t="str">
        <f>IF('дерево ЭД103-01'!B51=0," ",'дерево ЭД103-01'!B51)</f>
        <v>03.5.</v>
      </c>
      <c r="C49" s="438" t="str">
        <f>IF('дерево ЭД103-01'!C51=0," ",'дерево ЭД103-01'!C51)</f>
        <v>ЭДС117-02-31КВМ на ЭД117-02-30СБ Крышка</v>
      </c>
      <c r="D49" s="438" t="str">
        <f>IF('дерево ЭД103-01'!D51=0," ",'дерево ЭД103-01'!D51)</f>
        <v>Комплект вспомог. мат.</v>
      </c>
      <c r="E49" s="435" t="s">
        <v>29</v>
      </c>
      <c r="F49" s="435"/>
      <c r="G49" s="517"/>
      <c r="H49" s="515" t="s">
        <v>66</v>
      </c>
      <c r="I49" s="119"/>
      <c r="J49" s="119">
        <v>1</v>
      </c>
      <c r="K49" s="915" t="str">
        <f>IF('дерево ЭД103-01'!E51=0,"-",'дерево ЭД103-01'!E51)</f>
        <v>-</v>
      </c>
      <c r="L49" s="758"/>
      <c r="M49" s="758" t="s">
        <v>370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366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</row>
    <row r="50" spans="1:134" s="789" customFormat="1" ht="13.8" thickBot="1" x14ac:dyDescent="0.3">
      <c r="A50" s="800">
        <f>'дерево ЭД103-01'!A52</f>
        <v>49</v>
      </c>
      <c r="B50" s="806" t="str">
        <f>IF('дерево ЭД103-01'!B52=0," ",'дерево ЭД103-01'!B52)</f>
        <v xml:space="preserve"> </v>
      </c>
      <c r="C50" s="805" t="str">
        <f>IF('дерево ЭД103-01'!C52=0," ",'дерево ЭД103-01'!C52)</f>
        <v xml:space="preserve"> </v>
      </c>
      <c r="D50" s="805" t="str">
        <f>IF('дерево ЭД103-01'!D52=0," ",'дерево ЭД103-01'!D52)</f>
        <v xml:space="preserve"> </v>
      </c>
      <c r="E50" s="414"/>
      <c r="F50" s="414"/>
      <c r="G50" s="414"/>
      <c r="H50" s="412"/>
      <c r="I50" s="413"/>
      <c r="J50" s="410"/>
      <c r="K50" s="916" t="str">
        <f>IF('дерево ЭД103-01'!E52=0,"-",'дерево ЭД103-01'!E52)</f>
        <v>-</v>
      </c>
      <c r="L50" s="949"/>
      <c r="M50" s="949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  <c r="BX50" s="222"/>
      <c r="BY50" s="222"/>
      <c r="BZ50" s="222"/>
      <c r="CA50" s="222"/>
      <c r="CB50" s="222"/>
      <c r="CC50" s="222"/>
      <c r="CD50" s="222"/>
      <c r="CE50" s="222"/>
      <c r="CF50" s="222"/>
      <c r="CG50" s="222"/>
      <c r="CH50" s="222"/>
      <c r="CI50" s="222"/>
      <c r="CJ50" s="222"/>
      <c r="CK50" s="222"/>
      <c r="CL50" s="222"/>
      <c r="CM50" s="222"/>
      <c r="CN50" s="222"/>
      <c r="CO50" s="222"/>
      <c r="CP50" s="222"/>
      <c r="CQ50" s="222"/>
      <c r="CR50" s="222"/>
      <c r="CS50" s="222"/>
      <c r="CT50" s="222"/>
      <c r="CU50" s="222"/>
      <c r="CV50" s="222"/>
      <c r="CW50" s="222"/>
      <c r="CX50" s="222"/>
      <c r="CY50" s="222"/>
      <c r="CZ50" s="788"/>
    </row>
    <row r="51" spans="1:134" s="626" customFormat="1" ht="13.8" thickBot="1" x14ac:dyDescent="0.3">
      <c r="A51" s="689">
        <f>'дерево ЭД103-01'!A53</f>
        <v>50</v>
      </c>
      <c r="B51" s="267" t="str">
        <f>IF('дерево ЭД103-01'!B53=0," ",'дерево ЭД103-01'!B53)</f>
        <v>04.</v>
      </c>
      <c r="C51" s="268" t="str">
        <f>IF('дерево ЭД103-01'!C53=0," ",'дерево ЭД103-01'!C53)</f>
        <v>ЭД117-02-15СБ Колодка</v>
      </c>
      <c r="D51" s="268" t="str">
        <f>IF('дерево ЭД103-01'!D53=0," ",'дерево ЭД103-01'!D53)</f>
        <v>Колодка</v>
      </c>
      <c r="E51" s="623"/>
      <c r="F51" s="623"/>
      <c r="G51" s="623"/>
      <c r="H51" s="346" t="s">
        <v>66</v>
      </c>
      <c r="I51" s="348"/>
      <c r="J51" s="348"/>
      <c r="K51" s="917" t="str">
        <f>IF('дерево ЭД103-01'!E53=0,"-",'дерево ЭД103-01'!E53)</f>
        <v>-</v>
      </c>
      <c r="L51" s="756"/>
      <c r="M51" s="758" t="s">
        <v>371</v>
      </c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  <c r="CT51" s="211"/>
      <c r="CU51" s="211"/>
      <c r="CV51" s="211"/>
      <c r="CW51" s="211"/>
      <c r="CX51" s="211"/>
      <c r="CY51" s="211"/>
      <c r="CZ51" s="624"/>
      <c r="DA51" s="625"/>
      <c r="DB51" s="625"/>
      <c r="DC51" s="625"/>
      <c r="DD51" s="625"/>
      <c r="DE51" s="625"/>
      <c r="DF51" s="625"/>
      <c r="DG51" s="625"/>
      <c r="DH51" s="625"/>
      <c r="DI51" s="625"/>
      <c r="DJ51" s="625"/>
      <c r="DK51" s="625"/>
      <c r="DL51" s="625"/>
      <c r="DM51" s="625"/>
      <c r="DN51" s="625"/>
      <c r="DO51" s="625"/>
      <c r="DP51" s="625"/>
      <c r="DQ51" s="625"/>
      <c r="DR51" s="625"/>
      <c r="DS51" s="625"/>
      <c r="DT51" s="625"/>
      <c r="DU51" s="625"/>
      <c r="DV51" s="625"/>
      <c r="DW51" s="625"/>
      <c r="DX51" s="625"/>
      <c r="DY51" s="625"/>
      <c r="DZ51" s="625"/>
      <c r="EA51" s="625"/>
      <c r="EB51" s="625"/>
      <c r="EC51" s="625"/>
      <c r="ED51" s="625"/>
    </row>
    <row r="52" spans="1:134" s="191" customFormat="1" ht="13.8" thickBot="1" x14ac:dyDescent="0.3">
      <c r="A52" s="138">
        <f>'дерево ЭД103-01'!A54</f>
        <v>51</v>
      </c>
      <c r="B52" s="492" t="str">
        <f>IF('дерево ЭД103-01'!B54=0," ",'дерево ЭД103-01'!B54)</f>
        <v>04.1.</v>
      </c>
      <c r="C52" s="518" t="str">
        <f>IF('дерево ЭД103-01'!C54=0," ",'дерево ЭД103-01'!C54)</f>
        <v>ЭД117-02-15-003 Фиксатор</v>
      </c>
      <c r="D52" s="518" t="str">
        <f>IF('дерево ЭД103-01'!D54=0," ",'дерево ЭД103-01'!D54)</f>
        <v>Фиксатор</v>
      </c>
      <c r="E52" s="493" t="s">
        <v>269</v>
      </c>
      <c r="F52" s="493" t="s">
        <v>317</v>
      </c>
      <c r="G52" s="493" t="s">
        <v>318</v>
      </c>
      <c r="H52" s="519" t="s">
        <v>50</v>
      </c>
      <c r="I52" s="323">
        <v>3.0000000000000001E-3</v>
      </c>
      <c r="J52" s="323">
        <v>1.4999999999999999E-2</v>
      </c>
      <c r="K52" s="904" t="str">
        <f>IF('дерево ЭД103-01'!E54=0,"-",'дерево ЭД103-01'!E54)</f>
        <v>-</v>
      </c>
      <c r="L52" s="758" t="s">
        <v>371</v>
      </c>
      <c r="M52" s="758" t="s">
        <v>371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370"/>
      <c r="DA52" s="190"/>
      <c r="DB52" s="190"/>
      <c r="DC52" s="190"/>
      <c r="DD52" s="190"/>
      <c r="DE52" s="190"/>
      <c r="DF52" s="190"/>
      <c r="DG52" s="190"/>
      <c r="DH52" s="190"/>
      <c r="DI52" s="190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190"/>
      <c r="DV52" s="190"/>
      <c r="DW52" s="190"/>
      <c r="DX52" s="190"/>
      <c r="DY52" s="190"/>
      <c r="DZ52" s="190"/>
      <c r="EA52" s="190"/>
      <c r="EB52" s="190"/>
      <c r="EC52" s="190"/>
      <c r="ED52" s="190"/>
    </row>
    <row r="53" spans="1:134" s="155" customFormat="1" x14ac:dyDescent="0.25">
      <c r="A53" s="138">
        <f>'дерево ЭД103-01'!A55</f>
        <v>52</v>
      </c>
      <c r="B53" s="527" t="str">
        <f>IF('дерево ЭД103-01'!B55=0," ",'дерево ЭД103-01'!B55)</f>
        <v>04.2.</v>
      </c>
      <c r="C53" s="520" t="str">
        <f>IF('дерево ЭД103-01'!C55=0," ",'дерево ЭД103-01'!C55)</f>
        <v>ЭД117-02-15-001 Колодка; из загот. ЭД117-01-006</v>
      </c>
      <c r="D53" s="520" t="str">
        <f>IF('дерево ЭД103-01'!D55=0," ",'дерево ЭД103-01'!D55)</f>
        <v>Колодка</v>
      </c>
      <c r="E53" s="499"/>
      <c r="F53" s="499"/>
      <c r="G53" s="499" t="s">
        <v>319</v>
      </c>
      <c r="H53" s="500" t="s">
        <v>50</v>
      </c>
      <c r="I53" s="352">
        <v>0.04</v>
      </c>
      <c r="J53" s="352"/>
      <c r="K53" s="1152" t="str">
        <f>IF('дерево ЭД103-01'!E55=0,"-",'дерево ЭД103-01'!E55)</f>
        <v>из загот. ЭД117-01-006</v>
      </c>
      <c r="L53" s="758"/>
      <c r="M53" s="758" t="s">
        <v>371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368"/>
      <c r="DA53" s="158"/>
      <c r="DB53" s="158"/>
      <c r="DC53" s="158"/>
      <c r="DD53" s="158"/>
      <c r="DE53" s="158"/>
      <c r="DF53" s="158"/>
      <c r="DG53" s="158"/>
      <c r="DH53" s="158"/>
      <c r="DI53" s="158"/>
      <c r="DJ53" s="158"/>
      <c r="DK53" s="158"/>
      <c r="DL53" s="158"/>
      <c r="DM53" s="158"/>
      <c r="DN53" s="158"/>
      <c r="DO53" s="158"/>
      <c r="DP53" s="158"/>
      <c r="DQ53" s="158"/>
      <c r="DR53" s="158"/>
      <c r="DS53" s="158"/>
      <c r="DT53" s="158"/>
      <c r="DU53" s="158"/>
      <c r="DV53" s="158"/>
      <c r="DW53" s="158"/>
      <c r="DX53" s="158"/>
      <c r="DY53" s="158"/>
      <c r="DZ53" s="158"/>
      <c r="EA53" s="158"/>
      <c r="EB53" s="158"/>
      <c r="EC53" s="158"/>
      <c r="ED53" s="158"/>
    </row>
    <row r="54" spans="1:134" s="164" customFormat="1" ht="13.8" thickBot="1" x14ac:dyDescent="0.3">
      <c r="A54" s="138">
        <f>'дерево ЭД103-01'!A56</f>
        <v>53</v>
      </c>
      <c r="B54" s="528" t="str">
        <f>IF('дерево ЭД103-01'!B56=0," ",'дерево ЭД103-01'!B56)</f>
        <v>04.2.</v>
      </c>
      <c r="C54" s="521" t="str">
        <f>IF('дерево ЭД103-01'!C56=0," ",'дерево ЭД103-01'!C56)</f>
        <v>ЭД117-01-006 Колодка; загот. для ЭД117-02-15-001</v>
      </c>
      <c r="D54" s="521" t="str">
        <f>IF('дерево ЭД103-01'!D56=0," ",'дерево ЭД103-01'!D56)</f>
        <v>Колодка</v>
      </c>
      <c r="E54" s="522" t="s">
        <v>320</v>
      </c>
      <c r="F54" s="522"/>
      <c r="G54" s="522" t="s">
        <v>321</v>
      </c>
      <c r="H54" s="523" t="s">
        <v>50</v>
      </c>
      <c r="I54" s="355">
        <v>0.04</v>
      </c>
      <c r="J54" s="355">
        <v>0.05</v>
      </c>
      <c r="K54" s="903" t="str">
        <f>IF('дерево ЭД103-01'!E56=0,"-",'дерево ЭД103-01'!E56)</f>
        <v>загот. для ЭД117-02-15-001</v>
      </c>
      <c r="L54" s="758" t="s">
        <v>371</v>
      </c>
      <c r="M54" s="758" t="s">
        <v>371</v>
      </c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369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</row>
    <row r="55" spans="1:134" s="782" customFormat="1" ht="13.8" thickBot="1" x14ac:dyDescent="0.3">
      <c r="A55" s="807">
        <f>'дерево ЭД103-01'!A57</f>
        <v>54</v>
      </c>
      <c r="B55" s="803" t="str">
        <f>IF('дерево ЭД103-01'!B57=0," ",'дерево ЭД103-01'!B57)</f>
        <v xml:space="preserve"> </v>
      </c>
      <c r="C55" s="808" t="str">
        <f>IF('дерево ЭД103-01'!C57=0," ",'дерево ЭД103-01'!C57)</f>
        <v xml:space="preserve"> </v>
      </c>
      <c r="D55" s="808" t="str">
        <f>IF('дерево ЭД103-01'!D57=0," ",'дерево ЭД103-01'!D57)</f>
        <v xml:space="preserve"> </v>
      </c>
      <c r="E55" s="407"/>
      <c r="F55" s="407"/>
      <c r="G55" s="407"/>
      <c r="H55" s="404"/>
      <c r="I55" s="405"/>
      <c r="J55" s="417"/>
      <c r="K55" s="912" t="str">
        <f>IF('дерево ЭД103-01'!E57=0,"-",'дерево ЭД103-01'!E57)</f>
        <v>-</v>
      </c>
      <c r="L55" s="949"/>
      <c r="M55" s="949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785"/>
    </row>
    <row r="56" spans="1:134" s="204" customFormat="1" ht="13.8" thickBot="1" x14ac:dyDescent="0.3">
      <c r="A56" s="478">
        <f>'дерево ЭД103-01'!A58</f>
        <v>55</v>
      </c>
      <c r="B56" s="425" t="str">
        <f>IF('дерево ЭД103-01'!B58=0," ",'дерево ЭД103-01'!B58)</f>
        <v xml:space="preserve"> </v>
      </c>
      <c r="C56" s="244" t="str">
        <f>IF('дерево ЭД103-01'!C58=0," ",'дерево ЭД103-01'!C58)</f>
        <v xml:space="preserve"> </v>
      </c>
      <c r="D56" s="244" t="str">
        <f>IF('дерево ЭД103-01'!D58=0," ",'дерево ЭД103-01'!D58)</f>
        <v xml:space="preserve"> </v>
      </c>
      <c r="E56" s="613"/>
      <c r="F56" s="613"/>
      <c r="G56" s="613"/>
      <c r="H56" s="614"/>
      <c r="I56" s="615"/>
      <c r="J56" s="615"/>
      <c r="K56" s="918" t="str">
        <f>IF('дерево ЭД103-01'!E58=0,"-",'дерево ЭД103-01'!E58)</f>
        <v>-</v>
      </c>
      <c r="L56" s="948"/>
      <c r="M56" s="948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  <c r="CT56" s="157"/>
      <c r="CU56" s="157"/>
      <c r="CV56" s="157"/>
      <c r="CW56" s="157"/>
      <c r="CX56" s="157"/>
      <c r="CY56" s="157"/>
      <c r="CZ56" s="372"/>
    </row>
    <row r="57" spans="1:134" s="633" customFormat="1" ht="13.8" thickBot="1" x14ac:dyDescent="0.3">
      <c r="A57" s="748">
        <f>'дерево ЭД103-01'!A59</f>
        <v>56</v>
      </c>
      <c r="B57" s="580" t="str">
        <f>IF('дерево ЭД103-01'!B59=0," ",'дерево ЭД103-01'!B59)</f>
        <v>05.</v>
      </c>
      <c r="C57" s="581" t="str">
        <f>IF('дерево ЭД103-01'!C59=0," ",'дерево ЭД103-01'!C59)</f>
        <v>ЭД103-06-20-ХХСБ Головка</v>
      </c>
      <c r="D57" s="570" t="str">
        <f>IF('дерево ЭД103-01'!D59=0," ",'дерево ЭД103-01'!D59)</f>
        <v>Головка</v>
      </c>
      <c r="E57" s="570"/>
      <c r="F57" s="570"/>
      <c r="G57" s="570"/>
      <c r="H57" s="627" t="s">
        <v>66</v>
      </c>
      <c r="I57" s="570"/>
      <c r="J57" s="570"/>
      <c r="K57" s="631" t="str">
        <f>IF('дерево ЭД103-01'!E59=0,"-",'дерево ЭД103-01'!E59)</f>
        <v>-</v>
      </c>
      <c r="L57" s="758"/>
      <c r="M57" s="758" t="s">
        <v>372</v>
      </c>
      <c r="N57" s="695"/>
      <c r="O57" s="695"/>
      <c r="P57" s="695"/>
      <c r="Q57" s="695"/>
      <c r="R57" s="695"/>
      <c r="S57" s="695"/>
      <c r="T57" s="695"/>
      <c r="U57" s="695"/>
      <c r="V57" s="695"/>
      <c r="W57" s="695"/>
      <c r="X57" s="695"/>
      <c r="Y57" s="695"/>
      <c r="Z57" s="695"/>
      <c r="AA57" s="695"/>
      <c r="AB57" s="695"/>
      <c r="AC57" s="695"/>
      <c r="AD57" s="695"/>
      <c r="AE57" s="695"/>
      <c r="AF57" s="695"/>
      <c r="AG57" s="695"/>
      <c r="AH57" s="695"/>
      <c r="AI57" s="695"/>
      <c r="AJ57" s="695"/>
      <c r="AK57" s="695"/>
      <c r="AL57" s="695"/>
      <c r="AM57" s="695"/>
      <c r="AN57" s="695"/>
      <c r="AO57" s="695"/>
      <c r="AP57" s="695"/>
      <c r="AQ57" s="695"/>
      <c r="AR57" s="695"/>
      <c r="AS57" s="695"/>
      <c r="AT57" s="695"/>
      <c r="AU57" s="695"/>
      <c r="AV57" s="695"/>
      <c r="AW57" s="695"/>
      <c r="AX57" s="695"/>
      <c r="AY57" s="695"/>
      <c r="AZ57" s="695"/>
      <c r="BA57" s="695"/>
      <c r="BB57" s="695"/>
      <c r="BC57" s="695"/>
      <c r="BD57" s="695"/>
      <c r="BE57" s="695"/>
      <c r="BF57" s="695"/>
      <c r="BG57" s="695"/>
      <c r="BH57" s="695"/>
      <c r="BI57" s="695"/>
      <c r="BJ57" s="695"/>
      <c r="BK57" s="695"/>
      <c r="BL57" s="695"/>
      <c r="BM57" s="695"/>
      <c r="BN57" s="695"/>
      <c r="BO57" s="695"/>
      <c r="BP57" s="695"/>
      <c r="BQ57" s="695"/>
      <c r="BR57" s="695"/>
      <c r="BS57" s="695"/>
      <c r="BT57" s="695"/>
      <c r="BU57" s="695"/>
      <c r="BV57" s="695"/>
      <c r="BW57" s="695"/>
      <c r="BX57" s="695"/>
      <c r="BY57" s="695"/>
      <c r="BZ57" s="695"/>
      <c r="CA57" s="695"/>
      <c r="CB57" s="695"/>
      <c r="CC57" s="695"/>
      <c r="CD57" s="695"/>
      <c r="CE57" s="695"/>
      <c r="CF57" s="695"/>
      <c r="CG57" s="695"/>
      <c r="CH57" s="695"/>
      <c r="CI57" s="695"/>
      <c r="CJ57" s="695"/>
      <c r="CK57" s="695"/>
      <c r="CL57" s="695"/>
      <c r="CM57" s="695"/>
      <c r="CN57" s="695"/>
      <c r="CO57" s="695"/>
      <c r="CP57" s="695"/>
      <c r="CQ57" s="695"/>
      <c r="CR57" s="695"/>
      <c r="CS57" s="695"/>
      <c r="CT57" s="695"/>
      <c r="CU57" s="695"/>
      <c r="CV57" s="695"/>
      <c r="CW57" s="695"/>
      <c r="CX57" s="695"/>
      <c r="CY57" s="695"/>
      <c r="CZ57" s="696"/>
    </row>
    <row r="58" spans="1:134" s="158" customFormat="1" x14ac:dyDescent="0.25">
      <c r="A58" s="478">
        <f>'дерево ЭД103-01'!A60</f>
        <v>57</v>
      </c>
      <c r="B58" s="527" t="str">
        <f>IF('дерево ЭД103-01'!B60=0," ",'дерево ЭД103-01'!B60)</f>
        <v>05.1.</v>
      </c>
      <c r="C58" s="538" t="str">
        <f>IF('дерево ЭД103-01'!C60=0," ",'дерево ЭД103-01'!C60)</f>
        <v>ЭД117-01-20-001 Винт; из загот. ЭД117-01-20-001Б</v>
      </c>
      <c r="D58" s="538" t="str">
        <f>IF('дерево ЭД103-01'!D60=0," ",'дерево ЭД103-01'!D60)</f>
        <v>Винт</v>
      </c>
      <c r="E58" s="538"/>
      <c r="F58" s="538"/>
      <c r="G58" s="538" t="s">
        <v>525</v>
      </c>
      <c r="H58" s="584" t="s">
        <v>50</v>
      </c>
      <c r="I58" s="538">
        <v>3.8E-3</v>
      </c>
      <c r="J58" s="538"/>
      <c r="K58" s="152" t="str">
        <f>IF('дерево ЭД103-01'!E60=0,"-",'дерево ЭД103-01'!E60)</f>
        <v>из загот. ЭД117-01-20-001Б</v>
      </c>
      <c r="L58" s="758"/>
      <c r="M58" s="758" t="s">
        <v>372</v>
      </c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  <c r="CT58" s="157"/>
      <c r="CU58" s="157"/>
      <c r="CV58" s="157"/>
      <c r="CW58" s="157"/>
      <c r="CX58" s="157"/>
      <c r="CY58" s="157"/>
      <c r="CZ58" s="368"/>
    </row>
    <row r="59" spans="1:134" s="167" customFormat="1" ht="13.8" thickBot="1" x14ac:dyDescent="0.3">
      <c r="A59" s="483">
        <f>'дерево ЭД103-01'!A61</f>
        <v>58</v>
      </c>
      <c r="B59" s="528" t="str">
        <f>IF('дерево ЭД103-01'!B61=0," ",'дерево ЭД103-01'!B61)</f>
        <v>05.1.</v>
      </c>
      <c r="C59" s="540" t="str">
        <f>IF('дерево ЭД103-01'!C61=0," ",'дерево ЭД103-01'!C61)</f>
        <v>ЭД117-01-20-001Б Винт; загот. для ЭД117-01-20-001</v>
      </c>
      <c r="D59" s="541" t="str">
        <f>IF('дерево ЭД103-01'!D61=0," ",'дерево ЭД103-01'!D61)</f>
        <v>Винт</v>
      </c>
      <c r="E59" s="541" t="s">
        <v>269</v>
      </c>
      <c r="F59" s="541" t="s">
        <v>283</v>
      </c>
      <c r="G59" s="541" t="s">
        <v>526</v>
      </c>
      <c r="H59" s="585" t="s">
        <v>50</v>
      </c>
      <c r="I59" s="541">
        <v>3.8E-3</v>
      </c>
      <c r="J59" s="541">
        <v>1.4999999999999999E-2</v>
      </c>
      <c r="K59" s="161" t="str">
        <f>IF('дерево ЭД103-01'!E61=0,"-",'дерево ЭД103-01'!E61)</f>
        <v>загот. для ЭД117-01-20-001</v>
      </c>
      <c r="L59" s="758" t="s">
        <v>372</v>
      </c>
      <c r="M59" s="758" t="s">
        <v>372</v>
      </c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66"/>
      <c r="BH59" s="166"/>
      <c r="BI59" s="166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  <c r="CT59" s="166"/>
      <c r="CU59" s="166"/>
      <c r="CV59" s="166"/>
      <c r="CW59" s="166"/>
      <c r="CX59" s="166"/>
      <c r="CY59" s="166"/>
      <c r="CZ59" s="369"/>
    </row>
    <row r="60" spans="1:134" s="247" customFormat="1" ht="13.8" thickBot="1" x14ac:dyDescent="0.3">
      <c r="A60" s="472">
        <f>'дерево ЭД103-01'!A62</f>
        <v>59</v>
      </c>
      <c r="B60" s="525" t="str">
        <f>IF('дерево ЭД103-01'!B62=0," ",'дерево ЭД103-01'!B62)</f>
        <v>05.2.</v>
      </c>
      <c r="C60" s="535" t="str">
        <f>IF('дерево ЭД103-01'!C62=0," ",'дерево ЭД103-01'!C62)</f>
        <v>ЭД117-01-22-005-01 Шайба</v>
      </c>
      <c r="D60" s="536" t="str">
        <f>IF('дерево ЭД103-01'!D62=0," ",'дерево ЭД103-01'!D62)</f>
        <v>Шайба</v>
      </c>
      <c r="E60" s="536" t="s">
        <v>257</v>
      </c>
      <c r="F60" s="536"/>
      <c r="G60" s="536" t="s">
        <v>322</v>
      </c>
      <c r="H60" s="586" t="s">
        <v>50</v>
      </c>
      <c r="I60" s="536">
        <v>1.9E-3</v>
      </c>
      <c r="J60" s="536">
        <v>1.7999999999999999E-2</v>
      </c>
      <c r="K60" s="716" t="str">
        <f>IF('дерево ЭД103-01'!E62=0,"-",'дерево ЭД103-01'!E62)</f>
        <v>-</v>
      </c>
      <c r="L60" s="758" t="s">
        <v>372</v>
      </c>
      <c r="M60" s="758" t="s">
        <v>372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382"/>
    </row>
    <row r="61" spans="1:134" s="190" customFormat="1" ht="13.8" thickBot="1" x14ac:dyDescent="0.3">
      <c r="A61" s="466">
        <f>'дерево ЭД103-01'!A63</f>
        <v>60</v>
      </c>
      <c r="B61" s="227" t="str">
        <f>IF('дерево ЭД103-01'!B63=0," ",'дерево ЭД103-01'!B63)</f>
        <v>05.3.</v>
      </c>
      <c r="C61" s="428" t="str">
        <f>IF('дерево ЭД103-01'!C63=0," ",'дерево ЭД103-01'!C63)</f>
        <v>Кольцо 080-086-36-2-3</v>
      </c>
      <c r="D61" s="543" t="str">
        <f>IF('дерево ЭД103-01'!D63=0," ",'дерево ЭД103-01'!D63)</f>
        <v>Кольцо</v>
      </c>
      <c r="E61" s="459" t="s">
        <v>302</v>
      </c>
      <c r="F61" s="305"/>
      <c r="G61" s="440" t="s">
        <v>771</v>
      </c>
      <c r="H61" s="602" t="s">
        <v>66</v>
      </c>
      <c r="I61" s="604"/>
      <c r="J61" s="604">
        <v>1</v>
      </c>
      <c r="K61" s="497" t="str">
        <f>IF('дерево ЭД103-01'!E63=0,"-",'дерево ЭД103-01'!E63)</f>
        <v>-</v>
      </c>
      <c r="L61" s="758" t="s">
        <v>372</v>
      </c>
      <c r="M61" s="758" t="s">
        <v>372</v>
      </c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370"/>
    </row>
    <row r="62" spans="1:134" s="625" customFormat="1" ht="13.8" thickBot="1" x14ac:dyDescent="0.3">
      <c r="A62" s="749">
        <f>'дерево ЭД103-01'!A64</f>
        <v>61</v>
      </c>
      <c r="B62" s="267" t="str">
        <f>IF('дерево ЭД103-01'!B64=0," ",'дерево ЭД103-01'!B64)</f>
        <v>05.01.</v>
      </c>
      <c r="C62" s="270" t="str">
        <f>IF('дерево ЭД103-01'!C64=0," ",'дерево ЭД103-01'!C64)</f>
        <v>ЭД103-06-25СБ Подпятник</v>
      </c>
      <c r="D62" s="270" t="str">
        <f>IF('дерево ЭД103-01'!D64=0," ",'дерево ЭД103-01'!D64)</f>
        <v>Подпятник</v>
      </c>
      <c r="E62" s="270"/>
      <c r="F62" s="270"/>
      <c r="G62" s="270"/>
      <c r="H62" s="629" t="s">
        <v>66</v>
      </c>
      <c r="I62" s="270"/>
      <c r="J62" s="270"/>
      <c r="K62" s="626" t="str">
        <f>IF('дерево ЭД103-01'!E64=0,"-",'дерево ЭД103-01'!E64)</f>
        <v>-</v>
      </c>
      <c r="L62" s="758"/>
      <c r="M62" s="756" t="s">
        <v>372</v>
      </c>
      <c r="N62" s="698"/>
      <c r="O62" s="698"/>
      <c r="P62" s="698"/>
      <c r="Q62" s="698"/>
      <c r="R62" s="698"/>
      <c r="S62" s="698"/>
      <c r="T62" s="698"/>
      <c r="U62" s="698"/>
      <c r="V62" s="698"/>
      <c r="W62" s="698"/>
      <c r="X62" s="698"/>
      <c r="Y62" s="698"/>
      <c r="Z62" s="698"/>
      <c r="AA62" s="698"/>
      <c r="AB62" s="698"/>
      <c r="AC62" s="698"/>
      <c r="AD62" s="698"/>
      <c r="AE62" s="698"/>
      <c r="AF62" s="698"/>
      <c r="AG62" s="698"/>
      <c r="AH62" s="698"/>
      <c r="AI62" s="698"/>
      <c r="AJ62" s="698"/>
      <c r="AK62" s="698"/>
      <c r="AL62" s="698"/>
      <c r="AM62" s="698"/>
      <c r="AN62" s="698"/>
      <c r="AO62" s="698"/>
      <c r="AP62" s="698"/>
      <c r="AQ62" s="698"/>
      <c r="AR62" s="698"/>
      <c r="AS62" s="698"/>
      <c r="AT62" s="698"/>
      <c r="AU62" s="698"/>
      <c r="AV62" s="698"/>
      <c r="AW62" s="698"/>
      <c r="AX62" s="698"/>
      <c r="AY62" s="698"/>
      <c r="AZ62" s="698"/>
      <c r="BA62" s="698"/>
      <c r="BB62" s="698"/>
      <c r="BC62" s="698"/>
      <c r="BD62" s="698"/>
      <c r="BE62" s="698"/>
      <c r="BF62" s="698"/>
      <c r="BG62" s="698"/>
      <c r="BH62" s="698"/>
      <c r="BI62" s="698"/>
      <c r="BJ62" s="698"/>
      <c r="BK62" s="698"/>
      <c r="BL62" s="698"/>
      <c r="BM62" s="698"/>
      <c r="BN62" s="698"/>
      <c r="BO62" s="698"/>
      <c r="BP62" s="698"/>
      <c r="BQ62" s="698"/>
      <c r="BR62" s="698"/>
      <c r="BS62" s="698"/>
      <c r="BT62" s="698"/>
      <c r="BU62" s="698"/>
      <c r="BV62" s="698"/>
      <c r="BW62" s="698"/>
      <c r="BX62" s="698"/>
      <c r="BY62" s="698"/>
      <c r="BZ62" s="698"/>
      <c r="CA62" s="698"/>
      <c r="CB62" s="698"/>
      <c r="CC62" s="698"/>
      <c r="CD62" s="698"/>
      <c r="CE62" s="698"/>
      <c r="CF62" s="698"/>
      <c r="CG62" s="698"/>
      <c r="CH62" s="698"/>
      <c r="CI62" s="698"/>
      <c r="CJ62" s="698"/>
      <c r="CK62" s="698"/>
      <c r="CL62" s="698"/>
      <c r="CM62" s="698"/>
      <c r="CN62" s="698"/>
      <c r="CO62" s="698"/>
      <c r="CP62" s="698"/>
      <c r="CQ62" s="698"/>
      <c r="CR62" s="698"/>
      <c r="CS62" s="698"/>
      <c r="CT62" s="698"/>
      <c r="CU62" s="698"/>
      <c r="CV62" s="698"/>
      <c r="CW62" s="698"/>
      <c r="CX62" s="698"/>
      <c r="CY62" s="698"/>
      <c r="CZ62" s="624"/>
    </row>
    <row r="63" spans="1:134" s="247" customFormat="1" ht="13.8" thickBot="1" x14ac:dyDescent="0.3">
      <c r="A63" s="472">
        <f>'дерево ЭД103-01'!A65</f>
        <v>62</v>
      </c>
      <c r="B63" s="266" t="str">
        <f>IF('дерево ЭД103-01'!B65=0," ",'дерево ЭД103-01'!B65)</f>
        <v>05.01.1.</v>
      </c>
      <c r="C63" s="265" t="str">
        <f>IF('дерево ЭД103-01'!C65=0," ",'дерево ЭД103-01'!C65)</f>
        <v>ЭД103-06-25-001 Основание подпятника</v>
      </c>
      <c r="D63" s="265" t="str">
        <f>IF('дерево ЭД103-01'!D65=0," ",'дерево ЭД103-01'!D65)</f>
        <v>Основание подпятника</v>
      </c>
      <c r="E63" s="265" t="s">
        <v>269</v>
      </c>
      <c r="F63" s="265" t="s">
        <v>281</v>
      </c>
      <c r="G63" s="771" t="s">
        <v>312</v>
      </c>
      <c r="H63" s="587" t="s">
        <v>50</v>
      </c>
      <c r="I63" s="265">
        <v>0.24</v>
      </c>
      <c r="J63" s="265">
        <v>0.82</v>
      </c>
      <c r="K63" s="716" t="str">
        <f>IF('дерево ЭД103-01'!E65=0,"-",'дерево ЭД103-01'!E65)</f>
        <v>-</v>
      </c>
      <c r="L63" s="756" t="s">
        <v>372</v>
      </c>
      <c r="M63" s="756" t="s">
        <v>372</v>
      </c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382"/>
    </row>
    <row r="64" spans="1:134" s="190" customFormat="1" ht="13.8" thickBot="1" x14ac:dyDescent="0.3">
      <c r="A64" s="138">
        <f>'дерево ЭД103-01'!A66</f>
        <v>63</v>
      </c>
      <c r="B64" s="266" t="str">
        <f>IF('дерево ЭД103-01'!B66=0," ",'дерево ЭД103-01'!B66)</f>
        <v>05.01.2.</v>
      </c>
      <c r="C64" s="265" t="str">
        <f>IF('дерево ЭД103-01'!C66=0," ",'дерево ЭД103-01'!C66)</f>
        <v>ЭД103-06-25-002 Кольцо подпятника</v>
      </c>
      <c r="D64" s="265" t="str">
        <f>IF('дерево ЭД103-01'!D66=0," ",'дерево ЭД103-01'!D66)</f>
        <v>Кольцо подпятника</v>
      </c>
      <c r="E64" s="265" t="s">
        <v>309</v>
      </c>
      <c r="F64" s="265"/>
      <c r="G64" s="265" t="s">
        <v>527</v>
      </c>
      <c r="H64" s="587" t="s">
        <v>50</v>
      </c>
      <c r="I64" s="265">
        <v>2.5999999999999999E-2</v>
      </c>
      <c r="J64" s="265">
        <v>0.08</v>
      </c>
      <c r="K64" s="716" t="str">
        <f>IF('дерево ЭД103-01'!E66=0,"-",'дерево ЭД103-01'!E66)</f>
        <v>-</v>
      </c>
      <c r="L64" s="758" t="s">
        <v>372</v>
      </c>
      <c r="M64" s="758" t="s">
        <v>372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370"/>
    </row>
    <row r="65" spans="1:104" s="273" customFormat="1" ht="13.8" thickBot="1" x14ac:dyDescent="0.3">
      <c r="A65" s="466">
        <f>'дерево ЭД103-01'!A67</f>
        <v>64</v>
      </c>
      <c r="B65" s="276" t="str">
        <f>IF('дерево ЭД103-01'!B67=0," ",'дерево ЭД103-01'!B67)</f>
        <v>05.01.3.</v>
      </c>
      <c r="C65" s="258" t="str">
        <f>IF('дерево ЭД103-01'!C67=0," ",'дерево ЭД103-01'!C67)</f>
        <v>ЭД103-06-25-003 Кольцо пружинное</v>
      </c>
      <c r="D65" s="258" t="str">
        <f>IF('дерево ЭД103-01'!D67=0," ",'дерево ЭД103-01'!D67)</f>
        <v>Кольцо пружинное</v>
      </c>
      <c r="E65" s="258" t="s">
        <v>304</v>
      </c>
      <c r="F65" s="258"/>
      <c r="G65" s="258" t="s">
        <v>310</v>
      </c>
      <c r="H65" s="588" t="s">
        <v>50</v>
      </c>
      <c r="I65" s="258">
        <v>2E-3</v>
      </c>
      <c r="J65" s="258">
        <v>2E-3</v>
      </c>
      <c r="K65" s="497" t="str">
        <f>IF('дерево ЭД103-01'!E67=0,"-",'дерево ЭД103-01'!E67)</f>
        <v>-</v>
      </c>
      <c r="L65" s="758" t="s">
        <v>372</v>
      </c>
      <c r="M65" s="758" t="s">
        <v>372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381"/>
    </row>
    <row r="66" spans="1:104" s="204" customFormat="1" ht="13.8" thickBot="1" x14ac:dyDescent="0.3">
      <c r="A66" s="478">
        <f>'дерево ЭД103-01'!A68</f>
        <v>65</v>
      </c>
      <c r="B66" s="425" t="str">
        <f>IF('дерево ЭД103-01'!B68=0," ",'дерево ЭД103-01'!B68)</f>
        <v xml:space="preserve"> </v>
      </c>
      <c r="C66" s="244" t="str">
        <f>IF('дерево ЭД103-01'!C68=0," ",'дерево ЭД103-01'!C68)</f>
        <v xml:space="preserve"> </v>
      </c>
      <c r="D66" s="244" t="str">
        <f>IF('дерево ЭД103-01'!D68=0," ",'дерево ЭД103-01'!D68)</f>
        <v xml:space="preserve"> </v>
      </c>
      <c r="E66" s="244"/>
      <c r="F66" s="244"/>
      <c r="G66" s="244"/>
      <c r="H66" s="589"/>
      <c r="I66" s="244"/>
      <c r="J66" s="244"/>
      <c r="K66" s="731" t="str">
        <f>IF('дерево ЭД103-01'!E68=0,"-",'дерево ЭД103-01'!E68)</f>
        <v>-</v>
      </c>
      <c r="L66" s="948"/>
      <c r="M66" s="948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  <c r="CT66" s="157"/>
      <c r="CU66" s="157"/>
      <c r="CV66" s="157"/>
      <c r="CW66" s="157"/>
      <c r="CX66" s="157"/>
      <c r="CY66" s="157"/>
      <c r="CZ66" s="372"/>
    </row>
    <row r="67" spans="1:104" s="633" customFormat="1" ht="13.8" thickBot="1" x14ac:dyDescent="0.3">
      <c r="A67" s="748">
        <f>'дерево ЭД103-01'!A69</f>
        <v>66</v>
      </c>
      <c r="B67" s="286" t="str">
        <f>IF('дерево ЭД103-01'!B69=0," ",'дерево ЭД103-01'!B69)</f>
        <v>05.02.</v>
      </c>
      <c r="C67" s="287" t="str">
        <f>IF('дерево ЭД103-01'!C69=0," ",'дерево ЭД103-01'!C69)</f>
        <v>ЭД103-06-21-ХХСБ Головка</v>
      </c>
      <c r="D67" s="559" t="str">
        <f>IF('дерево ЭД103-01'!D69=0," ",'дерево ЭД103-01'!D69)</f>
        <v>Головка</v>
      </c>
      <c r="E67" s="559"/>
      <c r="F67" s="559"/>
      <c r="G67" s="559"/>
      <c r="H67" s="632" t="s">
        <v>66</v>
      </c>
      <c r="I67" s="559"/>
      <c r="J67" s="559"/>
      <c r="K67" s="633" t="str">
        <f>IF('дерево ЭД103-01'!E69=0,"-",'дерево ЭД103-01'!E69)</f>
        <v>-</v>
      </c>
      <c r="L67" s="758"/>
      <c r="M67" s="758" t="s">
        <v>372</v>
      </c>
      <c r="N67" s="695"/>
      <c r="O67" s="695"/>
      <c r="P67" s="695"/>
      <c r="Q67" s="695"/>
      <c r="R67" s="695"/>
      <c r="S67" s="695"/>
      <c r="T67" s="695"/>
      <c r="U67" s="695"/>
      <c r="V67" s="695"/>
      <c r="W67" s="695"/>
      <c r="X67" s="695"/>
      <c r="Y67" s="695"/>
      <c r="Z67" s="695"/>
      <c r="AA67" s="695"/>
      <c r="AB67" s="695"/>
      <c r="AC67" s="695"/>
      <c r="AD67" s="695"/>
      <c r="AE67" s="695"/>
      <c r="AF67" s="695"/>
      <c r="AG67" s="695"/>
      <c r="AH67" s="695"/>
      <c r="AI67" s="695"/>
      <c r="AJ67" s="695"/>
      <c r="AK67" s="695"/>
      <c r="AL67" s="695"/>
      <c r="AM67" s="695"/>
      <c r="AN67" s="695"/>
      <c r="AO67" s="695"/>
      <c r="AP67" s="695"/>
      <c r="AQ67" s="695"/>
      <c r="AR67" s="695"/>
      <c r="AS67" s="695"/>
      <c r="AT67" s="695"/>
      <c r="AU67" s="695"/>
      <c r="AV67" s="695"/>
      <c r="AW67" s="695"/>
      <c r="AX67" s="695"/>
      <c r="AY67" s="695"/>
      <c r="AZ67" s="695"/>
      <c r="BA67" s="695"/>
      <c r="BB67" s="695"/>
      <c r="BC67" s="695"/>
      <c r="BD67" s="695"/>
      <c r="BE67" s="695"/>
      <c r="BF67" s="695"/>
      <c r="BG67" s="695"/>
      <c r="BH67" s="695"/>
      <c r="BI67" s="695"/>
      <c r="BJ67" s="695"/>
      <c r="BK67" s="695"/>
      <c r="BL67" s="695"/>
      <c r="BM67" s="695"/>
      <c r="BN67" s="695"/>
      <c r="BO67" s="695"/>
      <c r="BP67" s="695"/>
      <c r="BQ67" s="695"/>
      <c r="BR67" s="695"/>
      <c r="BS67" s="695"/>
      <c r="BT67" s="695"/>
      <c r="BU67" s="695"/>
      <c r="BV67" s="695"/>
      <c r="BW67" s="695"/>
      <c r="BX67" s="695"/>
      <c r="BY67" s="695"/>
      <c r="BZ67" s="695"/>
      <c r="CA67" s="695"/>
      <c r="CB67" s="695"/>
      <c r="CC67" s="695"/>
      <c r="CD67" s="695"/>
      <c r="CE67" s="695"/>
      <c r="CF67" s="695"/>
      <c r="CG67" s="695"/>
      <c r="CH67" s="695"/>
      <c r="CI67" s="695"/>
      <c r="CJ67" s="695"/>
      <c r="CK67" s="695"/>
      <c r="CL67" s="695"/>
      <c r="CM67" s="695"/>
      <c r="CN67" s="695"/>
      <c r="CO67" s="695"/>
      <c r="CP67" s="695"/>
      <c r="CQ67" s="695"/>
      <c r="CR67" s="695"/>
      <c r="CS67" s="695"/>
      <c r="CT67" s="695"/>
      <c r="CU67" s="695"/>
      <c r="CV67" s="695"/>
      <c r="CW67" s="695"/>
      <c r="CX67" s="695"/>
      <c r="CY67" s="695"/>
      <c r="CZ67" s="696"/>
    </row>
    <row r="68" spans="1:104" s="158" customFormat="1" x14ac:dyDescent="0.25">
      <c r="A68" s="478">
        <f>'дерево ЭД103-01'!A70</f>
        <v>67</v>
      </c>
      <c r="B68" s="195" t="str">
        <f>IF('дерево ЭД103-01'!B70=0," ",'дерево ЭД103-01'!B70)</f>
        <v>05.02.1.</v>
      </c>
      <c r="C68" s="151" t="str">
        <f>IF('дерево ЭД103-01'!C70=0," ",'дерево ЭД103-01'!C70)</f>
        <v>ЭД103-06-21-001 Головка</v>
      </c>
      <c r="D68" s="549" t="str">
        <f>IF('дерево ЭД103-01'!D70=0," ",'дерево ЭД103-01'!D70)</f>
        <v>Головка</v>
      </c>
      <c r="E68" s="549" t="s">
        <v>269</v>
      </c>
      <c r="F68" s="549" t="s">
        <v>323</v>
      </c>
      <c r="G68" s="196" t="s">
        <v>532</v>
      </c>
      <c r="H68" s="590" t="s">
        <v>50</v>
      </c>
      <c r="I68" s="549">
        <v>14.1</v>
      </c>
      <c r="J68" s="549">
        <v>29.6</v>
      </c>
      <c r="K68" s="504" t="str">
        <f>IF('дерево ЭД103-01'!E70=0,"-",'дерево ЭД103-01'!E70)</f>
        <v>-</v>
      </c>
      <c r="L68" s="758" t="s">
        <v>372</v>
      </c>
      <c r="M68" s="758" t="s">
        <v>372</v>
      </c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  <c r="CT68" s="157"/>
      <c r="CU68" s="157"/>
      <c r="CV68" s="157"/>
      <c r="CW68" s="157"/>
      <c r="CX68" s="157"/>
      <c r="CY68" s="157"/>
      <c r="CZ68" s="368"/>
    </row>
    <row r="69" spans="1:104" s="167" customFormat="1" ht="13.8" thickBot="1" x14ac:dyDescent="0.3">
      <c r="A69" s="483">
        <f>'дерево ЭД103-01'!A71</f>
        <v>68</v>
      </c>
      <c r="B69" s="551" t="str">
        <f>IF('дерево ЭД103-01'!B71=0," ",'дерево ЭД103-01'!B71)</f>
        <v>05.02.1.</v>
      </c>
      <c r="C69" s="552" t="str">
        <f>IF('дерево ЭД103-01'!C71=0," ",'дерево ЭД103-01'!C71)</f>
        <v>ЭД103-06-21-001-01 Головка</v>
      </c>
      <c r="D69" s="553" t="str">
        <f>IF('дерево ЭД103-01'!D71=0," ",'дерево ЭД103-01'!D71)</f>
        <v>Головка</v>
      </c>
      <c r="E69" s="553" t="s">
        <v>269</v>
      </c>
      <c r="F69" s="553" t="s">
        <v>323</v>
      </c>
      <c r="G69" s="553" t="s">
        <v>536</v>
      </c>
      <c r="H69" s="605" t="s">
        <v>50</v>
      </c>
      <c r="I69" s="553">
        <v>14.1</v>
      </c>
      <c r="J69" s="553">
        <v>29.6</v>
      </c>
      <c r="K69" s="709" t="str">
        <f>IF('дерево ЭД103-01'!E71=0,"-",'дерево ЭД103-01'!E71)</f>
        <v>-</v>
      </c>
      <c r="L69" s="758" t="s">
        <v>372</v>
      </c>
      <c r="M69" s="758" t="s">
        <v>372</v>
      </c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F69" s="166"/>
      <c r="BG69" s="166"/>
      <c r="BH69" s="166"/>
      <c r="BI69" s="166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  <c r="CT69" s="166"/>
      <c r="CU69" s="166"/>
      <c r="CV69" s="166"/>
      <c r="CW69" s="166"/>
      <c r="CX69" s="166"/>
      <c r="CY69" s="166"/>
      <c r="CZ69" s="369"/>
    </row>
    <row r="70" spans="1:104" s="158" customFormat="1" x14ac:dyDescent="0.25">
      <c r="A70" s="478">
        <f>'дерево ЭД103-01'!A72</f>
        <v>69</v>
      </c>
      <c r="B70" s="195" t="str">
        <f>IF('дерево ЭД103-01'!B72=0," ",'дерево ЭД103-01'!B72)</f>
        <v>05.02.2.</v>
      </c>
      <c r="C70" s="196" t="str">
        <f>IF('дерево ЭД103-01'!C72=0," ",'дерево ЭД103-01'!C72)</f>
        <v>ЭД103-01-21-002 Труба</v>
      </c>
      <c r="D70" s="284" t="str">
        <f>IF('дерево ЭД103-01'!D72=0," ",'дерево ЭД103-01'!D72)</f>
        <v>Труба</v>
      </c>
      <c r="E70" s="196" t="s">
        <v>20</v>
      </c>
      <c r="F70" s="196" t="s">
        <v>528</v>
      </c>
      <c r="G70" s="196" t="s">
        <v>588</v>
      </c>
      <c r="H70" s="591" t="s">
        <v>50</v>
      </c>
      <c r="I70" s="284">
        <v>0.28999999999999998</v>
      </c>
      <c r="J70" s="284">
        <v>0.90200000000000002</v>
      </c>
      <c r="K70" s="504" t="str">
        <f>IF('дерево ЭД103-01'!E72=0,"-",'дерево ЭД103-01'!E72)</f>
        <v>-</v>
      </c>
      <c r="L70" s="758" t="s">
        <v>372</v>
      </c>
      <c r="M70" s="758" t="s">
        <v>372</v>
      </c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  <c r="CT70" s="157"/>
      <c r="CU70" s="157"/>
      <c r="CV70" s="157"/>
      <c r="CW70" s="157"/>
      <c r="CX70" s="157"/>
      <c r="CY70" s="157"/>
      <c r="CZ70" s="368"/>
    </row>
    <row r="71" spans="1:104" s="167" customFormat="1" ht="13.8" thickBot="1" x14ac:dyDescent="0.3">
      <c r="A71" s="483">
        <f>'дерево ЭД103-01'!A73</f>
        <v>70</v>
      </c>
      <c r="B71" s="197" t="str">
        <f>IF('дерево ЭД103-01'!B73=0," ",'дерево ЭД103-01'!B73)</f>
        <v>05.02.2.</v>
      </c>
      <c r="C71" s="285" t="str">
        <f>IF('дерево ЭД103-01'!C73=0," ",'дерево ЭД103-01'!C73)</f>
        <v>ЭД103-01-21-002-01 Труба</v>
      </c>
      <c r="D71" s="285" t="str">
        <f>IF('дерево ЭД103-01'!D73=0," ",'дерево ЭД103-01'!D73)</f>
        <v>Труба</v>
      </c>
      <c r="E71" s="285" t="s">
        <v>269</v>
      </c>
      <c r="F71" s="285" t="s">
        <v>270</v>
      </c>
      <c r="G71" s="285" t="s">
        <v>536</v>
      </c>
      <c r="H71" s="592" t="s">
        <v>50</v>
      </c>
      <c r="I71" s="285">
        <v>0.28999999999999998</v>
      </c>
      <c r="J71" s="285">
        <v>1.41</v>
      </c>
      <c r="K71" s="714" t="str">
        <f>IF('дерево ЭД103-01'!E73=0,"-",'дерево ЭД103-01'!E73)</f>
        <v>-</v>
      </c>
      <c r="L71" s="758" t="s">
        <v>372</v>
      </c>
      <c r="M71" s="758" t="s">
        <v>372</v>
      </c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F71" s="166"/>
      <c r="BG71" s="166"/>
      <c r="BH71" s="166"/>
      <c r="BI71" s="166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  <c r="CT71" s="166"/>
      <c r="CU71" s="166"/>
      <c r="CV71" s="166"/>
      <c r="CW71" s="166"/>
      <c r="CX71" s="166"/>
      <c r="CY71" s="166"/>
      <c r="CZ71" s="369"/>
    </row>
    <row r="72" spans="1:104" s="273" customFormat="1" x14ac:dyDescent="0.25">
      <c r="A72" s="478">
        <f>'дерево ЭД103-01'!A74</f>
        <v>71</v>
      </c>
      <c r="B72" s="195" t="str">
        <f>IF('дерево ЭД103-01'!B74=0," ",'дерево ЭД103-01'!B74)</f>
        <v>05.02.3.</v>
      </c>
      <c r="C72" s="196" t="str">
        <f>IF('дерево ЭД103-01'!C74=0," ",'дерево ЭД103-01'!C74)</f>
        <v>ЭД103-06-21КВМ на ЭД103-06-21СБ Головка</v>
      </c>
      <c r="D72" s="284" t="str">
        <f>IF('дерево ЭД103-01'!D74=0," ",'дерево ЭД103-01'!D74)</f>
        <v>Комплект вспомог. мат.</v>
      </c>
      <c r="E72" s="196" t="s">
        <v>29</v>
      </c>
      <c r="F72" s="284"/>
      <c r="G72" s="284"/>
      <c r="H72" s="606" t="s">
        <v>66</v>
      </c>
      <c r="I72" s="284"/>
      <c r="J72" s="284">
        <v>1</v>
      </c>
      <c r="K72" s="716" t="str">
        <f>IF('дерево ЭД103-01'!E74=0,"-",'дерево ЭД103-01'!E74)</f>
        <v>-</v>
      </c>
      <c r="L72" s="758"/>
      <c r="M72" s="758" t="s">
        <v>372</v>
      </c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  <c r="CT72" s="157"/>
      <c r="CU72" s="157"/>
      <c r="CV72" s="157"/>
      <c r="CW72" s="157"/>
      <c r="CX72" s="157"/>
      <c r="CY72" s="157"/>
      <c r="CZ72" s="381"/>
    </row>
    <row r="73" spans="1:104" s="247" customFormat="1" ht="13.8" thickBot="1" x14ac:dyDescent="0.3">
      <c r="A73" s="483">
        <f>'дерево ЭД103-01'!A75</f>
        <v>72</v>
      </c>
      <c r="B73" s="197" t="str">
        <f>IF('дерево ЭД103-01'!B75=0," ",'дерево ЭД103-01'!B75)</f>
        <v>05.02.3.</v>
      </c>
      <c r="C73" s="198" t="str">
        <f>IF('дерево ЭД103-01'!C75=0," ",'дерево ЭД103-01'!C75)</f>
        <v>ЭД103-01-21-01КВМ на ЭД103-06-21-01СБ Головка</v>
      </c>
      <c r="D73" s="285" t="str">
        <f>IF('дерево ЭД103-01'!D75=0," ",'дерево ЭД103-01'!D75)</f>
        <v>Комплект вспомог. мат.</v>
      </c>
      <c r="E73" s="285" t="s">
        <v>29</v>
      </c>
      <c r="F73" s="285"/>
      <c r="G73" s="285"/>
      <c r="H73" s="608" t="s">
        <v>66</v>
      </c>
      <c r="I73" s="285"/>
      <c r="J73" s="285">
        <v>1</v>
      </c>
      <c r="K73" s="497" t="str">
        <f>IF('дерево ЭД103-01'!E75=0,"-",'дерево ЭД103-01'!E75)</f>
        <v>-</v>
      </c>
      <c r="L73" s="758"/>
      <c r="M73" s="758" t="s">
        <v>372</v>
      </c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6"/>
      <c r="BH73" s="166"/>
      <c r="BI73" s="166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  <c r="CT73" s="166"/>
      <c r="CU73" s="166"/>
      <c r="CV73" s="166"/>
      <c r="CW73" s="166"/>
      <c r="CX73" s="166"/>
      <c r="CY73" s="166"/>
      <c r="CZ73" s="382"/>
    </row>
    <row r="74" spans="1:104" s="625" customFormat="1" ht="13.8" thickBot="1" x14ac:dyDescent="0.3">
      <c r="A74" s="749">
        <f>'дерево ЭД103-01'!A76</f>
        <v>73</v>
      </c>
      <c r="B74" s="267" t="str">
        <f>IF('дерево ЭД103-01'!B76=0," ",'дерево ЭД103-01'!B76)</f>
        <v>05.02.01.</v>
      </c>
      <c r="C74" s="271" t="str">
        <f>IF('дерево ЭД103-01'!C76=0," ",'дерево ЭД103-01'!C76)</f>
        <v>ЭД103-01-21-02СБ Подшипник</v>
      </c>
      <c r="D74" s="563" t="str">
        <f>IF('дерево ЭД103-01'!D76=0," ",'дерево ЭД103-01'!D76)</f>
        <v>Подшипник</v>
      </c>
      <c r="E74" s="563"/>
      <c r="F74" s="563"/>
      <c r="G74" s="563"/>
      <c r="H74" s="634" t="s">
        <v>66</v>
      </c>
      <c r="I74" s="563"/>
      <c r="J74" s="563"/>
      <c r="K74" s="626" t="str">
        <f>IF('дерево ЭД103-01'!E76=0,"-",'дерево ЭД103-01'!E76)</f>
        <v>-</v>
      </c>
      <c r="L74" s="758"/>
      <c r="M74" s="758" t="s">
        <v>372</v>
      </c>
      <c r="N74" s="698"/>
      <c r="O74" s="698"/>
      <c r="P74" s="698"/>
      <c r="Q74" s="698"/>
      <c r="R74" s="698"/>
      <c r="S74" s="698"/>
      <c r="T74" s="698"/>
      <c r="U74" s="698"/>
      <c r="V74" s="698"/>
      <c r="W74" s="698"/>
      <c r="X74" s="698"/>
      <c r="Y74" s="698"/>
      <c r="Z74" s="698"/>
      <c r="AA74" s="698"/>
      <c r="AB74" s="698"/>
      <c r="AC74" s="698"/>
      <c r="AD74" s="698"/>
      <c r="AE74" s="698"/>
      <c r="AF74" s="698"/>
      <c r="AG74" s="698"/>
      <c r="AH74" s="698"/>
      <c r="AI74" s="698"/>
      <c r="AJ74" s="698"/>
      <c r="AK74" s="698"/>
      <c r="AL74" s="698"/>
      <c r="AM74" s="698"/>
      <c r="AN74" s="698"/>
      <c r="AO74" s="698"/>
      <c r="AP74" s="698"/>
      <c r="AQ74" s="698"/>
      <c r="AR74" s="698"/>
      <c r="AS74" s="698"/>
      <c r="AT74" s="698"/>
      <c r="AU74" s="698"/>
      <c r="AV74" s="698"/>
      <c r="AW74" s="698"/>
      <c r="AX74" s="698"/>
      <c r="AY74" s="698"/>
      <c r="AZ74" s="698"/>
      <c r="BA74" s="698"/>
      <c r="BB74" s="698"/>
      <c r="BC74" s="698"/>
      <c r="BD74" s="698"/>
      <c r="BE74" s="698"/>
      <c r="BF74" s="698"/>
      <c r="BG74" s="698"/>
      <c r="BH74" s="698"/>
      <c r="BI74" s="698"/>
      <c r="BJ74" s="698"/>
      <c r="BK74" s="698"/>
      <c r="BL74" s="698"/>
      <c r="BM74" s="698"/>
      <c r="BN74" s="698"/>
      <c r="BO74" s="698"/>
      <c r="BP74" s="698"/>
      <c r="BQ74" s="698"/>
      <c r="BR74" s="698"/>
      <c r="BS74" s="698"/>
      <c r="BT74" s="698"/>
      <c r="BU74" s="698"/>
      <c r="BV74" s="698"/>
      <c r="BW74" s="698"/>
      <c r="BX74" s="698"/>
      <c r="BY74" s="698"/>
      <c r="BZ74" s="698"/>
      <c r="CA74" s="698"/>
      <c r="CB74" s="698"/>
      <c r="CC74" s="698"/>
      <c r="CD74" s="698"/>
      <c r="CE74" s="698"/>
      <c r="CF74" s="698"/>
      <c r="CG74" s="698"/>
      <c r="CH74" s="698"/>
      <c r="CI74" s="698"/>
      <c r="CJ74" s="698"/>
      <c r="CK74" s="698"/>
      <c r="CL74" s="698"/>
      <c r="CM74" s="698"/>
      <c r="CN74" s="698"/>
      <c r="CO74" s="698"/>
      <c r="CP74" s="698"/>
      <c r="CQ74" s="698"/>
      <c r="CR74" s="698"/>
      <c r="CS74" s="698"/>
      <c r="CT74" s="698"/>
      <c r="CU74" s="698"/>
      <c r="CV74" s="698"/>
      <c r="CW74" s="698"/>
      <c r="CX74" s="698"/>
      <c r="CY74" s="698"/>
      <c r="CZ74" s="624"/>
    </row>
    <row r="75" spans="1:104" s="190" customFormat="1" x14ac:dyDescent="0.25">
      <c r="A75" s="472">
        <f>'дерево ЭД103-01'!A77</f>
        <v>74</v>
      </c>
      <c r="B75" s="612" t="str">
        <f>IF('дерево ЭД103-01'!B77=0," ",'дерево ЭД103-01'!B77)</f>
        <v>05.02.01.1</v>
      </c>
      <c r="C75" s="564" t="str">
        <f>IF('дерево ЭД103-01'!C77=0," ",'дерево ЭД103-01'!C77)</f>
        <v>ЭД103-01-21-02-001 Втулка</v>
      </c>
      <c r="D75" s="565" t="str">
        <f>IF('дерево ЭД103-01'!D77=0," ",'дерево ЭД103-01'!D77)</f>
        <v>Втулка</v>
      </c>
      <c r="E75" s="565" t="s">
        <v>20</v>
      </c>
      <c r="F75" s="565" t="s">
        <v>529</v>
      </c>
      <c r="G75" s="565" t="s">
        <v>588</v>
      </c>
      <c r="H75" s="593" t="s">
        <v>50</v>
      </c>
      <c r="I75" s="565">
        <v>5.7000000000000002E-2</v>
      </c>
      <c r="J75" s="565">
        <v>0.11</v>
      </c>
      <c r="K75" s="716" t="str">
        <f>IF('дерево ЭД103-01'!E77=0,"-",'дерево ЭД103-01'!E77)</f>
        <v>-</v>
      </c>
      <c r="L75" s="758" t="s">
        <v>372</v>
      </c>
      <c r="M75" s="758" t="s">
        <v>372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370"/>
    </row>
    <row r="76" spans="1:104" s="190" customFormat="1" ht="13.8" thickBot="1" x14ac:dyDescent="0.3">
      <c r="A76" s="466">
        <f>'дерево ЭД103-01'!A78</f>
        <v>75</v>
      </c>
      <c r="B76" s="139" t="str">
        <f>IF('дерево ЭД103-01'!B78=0," ",'дерево ЭД103-01'!B78)</f>
        <v>05.02.01.2</v>
      </c>
      <c r="C76" s="566" t="str">
        <f>IF('дерево ЭД103-01'!C78=0," ",'дерево ЭД103-01'!C78)</f>
        <v>ЭД103-01-050 Втулка ВМФ-006; покупная</v>
      </c>
      <c r="D76" s="567" t="str">
        <f>IF('дерево ЭД103-01'!D78=0," ",'дерево ЭД103-01'!D78)</f>
        <v>Втулка</v>
      </c>
      <c r="E76" s="566" t="s">
        <v>324</v>
      </c>
      <c r="F76" s="567"/>
      <c r="G76" s="566" t="s">
        <v>963</v>
      </c>
      <c r="H76" s="607" t="s">
        <v>66</v>
      </c>
      <c r="I76" s="567"/>
      <c r="J76" s="567">
        <v>1</v>
      </c>
      <c r="K76" s="742" t="str">
        <f>IF('дерево ЭД103-01'!E78=0,"-",'дерево ЭД103-01'!E78)</f>
        <v>покупная</v>
      </c>
      <c r="L76" s="758" t="s">
        <v>372</v>
      </c>
      <c r="M76" s="758" t="s">
        <v>372</v>
      </c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370"/>
    </row>
    <row r="77" spans="1:104" s="273" customFormat="1" x14ac:dyDescent="0.25">
      <c r="A77" s="478">
        <f>'дерево ЭД103-01'!A79</f>
        <v>76</v>
      </c>
      <c r="B77" s="425" t="str">
        <f>IF('дерево ЭД103-01'!B79=0," ",'дерево ЭД103-01'!B79)</f>
        <v xml:space="preserve"> </v>
      </c>
      <c r="C77" s="244" t="str">
        <f>IF('дерево ЭД103-01'!C79=0," ",'дерево ЭД103-01'!C79)</f>
        <v xml:space="preserve"> </v>
      </c>
      <c r="D77" s="244" t="str">
        <f>IF('дерево ЭД103-01'!D79=0," ",'дерево ЭД103-01'!D79)</f>
        <v xml:space="preserve"> </v>
      </c>
      <c r="E77" s="244"/>
      <c r="F77" s="244"/>
      <c r="G77" s="244"/>
      <c r="H77" s="589"/>
      <c r="I77" s="244"/>
      <c r="J77" s="244"/>
      <c r="K77" s="731" t="str">
        <f>IF('дерево ЭД103-01'!E79=0,"-",'дерево ЭД103-01'!E79)</f>
        <v>-</v>
      </c>
      <c r="L77" s="948"/>
      <c r="M77" s="948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  <c r="CT77" s="157"/>
      <c r="CU77" s="157"/>
      <c r="CV77" s="157"/>
      <c r="CW77" s="157"/>
      <c r="CX77" s="157"/>
      <c r="CY77" s="157"/>
      <c r="CZ77" s="381"/>
    </row>
    <row r="78" spans="1:104" s="633" customFormat="1" ht="13.8" thickBot="1" x14ac:dyDescent="0.3">
      <c r="A78" s="748">
        <f>'дерево ЭД103-01'!A80</f>
        <v>77</v>
      </c>
      <c r="B78" s="286" t="str">
        <f>IF('дерево ЭД103-01'!B80=0," ",'дерево ЭД103-01'!B80)</f>
        <v>05.03.</v>
      </c>
      <c r="C78" s="569" t="str">
        <f>IF('дерево ЭД103-01'!C80=0," ",'дерево ЭД103-01'!C80)</f>
        <v>ЭД117-01-22-ХХСБ Клапан</v>
      </c>
      <c r="D78" s="570" t="str">
        <f>IF('дерево ЭД103-01'!D80=0," ",'дерево ЭД103-01'!D80)</f>
        <v>Клапан</v>
      </c>
      <c r="E78" s="570"/>
      <c r="F78" s="570"/>
      <c r="G78" s="570"/>
      <c r="H78" s="595" t="s">
        <v>66</v>
      </c>
      <c r="I78" s="570"/>
      <c r="J78" s="570"/>
      <c r="K78" s="635" t="str">
        <f>IF('дерево ЭД103-01'!E80=0,"-",'дерево ЭД103-01'!E80)</f>
        <v>-</v>
      </c>
      <c r="L78" s="758"/>
      <c r="M78" s="758" t="s">
        <v>372</v>
      </c>
      <c r="N78" s="695"/>
      <c r="O78" s="695"/>
      <c r="P78" s="695"/>
      <c r="Q78" s="695"/>
      <c r="R78" s="695"/>
      <c r="S78" s="695"/>
      <c r="T78" s="695"/>
      <c r="U78" s="695"/>
      <c r="V78" s="695"/>
      <c r="W78" s="695"/>
      <c r="X78" s="695"/>
      <c r="Y78" s="695"/>
      <c r="Z78" s="695"/>
      <c r="AA78" s="695"/>
      <c r="AB78" s="695"/>
      <c r="AC78" s="695"/>
      <c r="AD78" s="695"/>
      <c r="AE78" s="695"/>
      <c r="AF78" s="695"/>
      <c r="AG78" s="695"/>
      <c r="AH78" s="695"/>
      <c r="AI78" s="695"/>
      <c r="AJ78" s="695"/>
      <c r="AK78" s="695"/>
      <c r="AL78" s="695"/>
      <c r="AM78" s="695"/>
      <c r="AN78" s="695"/>
      <c r="AO78" s="695"/>
      <c r="AP78" s="695"/>
      <c r="AQ78" s="695"/>
      <c r="AR78" s="695"/>
      <c r="AS78" s="695"/>
      <c r="AT78" s="695"/>
      <c r="AU78" s="695"/>
      <c r="AV78" s="695"/>
      <c r="AW78" s="695"/>
      <c r="AX78" s="695"/>
      <c r="AY78" s="695"/>
      <c r="AZ78" s="695"/>
      <c r="BA78" s="695"/>
      <c r="BB78" s="695"/>
      <c r="BC78" s="695"/>
      <c r="BD78" s="695"/>
      <c r="BE78" s="695"/>
      <c r="BF78" s="695"/>
      <c r="BG78" s="695"/>
      <c r="BH78" s="695"/>
      <c r="BI78" s="695"/>
      <c r="BJ78" s="695"/>
      <c r="BK78" s="695"/>
      <c r="BL78" s="695"/>
      <c r="BM78" s="695"/>
      <c r="BN78" s="695"/>
      <c r="BO78" s="695"/>
      <c r="BP78" s="695"/>
      <c r="BQ78" s="695"/>
      <c r="BR78" s="695"/>
      <c r="BS78" s="695"/>
      <c r="BT78" s="695"/>
      <c r="BU78" s="695"/>
      <c r="BV78" s="695"/>
      <c r="BW78" s="695"/>
      <c r="BX78" s="695"/>
      <c r="BY78" s="695"/>
      <c r="BZ78" s="695"/>
      <c r="CA78" s="695"/>
      <c r="CB78" s="695"/>
      <c r="CC78" s="695"/>
      <c r="CD78" s="695"/>
      <c r="CE78" s="695"/>
      <c r="CF78" s="695"/>
      <c r="CG78" s="695"/>
      <c r="CH78" s="695"/>
      <c r="CI78" s="695"/>
      <c r="CJ78" s="695"/>
      <c r="CK78" s="695"/>
      <c r="CL78" s="695"/>
      <c r="CM78" s="695"/>
      <c r="CN78" s="695"/>
      <c r="CO78" s="695"/>
      <c r="CP78" s="695"/>
      <c r="CQ78" s="695"/>
      <c r="CR78" s="695"/>
      <c r="CS78" s="695"/>
      <c r="CT78" s="695"/>
      <c r="CU78" s="695"/>
      <c r="CV78" s="695"/>
      <c r="CW78" s="695"/>
      <c r="CX78" s="695"/>
      <c r="CY78" s="695"/>
      <c r="CZ78" s="696"/>
    </row>
    <row r="79" spans="1:104" s="190" customFormat="1" ht="13.8" thickBot="1" x14ac:dyDescent="0.3">
      <c r="A79" s="467">
        <f>'дерево ЭД103-01'!A81</f>
        <v>78</v>
      </c>
      <c r="B79" s="574" t="str">
        <f>IF('дерево ЭД103-01'!B81=0," ",'дерево ЭД103-01'!B81)</f>
        <v>05.03.1.</v>
      </c>
      <c r="C79" s="277" t="str">
        <f>IF('дерево ЭД103-01'!C81=0," ",'дерево ЭД103-01'!C81)</f>
        <v>ЭД117-01-22-002 Дно</v>
      </c>
      <c r="D79" s="277" t="str">
        <f>IF('дерево ЭД103-01'!D81=0," ",'дерево ЭД103-01'!D81)</f>
        <v>Дно</v>
      </c>
      <c r="E79" s="277" t="s">
        <v>307</v>
      </c>
      <c r="F79" s="277"/>
      <c r="G79" s="277" t="s">
        <v>325</v>
      </c>
      <c r="H79" s="596" t="s">
        <v>50</v>
      </c>
      <c r="I79" s="277">
        <v>1.5E-3</v>
      </c>
      <c r="J79" s="277">
        <v>8.0000000000000002E-3</v>
      </c>
      <c r="K79" s="497" t="str">
        <f>IF('дерево ЭД103-01'!E81=0,"-",'дерево ЭД103-01'!E81)</f>
        <v>-</v>
      </c>
      <c r="L79" s="758" t="s">
        <v>372</v>
      </c>
      <c r="M79" s="758" t="s">
        <v>372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370"/>
    </row>
    <row r="80" spans="1:104" s="273" customFormat="1" x14ac:dyDescent="0.25">
      <c r="A80" s="478">
        <f>'дерево ЭД103-01'!A82</f>
        <v>79</v>
      </c>
      <c r="B80" s="195" t="str">
        <f>IF('дерево ЭД103-01'!B82=0," ",'дерево ЭД103-01'!B82)</f>
        <v>05.03.2.</v>
      </c>
      <c r="C80" s="282" t="str">
        <f>IF('дерево ЭД103-01'!C82=0," ",'дерево ЭД103-01'!C82)</f>
        <v>ЭД117-01-22-003 Пружина; из загот. ЭД117-01-22-003Б</v>
      </c>
      <c r="D80" s="282" t="str">
        <f>IF('дерево ЭД103-01'!D82=0," ",'дерево ЭД103-01'!D82)</f>
        <v>Пружина</v>
      </c>
      <c r="E80" s="282"/>
      <c r="F80" s="282"/>
      <c r="G80" s="282" t="s">
        <v>326</v>
      </c>
      <c r="H80" s="597" t="s">
        <v>50</v>
      </c>
      <c r="I80" s="282">
        <v>8.3999999999999995E-5</v>
      </c>
      <c r="J80" s="282"/>
      <c r="K80" s="152" t="str">
        <f>IF('дерево ЭД103-01'!E82=0,"-",'дерево ЭД103-01'!E82)</f>
        <v>из загот. ЭД117-01-22-003Б</v>
      </c>
      <c r="L80" s="758"/>
      <c r="M80" s="758" t="s">
        <v>372</v>
      </c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  <c r="CT80" s="157"/>
      <c r="CU80" s="157"/>
      <c r="CV80" s="157"/>
      <c r="CW80" s="157"/>
      <c r="CX80" s="157"/>
      <c r="CY80" s="157"/>
      <c r="CZ80" s="381"/>
    </row>
    <row r="81" spans="1:134" s="247" customFormat="1" ht="13.8" thickBot="1" x14ac:dyDescent="0.3">
      <c r="A81" s="483">
        <f>'дерево ЭД103-01'!A83</f>
        <v>80</v>
      </c>
      <c r="B81" s="197" t="str">
        <f>IF('дерево ЭД103-01'!B83=0," ",'дерево ЭД103-01'!B83)</f>
        <v>05.03.2.</v>
      </c>
      <c r="C81" s="283" t="str">
        <f>IF('дерево ЭД103-01'!C83=0," ",'дерево ЭД103-01'!C83)</f>
        <v>ЭД117-01-22-003Б Пружина; загот. для ЭД117-01-22-003</v>
      </c>
      <c r="D81" s="283" t="str">
        <f>IF('дерево ЭД103-01'!D83=0," ",'дерево ЭД103-01'!D83)</f>
        <v>Пружина</v>
      </c>
      <c r="E81" s="283" t="s">
        <v>304</v>
      </c>
      <c r="F81" s="283"/>
      <c r="G81" s="283" t="s">
        <v>327</v>
      </c>
      <c r="H81" s="598" t="s">
        <v>50</v>
      </c>
      <c r="I81" s="283">
        <v>8.3999999999999995E-5</v>
      </c>
      <c r="J81" s="283">
        <v>1.2E-4</v>
      </c>
      <c r="K81" s="161" t="str">
        <f>IF('дерево ЭД103-01'!E83=0,"-",'дерево ЭД103-01'!E83)</f>
        <v>загот. для ЭД117-01-22-003</v>
      </c>
      <c r="L81" s="758" t="s">
        <v>372</v>
      </c>
      <c r="M81" s="758" t="s">
        <v>372</v>
      </c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66"/>
      <c r="BE81" s="166"/>
      <c r="BF81" s="166"/>
      <c r="BG81" s="166"/>
      <c r="BH81" s="166"/>
      <c r="BI81" s="166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  <c r="CT81" s="166"/>
      <c r="CU81" s="166"/>
      <c r="CV81" s="166"/>
      <c r="CW81" s="166"/>
      <c r="CX81" s="166"/>
      <c r="CY81" s="166"/>
      <c r="CZ81" s="382"/>
    </row>
    <row r="82" spans="1:134" s="190" customFormat="1" ht="13.8" thickBot="1" x14ac:dyDescent="0.3">
      <c r="A82" s="467">
        <f>'дерево ЭД103-01'!A84</f>
        <v>81</v>
      </c>
      <c r="B82" s="276" t="str">
        <f>IF('дерево ЭД103-01'!B84=0," ",'дерево ЭД103-01'!B84)</f>
        <v>05.03.3.</v>
      </c>
      <c r="C82" s="277" t="str">
        <f>IF('дерево ЭД103-01'!C84=0," ",'дерево ЭД103-01'!C84)</f>
        <v>ЭД117-01-22-005 Шайба</v>
      </c>
      <c r="D82" s="277" t="str">
        <f>IF('дерево ЭД103-01'!D84=0," ",'дерево ЭД103-01'!D84)</f>
        <v>Шайба</v>
      </c>
      <c r="E82" s="277" t="s">
        <v>257</v>
      </c>
      <c r="F82" s="277"/>
      <c r="G82" s="277" t="s">
        <v>322</v>
      </c>
      <c r="H82" s="596" t="s">
        <v>50</v>
      </c>
      <c r="I82" s="277">
        <v>1.6999999999999999E-3</v>
      </c>
      <c r="J82" s="277">
        <v>7.1000000000000004E-3</v>
      </c>
      <c r="K82" s="497" t="str">
        <f>IF('дерево ЭД103-01'!E84=0,"-",'дерево ЭД103-01'!E84)</f>
        <v>-</v>
      </c>
      <c r="L82" s="758" t="s">
        <v>372</v>
      </c>
      <c r="M82" s="758" t="s">
        <v>372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370"/>
    </row>
    <row r="83" spans="1:134" s="273" customFormat="1" x14ac:dyDescent="0.25">
      <c r="A83" s="478">
        <f>'дерево ЭД103-01'!A85</f>
        <v>82</v>
      </c>
      <c r="B83" s="195" t="str">
        <f>IF('дерево ЭД103-01'!B85=0," ",'дерево ЭД103-01'!B85)</f>
        <v>05.03.4.</v>
      </c>
      <c r="C83" s="284" t="str">
        <f>IF('дерево ЭД103-01'!C85=0," ",'дерево ЭД103-01'!C85)</f>
        <v>ЭД117-01-22-001 Корпус; из загот. ЭД117-01-22-001Б</v>
      </c>
      <c r="D83" s="284" t="str">
        <f>IF('дерево ЭД103-01'!D85=0," ",'дерево ЭД103-01'!D85)</f>
        <v>Корпус</v>
      </c>
      <c r="E83" s="284"/>
      <c r="F83" s="284"/>
      <c r="G83" s="284" t="s">
        <v>331</v>
      </c>
      <c r="H83" s="591" t="s">
        <v>50</v>
      </c>
      <c r="I83" s="284">
        <v>0.03</v>
      </c>
      <c r="J83" s="284"/>
      <c r="K83" s="152" t="str">
        <f>IF('дерево ЭД103-01'!E85=0,"-",'дерево ЭД103-01'!E85)</f>
        <v>из загот. ЭД117-01-22-001Б</v>
      </c>
      <c r="L83" s="758"/>
      <c r="M83" s="758" t="s">
        <v>372</v>
      </c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  <c r="CT83" s="157"/>
      <c r="CU83" s="157"/>
      <c r="CV83" s="157"/>
      <c r="CW83" s="157"/>
      <c r="CX83" s="157"/>
      <c r="CY83" s="157"/>
      <c r="CZ83" s="381"/>
    </row>
    <row r="84" spans="1:134" s="247" customFormat="1" ht="13.8" thickBot="1" x14ac:dyDescent="0.3">
      <c r="A84" s="483">
        <f>'дерево ЭД103-01'!A86</f>
        <v>83</v>
      </c>
      <c r="B84" s="197" t="str">
        <f>IF('дерево ЭД103-01'!B86=0," ",'дерево ЭД103-01'!B86)</f>
        <v>05.03.4.</v>
      </c>
      <c r="C84" s="285" t="str">
        <f>IF('дерево ЭД103-01'!C86=0," ",'дерево ЭД103-01'!C86)</f>
        <v>ЭД117-01-22-001Б Корпус; загот. для ЭД117-01-22-001</v>
      </c>
      <c r="D84" s="285" t="str">
        <f>IF('дерево ЭД103-01'!D86=0," ",'дерево ЭД103-01'!D86)</f>
        <v>Корпус</v>
      </c>
      <c r="E84" s="285" t="s">
        <v>290</v>
      </c>
      <c r="F84" s="285" t="s">
        <v>328</v>
      </c>
      <c r="G84" s="285" t="s">
        <v>332</v>
      </c>
      <c r="H84" s="592" t="s">
        <v>50</v>
      </c>
      <c r="I84" s="285">
        <v>0.03</v>
      </c>
      <c r="J84" s="285">
        <v>0.112</v>
      </c>
      <c r="K84" s="161" t="str">
        <f>IF('дерево ЭД103-01'!E86=0,"-",'дерево ЭД103-01'!E86)</f>
        <v>загот. для ЭД117-01-22-001</v>
      </c>
      <c r="L84" s="758" t="s">
        <v>372</v>
      </c>
      <c r="M84" s="758" t="s">
        <v>372</v>
      </c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  <c r="CT84" s="166"/>
      <c r="CU84" s="166"/>
      <c r="CV84" s="166"/>
      <c r="CW84" s="166"/>
      <c r="CX84" s="166"/>
      <c r="CY84" s="166"/>
      <c r="CZ84" s="382"/>
    </row>
    <row r="85" spans="1:134" s="204" customFormat="1" ht="13.8" thickBot="1" x14ac:dyDescent="0.3">
      <c r="A85" s="473">
        <f>'дерево ЭД103-01'!A87</f>
        <v>84</v>
      </c>
      <c r="B85" s="575" t="str">
        <f>IF('дерево ЭД103-01'!B87=0," ",'дерево ЭД103-01'!B87)</f>
        <v>05.03.4.</v>
      </c>
      <c r="C85" s="572" t="str">
        <f>IF('дерево ЭД103-01'!C87=0," ",'дерево ЭД103-01'!C87)</f>
        <v>ЭД117-01-22-001Б-01 Корпус</v>
      </c>
      <c r="D85" s="572" t="str">
        <f>IF('дерево ЭД103-01'!D87=0," ",'дерево ЭД103-01'!D87)</f>
        <v>Корпус</v>
      </c>
      <c r="E85" s="572" t="s">
        <v>290</v>
      </c>
      <c r="F85" s="572" t="s">
        <v>328</v>
      </c>
      <c r="G85" s="572" t="s">
        <v>329</v>
      </c>
      <c r="H85" s="599" t="s">
        <v>50</v>
      </c>
      <c r="I85" s="572">
        <v>0.03</v>
      </c>
      <c r="J85" s="572">
        <v>0.112</v>
      </c>
      <c r="K85" s="496" t="str">
        <f>IF('дерево ЭД103-01'!E87=0,"-",'дерево ЭД103-01'!E87)</f>
        <v>-</v>
      </c>
      <c r="L85" s="758" t="s">
        <v>372</v>
      </c>
      <c r="M85" s="758" t="s">
        <v>372</v>
      </c>
      <c r="N85" s="477"/>
      <c r="O85" s="477"/>
      <c r="P85" s="477"/>
      <c r="Q85" s="477"/>
      <c r="R85" s="477"/>
      <c r="S85" s="477"/>
      <c r="T85" s="477"/>
      <c r="U85" s="477"/>
      <c r="V85" s="477"/>
      <c r="W85" s="477"/>
      <c r="X85" s="477"/>
      <c r="Y85" s="477"/>
      <c r="Z85" s="477"/>
      <c r="AA85" s="477"/>
      <c r="AB85" s="477"/>
      <c r="AC85" s="477"/>
      <c r="AD85" s="477"/>
      <c r="AE85" s="477"/>
      <c r="AF85" s="477"/>
      <c r="AG85" s="477"/>
      <c r="AH85" s="477"/>
      <c r="AI85" s="477"/>
      <c r="AJ85" s="477"/>
      <c r="AK85" s="477"/>
      <c r="AL85" s="477"/>
      <c r="AM85" s="477"/>
      <c r="AN85" s="477"/>
      <c r="AO85" s="477"/>
      <c r="AP85" s="477"/>
      <c r="AQ85" s="477"/>
      <c r="AR85" s="477"/>
      <c r="AS85" s="477"/>
      <c r="AT85" s="477"/>
      <c r="AU85" s="477"/>
      <c r="AV85" s="477"/>
      <c r="AW85" s="477"/>
      <c r="AX85" s="477"/>
      <c r="AY85" s="477"/>
      <c r="AZ85" s="477"/>
      <c r="BA85" s="477"/>
      <c r="BB85" s="477"/>
      <c r="BC85" s="477"/>
      <c r="BD85" s="477"/>
      <c r="BE85" s="477"/>
      <c r="BF85" s="477"/>
      <c r="BG85" s="477"/>
      <c r="BH85" s="477"/>
      <c r="BI85" s="477"/>
      <c r="BJ85" s="477"/>
      <c r="BK85" s="477"/>
      <c r="BL85" s="477"/>
      <c r="BM85" s="477"/>
      <c r="BN85" s="477"/>
      <c r="BO85" s="477"/>
      <c r="BP85" s="477"/>
      <c r="BQ85" s="477"/>
      <c r="BR85" s="477"/>
      <c r="BS85" s="477"/>
      <c r="BT85" s="477"/>
      <c r="BU85" s="477"/>
      <c r="BV85" s="477"/>
      <c r="BW85" s="477"/>
      <c r="BX85" s="477"/>
      <c r="BY85" s="477"/>
      <c r="BZ85" s="477"/>
      <c r="CA85" s="477"/>
      <c r="CB85" s="477"/>
      <c r="CC85" s="477"/>
      <c r="CD85" s="477"/>
      <c r="CE85" s="477"/>
      <c r="CF85" s="477"/>
      <c r="CG85" s="477"/>
      <c r="CH85" s="477"/>
      <c r="CI85" s="477"/>
      <c r="CJ85" s="477"/>
      <c r="CK85" s="477"/>
      <c r="CL85" s="477"/>
      <c r="CM85" s="477"/>
      <c r="CN85" s="477"/>
      <c r="CO85" s="477"/>
      <c r="CP85" s="477"/>
      <c r="CQ85" s="477"/>
      <c r="CR85" s="477"/>
      <c r="CS85" s="477"/>
      <c r="CT85" s="477"/>
      <c r="CU85" s="477"/>
      <c r="CV85" s="477"/>
      <c r="CW85" s="477"/>
      <c r="CX85" s="477"/>
      <c r="CY85" s="477"/>
      <c r="CZ85" s="372"/>
    </row>
    <row r="86" spans="1:134" s="273" customFormat="1" x14ac:dyDescent="0.25">
      <c r="A86" s="478">
        <f>'дерево ЭД103-01'!A88</f>
        <v>85</v>
      </c>
      <c r="B86" s="195" t="str">
        <f>IF('дерево ЭД103-01'!B88=0," ",'дерево ЭД103-01'!B88)</f>
        <v>05.03.5.</v>
      </c>
      <c r="C86" s="284" t="str">
        <f>IF('дерево ЭД103-01'!C88=0," ",'дерево ЭД103-01'!C88)</f>
        <v xml:space="preserve">ЭД117-01-22-004 Пробка; из загот. ЭД117-01-22-004Б </v>
      </c>
      <c r="D86" s="284" t="str">
        <f>IF('дерево ЭД103-01'!D88=0," ",'дерево ЭД103-01'!D88)</f>
        <v>Пробка</v>
      </c>
      <c r="E86" s="284"/>
      <c r="F86" s="284"/>
      <c r="G86" s="284" t="s">
        <v>333</v>
      </c>
      <c r="H86" s="591" t="s">
        <v>50</v>
      </c>
      <c r="I86" s="284">
        <v>1.4E-2</v>
      </c>
      <c r="J86" s="284"/>
      <c r="K86" s="152" t="str">
        <f>IF('дерево ЭД103-01'!E88=0,"-",'дерево ЭД103-01'!E88)</f>
        <v xml:space="preserve">из загот. ЭД117-01-22-004Б </v>
      </c>
      <c r="L86" s="758"/>
      <c r="M86" s="758" t="s">
        <v>372</v>
      </c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  <c r="CT86" s="157"/>
      <c r="CU86" s="157"/>
      <c r="CV86" s="157"/>
      <c r="CW86" s="157"/>
      <c r="CX86" s="157"/>
      <c r="CY86" s="157"/>
      <c r="CZ86" s="381"/>
    </row>
    <row r="87" spans="1:134" s="247" customFormat="1" ht="13.8" thickBot="1" x14ac:dyDescent="0.3">
      <c r="A87" s="483">
        <f>'дерево ЭД103-01'!A89</f>
        <v>86</v>
      </c>
      <c r="B87" s="197" t="str">
        <f>IF('дерево ЭД103-01'!B89=0," ",'дерево ЭД103-01'!B89)</f>
        <v>05.03.5.</v>
      </c>
      <c r="C87" s="285" t="str">
        <f>IF('дерево ЭД103-01'!C89=0," ",'дерево ЭД103-01'!C89)</f>
        <v>ЭД117-01-22-004Б Пробка; загот. для ЭД117-01-22-004</v>
      </c>
      <c r="D87" s="285" t="str">
        <f>IF('дерево ЭД103-01'!D89=0," ",'дерево ЭД103-01'!D89)</f>
        <v>Пробка</v>
      </c>
      <c r="E87" s="285" t="s">
        <v>269</v>
      </c>
      <c r="F87" s="198" t="s">
        <v>330</v>
      </c>
      <c r="G87" s="285" t="s">
        <v>334</v>
      </c>
      <c r="H87" s="592" t="s">
        <v>50</v>
      </c>
      <c r="I87" s="285">
        <v>1.4E-2</v>
      </c>
      <c r="J87" s="285">
        <v>4.2000000000000003E-2</v>
      </c>
      <c r="K87" s="161" t="str">
        <f>IF('дерево ЭД103-01'!E89=0,"-",'дерево ЭД103-01'!E89)</f>
        <v>загот. для ЭД117-01-22-004</v>
      </c>
      <c r="L87" s="758" t="s">
        <v>372</v>
      </c>
      <c r="M87" s="758" t="s">
        <v>372</v>
      </c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  <c r="CT87" s="166"/>
      <c r="CU87" s="166"/>
      <c r="CV87" s="166"/>
      <c r="CW87" s="166"/>
      <c r="CX87" s="166"/>
      <c r="CY87" s="166"/>
      <c r="CZ87" s="382"/>
    </row>
    <row r="88" spans="1:134" s="204" customFormat="1" ht="13.8" thickBot="1" x14ac:dyDescent="0.3">
      <c r="A88" s="473">
        <f>'дерево ЭД103-01'!A90</f>
        <v>87</v>
      </c>
      <c r="B88" s="575" t="str">
        <f>IF('дерево ЭД103-01'!B90=0," ",'дерево ЭД103-01'!B90)</f>
        <v>05.03.5.</v>
      </c>
      <c r="C88" s="572" t="str">
        <f>IF('дерево ЭД103-01'!C90=0," ",'дерево ЭД103-01'!C90)</f>
        <v>ЭД117-01-22-004Б-01 Пробка</v>
      </c>
      <c r="D88" s="572" t="str">
        <f>IF('дерево ЭД103-01'!D90=0," ",'дерево ЭД103-01'!D90)</f>
        <v>Пробка</v>
      </c>
      <c r="E88" s="572" t="s">
        <v>269</v>
      </c>
      <c r="F88" s="572" t="s">
        <v>330</v>
      </c>
      <c r="G88" s="572" t="s">
        <v>535</v>
      </c>
      <c r="H88" s="599" t="s">
        <v>50</v>
      </c>
      <c r="I88" s="572">
        <v>1.4E-2</v>
      </c>
      <c r="J88" s="572">
        <v>4.2000000000000003E-2</v>
      </c>
      <c r="K88" s="488" t="str">
        <f>IF('дерево ЭД103-01'!E90=0,"-",'дерево ЭД103-01'!E90)</f>
        <v>-</v>
      </c>
      <c r="L88" s="758" t="s">
        <v>372</v>
      </c>
      <c r="M88" s="758" t="s">
        <v>372</v>
      </c>
      <c r="N88" s="477"/>
      <c r="O88" s="477"/>
      <c r="P88" s="477"/>
      <c r="Q88" s="477"/>
      <c r="R88" s="477"/>
      <c r="S88" s="477"/>
      <c r="T88" s="477"/>
      <c r="U88" s="477"/>
      <c r="V88" s="477"/>
      <c r="W88" s="477"/>
      <c r="X88" s="477"/>
      <c r="Y88" s="477"/>
      <c r="Z88" s="477"/>
      <c r="AA88" s="477"/>
      <c r="AB88" s="477"/>
      <c r="AC88" s="477"/>
      <c r="AD88" s="477"/>
      <c r="AE88" s="477"/>
      <c r="AF88" s="477"/>
      <c r="AG88" s="477"/>
      <c r="AH88" s="477"/>
      <c r="AI88" s="477"/>
      <c r="AJ88" s="477"/>
      <c r="AK88" s="477"/>
      <c r="AL88" s="477"/>
      <c r="AM88" s="477"/>
      <c r="AN88" s="477"/>
      <c r="AO88" s="477"/>
      <c r="AP88" s="477"/>
      <c r="AQ88" s="477"/>
      <c r="AR88" s="477"/>
      <c r="AS88" s="477"/>
      <c r="AT88" s="477"/>
      <c r="AU88" s="477"/>
      <c r="AV88" s="477"/>
      <c r="AW88" s="477"/>
      <c r="AX88" s="477"/>
      <c r="AY88" s="477"/>
      <c r="AZ88" s="477"/>
      <c r="BA88" s="477"/>
      <c r="BB88" s="477"/>
      <c r="BC88" s="477"/>
      <c r="BD88" s="477"/>
      <c r="BE88" s="477"/>
      <c r="BF88" s="477"/>
      <c r="BG88" s="477"/>
      <c r="BH88" s="477"/>
      <c r="BI88" s="477"/>
      <c r="BJ88" s="477"/>
      <c r="BK88" s="477"/>
      <c r="BL88" s="477"/>
      <c r="BM88" s="477"/>
      <c r="BN88" s="477"/>
      <c r="BO88" s="477"/>
      <c r="BP88" s="477"/>
      <c r="BQ88" s="477"/>
      <c r="BR88" s="477"/>
      <c r="BS88" s="477"/>
      <c r="BT88" s="477"/>
      <c r="BU88" s="477"/>
      <c r="BV88" s="477"/>
      <c r="BW88" s="477"/>
      <c r="BX88" s="477"/>
      <c r="BY88" s="477"/>
      <c r="BZ88" s="477"/>
      <c r="CA88" s="477"/>
      <c r="CB88" s="477"/>
      <c r="CC88" s="477"/>
      <c r="CD88" s="477"/>
      <c r="CE88" s="477"/>
      <c r="CF88" s="477"/>
      <c r="CG88" s="477"/>
      <c r="CH88" s="477"/>
      <c r="CI88" s="477"/>
      <c r="CJ88" s="477"/>
      <c r="CK88" s="477"/>
      <c r="CL88" s="477"/>
      <c r="CM88" s="477"/>
      <c r="CN88" s="477"/>
      <c r="CO88" s="477"/>
      <c r="CP88" s="477"/>
      <c r="CQ88" s="477"/>
      <c r="CR88" s="477"/>
      <c r="CS88" s="477"/>
      <c r="CT88" s="477"/>
      <c r="CU88" s="477"/>
      <c r="CV88" s="477"/>
      <c r="CW88" s="477"/>
      <c r="CX88" s="477"/>
      <c r="CY88" s="477"/>
      <c r="CZ88" s="372"/>
    </row>
    <row r="89" spans="1:134" s="190" customFormat="1" x14ac:dyDescent="0.25">
      <c r="A89" s="472">
        <f>'дерево ЭД103-01'!A91</f>
        <v>88</v>
      </c>
      <c r="B89" s="266" t="str">
        <f>IF('дерево ЭД103-01'!B91=0," ",'дерево ЭД103-01'!B91)</f>
        <v>05.03.6.</v>
      </c>
      <c r="C89" s="265" t="str">
        <f>IF('дерево ЭД103-01'!C91=0," ",'дерево ЭД103-01'!C91)</f>
        <v>Шарик 5.556-100</v>
      </c>
      <c r="D89" s="265" t="str">
        <f>IF('дерево ЭД103-01'!D91=0," ",'дерево ЭД103-01'!D91)</f>
        <v>Шарик</v>
      </c>
      <c r="E89" s="265" t="s">
        <v>335</v>
      </c>
      <c r="F89" s="265"/>
      <c r="G89" s="771" t="s">
        <v>962</v>
      </c>
      <c r="H89" s="587" t="s">
        <v>66</v>
      </c>
      <c r="I89" s="265"/>
      <c r="J89" s="265">
        <v>1</v>
      </c>
      <c r="K89" s="727" t="str">
        <f>IF('дерево ЭД103-01'!E91=0,"-",'дерево ЭД103-01'!E91)</f>
        <v>-</v>
      </c>
      <c r="L89" s="758" t="s">
        <v>372</v>
      </c>
      <c r="M89" s="758" t="s">
        <v>372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370"/>
    </row>
    <row r="90" spans="1:134" s="782" customFormat="1" ht="13.8" thickBot="1" x14ac:dyDescent="0.3">
      <c r="A90" s="807">
        <f>'дерево ЭД103-01'!A92</f>
        <v>89</v>
      </c>
      <c r="B90" s="790" t="str">
        <f>IF('дерево ЭД103-01'!B92=0," ",'дерево ЭД103-01'!B92)</f>
        <v xml:space="preserve"> </v>
      </c>
      <c r="C90" s="791" t="str">
        <f>IF('дерево ЭД103-01'!C92=0," ",'дерево ЭД103-01'!C92)</f>
        <v xml:space="preserve"> </v>
      </c>
      <c r="D90" s="792" t="str">
        <f>IF('дерево ЭД103-01'!D92=0," ",'дерево ЭД103-01'!D92)</f>
        <v xml:space="preserve"> </v>
      </c>
      <c r="E90" s="792"/>
      <c r="F90" s="792"/>
      <c r="G90" s="792"/>
      <c r="H90" s="793"/>
      <c r="I90" s="792"/>
      <c r="J90" s="792"/>
      <c r="K90" s="928" t="str">
        <f>IF('дерево ЭД103-01'!E92=0,"-",'дерево ЭД103-01'!E92)</f>
        <v>-</v>
      </c>
      <c r="L90" s="949"/>
      <c r="M90" s="949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2"/>
      <c r="AX90" s="222"/>
      <c r="AY90" s="222"/>
      <c r="AZ90" s="222"/>
      <c r="BA90" s="222"/>
      <c r="BB90" s="222"/>
      <c r="BC90" s="222"/>
      <c r="BD90" s="222"/>
      <c r="BE90" s="222"/>
      <c r="BF90" s="222"/>
      <c r="BG90" s="222"/>
      <c r="BH90" s="222"/>
      <c r="BI90" s="222"/>
      <c r="BJ90" s="222"/>
      <c r="BK90" s="222"/>
      <c r="BL90" s="222"/>
      <c r="BM90" s="222"/>
      <c r="BN90" s="222"/>
      <c r="BO90" s="222"/>
      <c r="BP90" s="222"/>
      <c r="BQ90" s="222"/>
      <c r="BR90" s="222"/>
      <c r="BS90" s="222"/>
      <c r="BT90" s="222"/>
      <c r="BU90" s="222"/>
      <c r="BV90" s="222"/>
      <c r="BW90" s="222"/>
      <c r="BX90" s="222"/>
      <c r="BY90" s="222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J90" s="222"/>
      <c r="CK90" s="222"/>
      <c r="CL90" s="222"/>
      <c r="CM90" s="222"/>
      <c r="CN90" s="222"/>
      <c r="CO90" s="222"/>
      <c r="CP90" s="222"/>
      <c r="CQ90" s="222"/>
      <c r="CR90" s="222"/>
      <c r="CS90" s="222"/>
      <c r="CT90" s="222"/>
      <c r="CU90" s="222"/>
      <c r="CV90" s="222"/>
      <c r="CW90" s="222"/>
      <c r="CX90" s="222"/>
      <c r="CY90" s="222"/>
      <c r="CZ90" s="785"/>
    </row>
    <row r="91" spans="1:134" s="273" customFormat="1" x14ac:dyDescent="0.25">
      <c r="A91" s="478">
        <f>'дерево ЭД103-01'!A93</f>
        <v>90</v>
      </c>
      <c r="B91" s="425" t="str">
        <f>IF('дерево ЭД103-01'!B93=0," ",'дерево ЭД103-01'!B93)</f>
        <v xml:space="preserve"> </v>
      </c>
      <c r="C91" s="244" t="str">
        <f>IF('дерево ЭД103-01'!C93=0," ",'дерево ЭД103-01'!C93)</f>
        <v xml:space="preserve"> </v>
      </c>
      <c r="D91" s="244" t="str">
        <f>IF('дерево ЭД103-01'!D93=0," ",'дерево ЭД103-01'!D93)</f>
        <v xml:space="preserve"> </v>
      </c>
      <c r="E91" s="244"/>
      <c r="F91" s="244"/>
      <c r="G91" s="244"/>
      <c r="H91" s="589"/>
      <c r="I91" s="244"/>
      <c r="J91" s="244"/>
      <c r="K91" s="923" t="str">
        <f>IF('дерево ЭД103-01'!E93=0,"-",'дерево ЭД103-01'!E93)</f>
        <v>-</v>
      </c>
      <c r="L91" s="948"/>
      <c r="M91" s="94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  <c r="CT91" s="157"/>
      <c r="CU91" s="157"/>
      <c r="CV91" s="157"/>
      <c r="CW91" s="157"/>
      <c r="CX91" s="157"/>
      <c r="CY91" s="157"/>
      <c r="CZ91" s="381"/>
    </row>
    <row r="92" spans="1:134" s="633" customFormat="1" ht="13.8" thickBot="1" x14ac:dyDescent="0.3">
      <c r="A92" s="748">
        <f>'дерево ЭД103-01'!A94</f>
        <v>91</v>
      </c>
      <c r="B92" s="580" t="str">
        <f>IF('дерево ЭД103-01'!B94=0," ",'дерево ЭД103-01'!B94)</f>
        <v>06.</v>
      </c>
      <c r="C92" s="581" t="str">
        <f>IF('дерево ЭД103-01'!C94=0," ",'дерево ЭД103-01'!C94)</f>
        <v>ЭД103-01-40-ХХСБ Корпус</v>
      </c>
      <c r="D92" s="570" t="str">
        <f>IF('дерево ЭД103-01'!D94=0," ",'дерево ЭД103-01'!D94)</f>
        <v>Корпус</v>
      </c>
      <c r="E92" s="569"/>
      <c r="F92" s="569"/>
      <c r="G92" s="569"/>
      <c r="H92" s="600" t="s">
        <v>66</v>
      </c>
      <c r="I92" s="569"/>
      <c r="J92" s="569"/>
      <c r="K92" s="628" t="str">
        <f>IF('дерево ЭД103-01'!E94=0,"-",'дерево ЭД103-01'!E94)</f>
        <v>-</v>
      </c>
      <c r="L92" s="758"/>
      <c r="M92" s="758" t="s">
        <v>373</v>
      </c>
      <c r="N92" s="695"/>
      <c r="O92" s="695"/>
      <c r="P92" s="695"/>
      <c r="Q92" s="695"/>
      <c r="R92" s="695"/>
      <c r="S92" s="695"/>
      <c r="T92" s="695"/>
      <c r="U92" s="695"/>
      <c r="V92" s="695"/>
      <c r="W92" s="695"/>
      <c r="X92" s="695"/>
      <c r="Y92" s="695"/>
      <c r="Z92" s="695"/>
      <c r="AA92" s="695"/>
      <c r="AB92" s="695"/>
      <c r="AC92" s="695"/>
      <c r="AD92" s="695"/>
      <c r="AE92" s="695"/>
      <c r="AF92" s="695"/>
      <c r="AG92" s="695"/>
      <c r="AH92" s="695"/>
      <c r="AI92" s="695"/>
      <c r="AJ92" s="695"/>
      <c r="AK92" s="695"/>
      <c r="AL92" s="695"/>
      <c r="AM92" s="695"/>
      <c r="AN92" s="695"/>
      <c r="AO92" s="695"/>
      <c r="AP92" s="695"/>
      <c r="AQ92" s="695"/>
      <c r="AR92" s="695"/>
      <c r="AS92" s="695"/>
      <c r="AT92" s="695"/>
      <c r="AU92" s="695"/>
      <c r="AV92" s="695"/>
      <c r="AW92" s="695"/>
      <c r="AX92" s="695"/>
      <c r="AY92" s="695"/>
      <c r="AZ92" s="695"/>
      <c r="BA92" s="695"/>
      <c r="BB92" s="695"/>
      <c r="BC92" s="695"/>
      <c r="BD92" s="695"/>
      <c r="BE92" s="695"/>
      <c r="BF92" s="695"/>
      <c r="BG92" s="695"/>
      <c r="BH92" s="695"/>
      <c r="BI92" s="695"/>
      <c r="BJ92" s="695"/>
      <c r="BK92" s="695"/>
      <c r="BL92" s="695"/>
      <c r="BM92" s="695"/>
      <c r="BN92" s="695"/>
      <c r="BO92" s="695"/>
      <c r="BP92" s="695"/>
      <c r="BQ92" s="695"/>
      <c r="BR92" s="695"/>
      <c r="BS92" s="695"/>
      <c r="BT92" s="695"/>
      <c r="BU92" s="695"/>
      <c r="BV92" s="695"/>
      <c r="BW92" s="695"/>
      <c r="BX92" s="695"/>
      <c r="BY92" s="695"/>
      <c r="BZ92" s="695"/>
      <c r="CA92" s="695"/>
      <c r="CB92" s="695"/>
      <c r="CC92" s="695"/>
      <c r="CD92" s="695"/>
      <c r="CE92" s="695"/>
      <c r="CF92" s="695"/>
      <c r="CG92" s="695"/>
      <c r="CH92" s="695"/>
      <c r="CI92" s="695"/>
      <c r="CJ92" s="695"/>
      <c r="CK92" s="695"/>
      <c r="CL92" s="695"/>
      <c r="CM92" s="695"/>
      <c r="CN92" s="695"/>
      <c r="CO92" s="695"/>
      <c r="CP92" s="695"/>
      <c r="CQ92" s="695"/>
      <c r="CR92" s="695"/>
      <c r="CS92" s="695"/>
      <c r="CT92" s="695"/>
      <c r="CU92" s="695"/>
      <c r="CV92" s="695"/>
      <c r="CW92" s="695"/>
      <c r="CX92" s="695"/>
      <c r="CY92" s="695"/>
      <c r="CZ92" s="696"/>
    </row>
    <row r="93" spans="1:134" s="28" customFormat="1" x14ac:dyDescent="0.25">
      <c r="A93" s="472">
        <f>'дерево ЭД103-01'!A95</f>
        <v>92</v>
      </c>
      <c r="B93" s="525" t="str">
        <f>IF('дерево ЭД103-01'!B95=0," ",'дерево ЭД103-01'!B95)</f>
        <v>06.1.</v>
      </c>
      <c r="C93" s="265" t="str">
        <f>IF('дерево ЭД103-01'!C95=0," ",'дерево ЭД103-01'!C95)</f>
        <v>ЭД117-01-22-005-01 Шайба</v>
      </c>
      <c r="D93" s="265" t="str">
        <f>IF('дерево ЭД103-01'!D95=0," ",'дерево ЭД103-01'!D95)</f>
        <v>Шайба</v>
      </c>
      <c r="E93" s="265" t="s">
        <v>257</v>
      </c>
      <c r="F93" s="265"/>
      <c r="G93" s="265" t="s">
        <v>322</v>
      </c>
      <c r="H93" s="587" t="s">
        <v>50</v>
      </c>
      <c r="I93" s="265">
        <v>1.9E-3</v>
      </c>
      <c r="J93" s="265">
        <v>1.2E-2</v>
      </c>
      <c r="K93" s="716" t="str">
        <f>IF('дерево ЭД103-01'!E95=0,"-",'дерево ЭД103-01'!E95)</f>
        <v>-</v>
      </c>
      <c r="L93" s="758" t="s">
        <v>373</v>
      </c>
      <c r="M93" s="758" t="s">
        <v>373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371"/>
    </row>
    <row r="94" spans="1:134" s="199" customFormat="1" ht="13.8" thickBot="1" x14ac:dyDescent="0.3">
      <c r="A94" s="138">
        <f>'дерево ЭД103-01'!A96</f>
        <v>93</v>
      </c>
      <c r="B94" s="437" t="str">
        <f>IF('дерево ЭД103-01'!B96=0," ",'дерево ЭД103-01'!B96)</f>
        <v>06.2.</v>
      </c>
      <c r="C94" s="13" t="str">
        <f>IF('дерево ЭД103-01'!C96=0," ",'дерево ЭД103-01'!C96)</f>
        <v>ЭД117-06-25-003 Кольцо пружинное</v>
      </c>
      <c r="D94" s="12" t="str">
        <f>IF('дерево ЭД103-01'!D96=0," ",'дерево ЭД103-01'!D96)</f>
        <v>Кольцо пружинное</v>
      </c>
      <c r="E94" s="12" t="s">
        <v>304</v>
      </c>
      <c r="F94" s="12"/>
      <c r="G94" s="12" t="s">
        <v>310</v>
      </c>
      <c r="H94" s="601" t="s">
        <v>50</v>
      </c>
      <c r="I94" s="12">
        <v>2E-3</v>
      </c>
      <c r="J94" s="12">
        <v>2E-3</v>
      </c>
      <c r="K94" s="751" t="str">
        <f>IF('дерево ЭД103-01'!E96=0,"-",'дерево ЭД103-01'!E96)</f>
        <v>-</v>
      </c>
      <c r="L94" s="756" t="s">
        <v>373</v>
      </c>
      <c r="M94" s="756" t="s">
        <v>373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367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</row>
    <row r="95" spans="1:134" s="272" customFormat="1" ht="13.8" thickBot="1" x14ac:dyDescent="0.3">
      <c r="A95" s="466">
        <f>'дерево ЭД103-01'!A97</f>
        <v>94</v>
      </c>
      <c r="B95" s="88" t="str">
        <f>IF('дерево ЭД103-01'!B97=0," ",'дерево ЭД103-01'!B97)</f>
        <v>06.3.</v>
      </c>
      <c r="C95" s="11" t="str">
        <f>IF('дерево ЭД103-01'!C97=0," ",'дерево ЭД103-01'!C97)</f>
        <v>ДЖБ.09.1.0836 Магнит</v>
      </c>
      <c r="D95" s="11" t="str">
        <f>IF('дерево ЭД103-01'!D97=0," ",'дерево ЭД103-01'!D97)</f>
        <v>Магнит</v>
      </c>
      <c r="E95" s="171" t="s">
        <v>38</v>
      </c>
      <c r="F95" s="171"/>
      <c r="G95" s="260" t="s">
        <v>970</v>
      </c>
      <c r="H95" s="602" t="s">
        <v>66</v>
      </c>
      <c r="I95" s="171"/>
      <c r="J95" s="171">
        <v>1</v>
      </c>
      <c r="K95" s="757" t="str">
        <f>IF('дерево ЭД103-01'!E97=0,"-",'дерево ЭД103-01'!E97)</f>
        <v>-</v>
      </c>
      <c r="L95" s="756" t="s">
        <v>373</v>
      </c>
      <c r="M95" s="756" t="s">
        <v>373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381"/>
      <c r="DA95" s="273"/>
      <c r="DB95" s="273"/>
      <c r="DC95" s="273"/>
      <c r="DD95" s="273"/>
      <c r="DE95" s="273"/>
      <c r="DF95" s="273"/>
      <c r="DG95" s="273"/>
      <c r="DH95" s="273"/>
      <c r="DI95" s="273"/>
      <c r="DJ95" s="273"/>
      <c r="DK95" s="273"/>
      <c r="DL95" s="273"/>
      <c r="DM95" s="273"/>
      <c r="DN95" s="273"/>
      <c r="DO95" s="273"/>
      <c r="DP95" s="273"/>
      <c r="DQ95" s="273"/>
      <c r="DR95" s="273"/>
      <c r="DS95" s="273"/>
      <c r="DT95" s="273"/>
      <c r="DU95" s="273"/>
      <c r="DV95" s="273"/>
      <c r="DW95" s="273"/>
      <c r="DX95" s="273"/>
      <c r="DY95" s="273"/>
      <c r="DZ95" s="273"/>
      <c r="EA95" s="273"/>
      <c r="EB95" s="273"/>
      <c r="EC95" s="273"/>
      <c r="ED95" s="273"/>
    </row>
    <row r="96" spans="1:134" s="272" customFormat="1" ht="13.8" thickBot="1" x14ac:dyDescent="0.3">
      <c r="A96" s="466">
        <f>'дерево ЭД103-01'!A98</f>
        <v>95</v>
      </c>
      <c r="B96" s="227" t="str">
        <f>IF('дерево ЭД103-01'!B98=0," ",'дерево ЭД103-01'!B98)</f>
        <v>06.4.</v>
      </c>
      <c r="C96" s="275" t="str">
        <f>IF('дерево ЭД103-01'!C98=0," ",'дерево ЭД103-01'!C98)</f>
        <v>Кольцо 080-086-36-2-3</v>
      </c>
      <c r="D96" s="275" t="str">
        <f>IF('дерево ЭД103-01'!D98=0," ",'дерево ЭД103-01'!D98)</f>
        <v>Кольцо</v>
      </c>
      <c r="E96" s="459" t="s">
        <v>302</v>
      </c>
      <c r="F96" s="440"/>
      <c r="G96" s="440" t="s">
        <v>771</v>
      </c>
      <c r="H96" s="602" t="s">
        <v>66</v>
      </c>
      <c r="I96" s="604"/>
      <c r="J96" s="604">
        <v>1</v>
      </c>
      <c r="K96" s="757" t="str">
        <f>IF('дерево ЭД103-01'!E98=0,"-",'дерево ЭД103-01'!E98)</f>
        <v>-</v>
      </c>
      <c r="L96" s="756" t="s">
        <v>373</v>
      </c>
      <c r="M96" s="756" t="s">
        <v>373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381"/>
      <c r="DA96" s="273"/>
      <c r="DB96" s="273"/>
      <c r="DC96" s="273"/>
      <c r="DD96" s="273"/>
      <c r="DE96" s="273"/>
      <c r="DF96" s="273"/>
      <c r="DG96" s="273"/>
      <c r="DH96" s="273"/>
      <c r="DI96" s="273"/>
      <c r="DJ96" s="273"/>
      <c r="DK96" s="273"/>
      <c r="DL96" s="273"/>
      <c r="DM96" s="273"/>
      <c r="DN96" s="273"/>
      <c r="DO96" s="273"/>
      <c r="DP96" s="273"/>
      <c r="DQ96" s="273"/>
      <c r="DR96" s="273"/>
      <c r="DS96" s="273"/>
      <c r="DT96" s="273"/>
      <c r="DU96" s="273"/>
      <c r="DV96" s="273"/>
      <c r="DW96" s="273"/>
      <c r="DX96" s="273"/>
      <c r="DY96" s="273"/>
      <c r="DZ96" s="273"/>
      <c r="EA96" s="273"/>
      <c r="EB96" s="273"/>
      <c r="EC96" s="273"/>
      <c r="ED96" s="273"/>
    </row>
    <row r="97" spans="1:134" s="626" customFormat="1" ht="13.8" thickBot="1" x14ac:dyDescent="0.3">
      <c r="A97" s="749">
        <f>'дерево ЭД103-01'!A99</f>
        <v>96</v>
      </c>
      <c r="B97" s="267" t="str">
        <f>IF('дерево ЭД103-01'!B99=0," ",'дерево ЭД103-01'!B99)</f>
        <v>06.01.</v>
      </c>
      <c r="C97" s="271" t="str">
        <f>IF('дерево ЭД103-01'!C99=0," ",'дерево ЭД103-01'!C99)</f>
        <v>ЭД103-01-21-02СБ Подшипник</v>
      </c>
      <c r="D97" s="563" t="str">
        <f>IF('дерево ЭД103-01'!D99=0," ",'дерево ЭД103-01'!D99)</f>
        <v>Подшипник</v>
      </c>
      <c r="E97" s="563"/>
      <c r="F97" s="563"/>
      <c r="G97" s="563"/>
      <c r="H97" s="634" t="s">
        <v>66</v>
      </c>
      <c r="I97" s="563"/>
      <c r="J97" s="563"/>
      <c r="K97" s="626" t="str">
        <f>IF('дерево ЭД103-01'!E99=0,"-",'дерево ЭД103-01'!E99)</f>
        <v>-</v>
      </c>
      <c r="L97" s="758"/>
      <c r="M97" s="756" t="s">
        <v>373</v>
      </c>
      <c r="N97" s="698"/>
      <c r="O97" s="698"/>
      <c r="P97" s="698"/>
      <c r="Q97" s="698"/>
      <c r="R97" s="698"/>
      <c r="S97" s="698"/>
      <c r="T97" s="698"/>
      <c r="U97" s="698"/>
      <c r="V97" s="698"/>
      <c r="W97" s="698"/>
      <c r="X97" s="698"/>
      <c r="Y97" s="698"/>
      <c r="Z97" s="698"/>
      <c r="AA97" s="698"/>
      <c r="AB97" s="698"/>
      <c r="AC97" s="698"/>
      <c r="AD97" s="698"/>
      <c r="AE97" s="698"/>
      <c r="AF97" s="698"/>
      <c r="AG97" s="698"/>
      <c r="AH97" s="698"/>
      <c r="AI97" s="698"/>
      <c r="AJ97" s="698"/>
      <c r="AK97" s="698"/>
      <c r="AL97" s="698"/>
      <c r="AM97" s="698"/>
      <c r="AN97" s="698"/>
      <c r="AO97" s="698"/>
      <c r="AP97" s="698"/>
      <c r="AQ97" s="698"/>
      <c r="AR97" s="698"/>
      <c r="AS97" s="698"/>
      <c r="AT97" s="698"/>
      <c r="AU97" s="698"/>
      <c r="AV97" s="698"/>
      <c r="AW97" s="698"/>
      <c r="AX97" s="698"/>
      <c r="AY97" s="698"/>
      <c r="AZ97" s="698"/>
      <c r="BA97" s="698"/>
      <c r="BB97" s="698"/>
      <c r="BC97" s="698"/>
      <c r="BD97" s="698"/>
      <c r="BE97" s="698"/>
      <c r="BF97" s="698"/>
      <c r="BG97" s="698"/>
      <c r="BH97" s="698"/>
      <c r="BI97" s="698"/>
      <c r="BJ97" s="698"/>
      <c r="BK97" s="698"/>
      <c r="BL97" s="698"/>
      <c r="BM97" s="698"/>
      <c r="BN97" s="698"/>
      <c r="BO97" s="698"/>
      <c r="BP97" s="698"/>
      <c r="BQ97" s="698"/>
      <c r="BR97" s="698"/>
      <c r="BS97" s="698"/>
      <c r="BT97" s="698"/>
      <c r="BU97" s="698"/>
      <c r="BV97" s="698"/>
      <c r="BW97" s="698"/>
      <c r="BX97" s="698"/>
      <c r="BY97" s="698"/>
      <c r="BZ97" s="698"/>
      <c r="CA97" s="698"/>
      <c r="CB97" s="698"/>
      <c r="CC97" s="698"/>
      <c r="CD97" s="698"/>
      <c r="CE97" s="698"/>
      <c r="CF97" s="698"/>
      <c r="CG97" s="698"/>
      <c r="CH97" s="698"/>
      <c r="CI97" s="698"/>
      <c r="CJ97" s="698"/>
      <c r="CK97" s="698"/>
      <c r="CL97" s="698"/>
      <c r="CM97" s="698"/>
      <c r="CN97" s="698"/>
      <c r="CO97" s="698"/>
      <c r="CP97" s="698"/>
      <c r="CQ97" s="698"/>
      <c r="CR97" s="698"/>
      <c r="CS97" s="698"/>
      <c r="CT97" s="698"/>
      <c r="CU97" s="698"/>
      <c r="CV97" s="698"/>
      <c r="CW97" s="698"/>
      <c r="CX97" s="698"/>
      <c r="CY97" s="698"/>
      <c r="CZ97" s="624"/>
      <c r="DA97" s="625"/>
      <c r="DB97" s="625"/>
      <c r="DC97" s="625"/>
      <c r="DD97" s="625"/>
      <c r="DE97" s="625"/>
      <c r="DF97" s="625"/>
      <c r="DG97" s="625"/>
      <c r="DH97" s="625"/>
      <c r="DI97" s="625"/>
      <c r="DJ97" s="625"/>
      <c r="DK97" s="625"/>
      <c r="DL97" s="625"/>
      <c r="DM97" s="625"/>
      <c r="DN97" s="625"/>
      <c r="DO97" s="625"/>
      <c r="DP97" s="625"/>
      <c r="DQ97" s="625"/>
      <c r="DR97" s="625"/>
      <c r="DS97" s="625"/>
      <c r="DT97" s="625"/>
      <c r="DU97" s="625"/>
      <c r="DV97" s="625"/>
      <c r="DW97" s="625"/>
      <c r="DX97" s="625"/>
      <c r="DY97" s="625"/>
      <c r="DZ97" s="625"/>
      <c r="EA97" s="625"/>
      <c r="EB97" s="625"/>
      <c r="EC97" s="625"/>
      <c r="ED97" s="625"/>
    </row>
    <row r="98" spans="1:134" s="288" customFormat="1" ht="13.8" thickBot="1" x14ac:dyDescent="0.3">
      <c r="A98" s="472">
        <f>'дерево ЭД103-01'!A100</f>
        <v>97</v>
      </c>
      <c r="B98" s="525" t="str">
        <f>IF('дерево ЭД103-01'!B100=0," ",'дерево ЭД103-01'!B100)</f>
        <v>06.01.1.</v>
      </c>
      <c r="C98" s="564" t="str">
        <f>IF('дерево ЭД103-01'!C100=0," ",'дерево ЭД103-01'!C100)</f>
        <v>ЭД103-01-21-02-001 Втулка</v>
      </c>
      <c r="D98" s="565" t="str">
        <f>IF('дерево ЭД103-01'!D100=0," ",'дерево ЭД103-01'!D100)</f>
        <v>Втулка</v>
      </c>
      <c r="E98" s="565" t="s">
        <v>20</v>
      </c>
      <c r="F98" s="565" t="s">
        <v>529</v>
      </c>
      <c r="G98" s="565" t="s">
        <v>588</v>
      </c>
      <c r="H98" s="593" t="s">
        <v>50</v>
      </c>
      <c r="I98" s="565">
        <v>5.7000000000000002E-2</v>
      </c>
      <c r="J98" s="565">
        <v>0.11</v>
      </c>
      <c r="K98" s="716" t="str">
        <f>IF('дерево ЭД103-01'!E100=0,"-",'дерево ЭД103-01'!E100)</f>
        <v>-</v>
      </c>
      <c r="L98" s="756" t="s">
        <v>373</v>
      </c>
      <c r="M98" s="756" t="s">
        <v>373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382"/>
      <c r="DA98" s="247"/>
      <c r="DB98" s="247"/>
      <c r="DC98" s="247"/>
      <c r="DD98" s="247"/>
      <c r="DE98" s="247"/>
      <c r="DF98" s="247"/>
      <c r="DG98" s="247"/>
      <c r="DH98" s="247"/>
      <c r="DI98" s="247"/>
      <c r="DJ98" s="247"/>
      <c r="DK98" s="247"/>
      <c r="DL98" s="247"/>
      <c r="DM98" s="247"/>
      <c r="DN98" s="247"/>
      <c r="DO98" s="247"/>
      <c r="DP98" s="247"/>
      <c r="DQ98" s="247"/>
      <c r="DR98" s="247"/>
      <c r="DS98" s="247"/>
      <c r="DT98" s="247"/>
      <c r="DU98" s="247"/>
      <c r="DV98" s="247"/>
      <c r="DW98" s="247"/>
      <c r="DX98" s="247"/>
      <c r="DY98" s="247"/>
      <c r="DZ98" s="247"/>
      <c r="EA98" s="247"/>
      <c r="EB98" s="247"/>
      <c r="EC98" s="247"/>
      <c r="ED98" s="247"/>
    </row>
    <row r="99" spans="1:134" s="191" customFormat="1" ht="13.8" thickBot="1" x14ac:dyDescent="0.3">
      <c r="A99" s="466">
        <f>'дерево ЭД103-01'!A101</f>
        <v>98</v>
      </c>
      <c r="B99" s="611" t="str">
        <f>IF('дерево ЭД103-01'!B101=0," ",'дерево ЭД103-01'!B101)</f>
        <v>06.01.2.</v>
      </c>
      <c r="C99" s="566" t="str">
        <f>IF('дерево ЭД103-01'!C101=0," ",'дерево ЭД103-01'!C101)</f>
        <v>ЭД103-01-050 Втулка ВМФ-006; покупная</v>
      </c>
      <c r="D99" s="567" t="str">
        <f>IF('дерево ЭД103-01'!D101=0," ",'дерево ЭД103-01'!D101)</f>
        <v>Втулка</v>
      </c>
      <c r="E99" s="567" t="s">
        <v>324</v>
      </c>
      <c r="F99" s="567"/>
      <c r="G99" s="566" t="s">
        <v>963</v>
      </c>
      <c r="H99" s="594" t="s">
        <v>66</v>
      </c>
      <c r="I99" s="567"/>
      <c r="J99" s="567">
        <v>1</v>
      </c>
      <c r="K99" s="742" t="str">
        <f>IF('дерево ЭД103-01'!E101=0,"-",'дерево ЭД103-01'!E101)</f>
        <v>покупная</v>
      </c>
      <c r="L99" s="758" t="s">
        <v>373</v>
      </c>
      <c r="M99" s="758" t="s">
        <v>373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37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0"/>
      <c r="DL99" s="190"/>
      <c r="DM99" s="190"/>
      <c r="DN99" s="190"/>
      <c r="DO99" s="190"/>
      <c r="DP99" s="190"/>
      <c r="DQ99" s="190"/>
      <c r="DR99" s="190"/>
      <c r="DS99" s="190"/>
      <c r="DT99" s="190"/>
      <c r="DU99" s="190"/>
      <c r="DV99" s="190"/>
      <c r="DW99" s="190"/>
      <c r="DX99" s="190"/>
      <c r="DY99" s="190"/>
      <c r="DZ99" s="190"/>
      <c r="EA99" s="190"/>
      <c r="EB99" s="190"/>
      <c r="EC99" s="190"/>
      <c r="ED99" s="190"/>
    </row>
    <row r="100" spans="1:134" s="155" customFormat="1" x14ac:dyDescent="0.25">
      <c r="A100" s="478">
        <f>'дерево ЭД103-01'!A102</f>
        <v>99</v>
      </c>
      <c r="B100" s="425" t="str">
        <f>IF('дерево ЭД103-01'!B102=0," ",'дерево ЭД103-01'!B102)</f>
        <v xml:space="preserve"> </v>
      </c>
      <c r="C100" s="244" t="str">
        <f>IF('дерево ЭД103-01'!C102=0," ",'дерево ЭД103-01'!C102)</f>
        <v xml:space="preserve"> </v>
      </c>
      <c r="D100" s="244" t="str">
        <f>IF('дерево ЭД103-01'!D102=0," ",'дерево ЭД103-01'!D102)</f>
        <v xml:space="preserve"> </v>
      </c>
      <c r="E100" s="244"/>
      <c r="F100" s="244"/>
      <c r="G100" s="244"/>
      <c r="H100" s="589"/>
      <c r="I100" s="244"/>
      <c r="J100" s="244"/>
      <c r="K100" s="731" t="str">
        <f>IF('дерево ЭД103-01'!E102=0,"-",'дерево ЭД103-01'!E102)</f>
        <v>-</v>
      </c>
      <c r="L100" s="948"/>
      <c r="M100" s="948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368"/>
      <c r="DA100" s="158"/>
      <c r="DB100" s="158"/>
      <c r="DC100" s="158"/>
      <c r="DD100" s="158"/>
      <c r="DE100" s="158"/>
      <c r="DF100" s="158"/>
      <c r="DG100" s="158"/>
      <c r="DH100" s="158"/>
      <c r="DI100" s="158"/>
      <c r="DJ100" s="158"/>
      <c r="DK100" s="158"/>
      <c r="DL100" s="158"/>
      <c r="DM100" s="158"/>
      <c r="DN100" s="158"/>
      <c r="DO100" s="158"/>
      <c r="DP100" s="158"/>
      <c r="DQ100" s="158"/>
      <c r="DR100" s="158"/>
      <c r="DS100" s="158"/>
      <c r="DT100" s="158"/>
      <c r="DU100" s="158"/>
      <c r="DV100" s="158"/>
      <c r="DW100" s="158"/>
      <c r="DX100" s="158"/>
      <c r="DY100" s="158"/>
      <c r="DZ100" s="158"/>
      <c r="EA100" s="158"/>
      <c r="EB100" s="158"/>
      <c r="EC100" s="158"/>
      <c r="ED100" s="158"/>
    </row>
    <row r="101" spans="1:134" s="780" customFormat="1" ht="13.8" thickBot="1" x14ac:dyDescent="0.3">
      <c r="A101" s="748">
        <f>'дерево ЭД103-01'!A103</f>
        <v>100</v>
      </c>
      <c r="B101" s="286" t="str">
        <f>IF('дерево ЭД103-01'!B103=0," ",'дерево ЭД103-01'!B103)</f>
        <v>06.02.</v>
      </c>
      <c r="C101" s="569" t="str">
        <f>IF('дерево ЭД103-01'!C103=0," ",'дерево ЭД103-01'!C103)</f>
        <v>ЭД117-01-22-ХХСБ Клапан</v>
      </c>
      <c r="D101" s="570" t="str">
        <f>IF('дерево ЭД103-01'!D103=0," ",'дерево ЭД103-01'!D103)</f>
        <v>Клапан</v>
      </c>
      <c r="E101" s="570"/>
      <c r="F101" s="570"/>
      <c r="G101" s="570"/>
      <c r="H101" s="600" t="s">
        <v>66</v>
      </c>
      <c r="I101" s="570"/>
      <c r="J101" s="570"/>
      <c r="K101" s="635" t="str">
        <f>IF('дерево ЭД103-01'!E103=0,"-",'дерево ЭД103-01'!E103)</f>
        <v>-</v>
      </c>
      <c r="L101" s="756"/>
      <c r="M101" s="756" t="s">
        <v>373</v>
      </c>
      <c r="N101" s="695"/>
      <c r="O101" s="695"/>
      <c r="P101" s="695"/>
      <c r="Q101" s="695"/>
      <c r="R101" s="695"/>
      <c r="S101" s="695"/>
      <c r="T101" s="695"/>
      <c r="U101" s="695"/>
      <c r="V101" s="695"/>
      <c r="W101" s="695"/>
      <c r="X101" s="695"/>
      <c r="Y101" s="695"/>
      <c r="Z101" s="695"/>
      <c r="AA101" s="695"/>
      <c r="AB101" s="695"/>
      <c r="AC101" s="695"/>
      <c r="AD101" s="695"/>
      <c r="AE101" s="695"/>
      <c r="AF101" s="695"/>
      <c r="AG101" s="695"/>
      <c r="AH101" s="695"/>
      <c r="AI101" s="695"/>
      <c r="AJ101" s="695"/>
      <c r="AK101" s="695"/>
      <c r="AL101" s="695"/>
      <c r="AM101" s="695"/>
      <c r="AN101" s="695"/>
      <c r="AO101" s="695"/>
      <c r="AP101" s="695"/>
      <c r="AQ101" s="695"/>
      <c r="AR101" s="695"/>
      <c r="AS101" s="695"/>
      <c r="AT101" s="695"/>
      <c r="AU101" s="695"/>
      <c r="AV101" s="695"/>
      <c r="AW101" s="695"/>
      <c r="AX101" s="695"/>
      <c r="AY101" s="695"/>
      <c r="AZ101" s="695"/>
      <c r="BA101" s="695"/>
      <c r="BB101" s="695"/>
      <c r="BC101" s="695"/>
      <c r="BD101" s="695"/>
      <c r="BE101" s="695"/>
      <c r="BF101" s="695"/>
      <c r="BG101" s="695"/>
      <c r="BH101" s="695"/>
      <c r="BI101" s="695"/>
      <c r="BJ101" s="695"/>
      <c r="BK101" s="695"/>
      <c r="BL101" s="695"/>
      <c r="BM101" s="695"/>
      <c r="BN101" s="695"/>
      <c r="BO101" s="695"/>
      <c r="BP101" s="695"/>
      <c r="BQ101" s="695"/>
      <c r="BR101" s="695"/>
      <c r="BS101" s="695"/>
      <c r="BT101" s="695"/>
      <c r="BU101" s="695"/>
      <c r="BV101" s="695"/>
      <c r="BW101" s="695"/>
      <c r="BX101" s="695"/>
      <c r="BY101" s="695"/>
      <c r="BZ101" s="695"/>
      <c r="CA101" s="695"/>
      <c r="CB101" s="695"/>
      <c r="CC101" s="695"/>
      <c r="CD101" s="695"/>
      <c r="CE101" s="695"/>
      <c r="CF101" s="695"/>
      <c r="CG101" s="695"/>
      <c r="CH101" s="695"/>
      <c r="CI101" s="695"/>
      <c r="CJ101" s="695"/>
      <c r="CK101" s="695"/>
      <c r="CL101" s="695"/>
      <c r="CM101" s="695"/>
      <c r="CN101" s="695"/>
      <c r="CO101" s="695"/>
      <c r="CP101" s="695"/>
      <c r="CQ101" s="695"/>
      <c r="CR101" s="695"/>
      <c r="CS101" s="695"/>
      <c r="CT101" s="695"/>
      <c r="CU101" s="695"/>
      <c r="CV101" s="695"/>
      <c r="CW101" s="695"/>
      <c r="CX101" s="695"/>
      <c r="CY101" s="695"/>
      <c r="CZ101" s="636"/>
      <c r="DA101" s="628"/>
      <c r="DB101" s="628"/>
      <c r="DC101" s="628"/>
      <c r="DD101" s="628"/>
      <c r="DE101" s="628"/>
      <c r="DF101" s="628"/>
      <c r="DG101" s="628"/>
      <c r="DH101" s="628"/>
      <c r="DI101" s="628"/>
      <c r="DJ101" s="628"/>
      <c r="DK101" s="628"/>
      <c r="DL101" s="628"/>
      <c r="DM101" s="628"/>
      <c r="DN101" s="628"/>
      <c r="DO101" s="628"/>
      <c r="DP101" s="628"/>
      <c r="DQ101" s="628"/>
      <c r="DR101" s="628"/>
      <c r="DS101" s="628"/>
      <c r="DT101" s="628"/>
      <c r="DU101" s="628"/>
      <c r="DV101" s="628"/>
      <c r="DW101" s="628"/>
      <c r="DX101" s="628"/>
      <c r="DY101" s="628"/>
      <c r="DZ101" s="628"/>
      <c r="EA101" s="628"/>
      <c r="EB101" s="628"/>
      <c r="EC101" s="628"/>
      <c r="ED101" s="628"/>
    </row>
    <row r="102" spans="1:134" s="190" customFormat="1" ht="13.8" thickBot="1" x14ac:dyDescent="0.3">
      <c r="A102" s="467">
        <f>'дерево ЭД103-01'!A104</f>
        <v>101</v>
      </c>
      <c r="B102" s="574" t="str">
        <f>IF('дерево ЭД103-01'!B104=0," ",'дерево ЭД103-01'!B104)</f>
        <v>06.02.1.</v>
      </c>
      <c r="C102" s="277" t="str">
        <f>IF('дерево ЭД103-01'!C104=0," ",'дерево ЭД103-01'!C104)</f>
        <v>ЭД117-01-22-002 Дно</v>
      </c>
      <c r="D102" s="277" t="str">
        <f>IF('дерево ЭД103-01'!D104=0," ",'дерево ЭД103-01'!D104)</f>
        <v>Дно</v>
      </c>
      <c r="E102" s="277" t="s">
        <v>307</v>
      </c>
      <c r="F102" s="277"/>
      <c r="G102" s="277" t="s">
        <v>325</v>
      </c>
      <c r="H102" s="596" t="s">
        <v>50</v>
      </c>
      <c r="I102" s="277">
        <v>1.5E-3</v>
      </c>
      <c r="J102" s="277">
        <v>8.0000000000000002E-3</v>
      </c>
      <c r="K102" s="497" t="str">
        <f>IF('дерево ЭД103-01'!E104=0,"-",'дерево ЭД103-01'!E104)</f>
        <v>-</v>
      </c>
      <c r="L102" s="756" t="s">
        <v>373</v>
      </c>
      <c r="M102" s="756" t="s">
        <v>373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370"/>
    </row>
    <row r="103" spans="1:134" s="158" customFormat="1" x14ac:dyDescent="0.25">
      <c r="A103" s="478">
        <f>'дерево ЭД103-01'!A105</f>
        <v>102</v>
      </c>
      <c r="B103" s="195" t="str">
        <f>IF('дерево ЭД103-01'!B105=0," ",'дерево ЭД103-01'!B105)</f>
        <v>06.02.2.</v>
      </c>
      <c r="C103" s="282" t="str">
        <f>IF('дерево ЭД103-01'!C105=0," ",'дерево ЭД103-01'!C105)</f>
        <v>ЭД117-01-22-003 Пружина; из загот. ЭД117-01-22-003Б</v>
      </c>
      <c r="D103" s="282" t="str">
        <f>IF('дерево ЭД103-01'!D105=0," ",'дерево ЭД103-01'!D105)</f>
        <v>Пружина</v>
      </c>
      <c r="E103" s="282"/>
      <c r="F103" s="282"/>
      <c r="G103" s="282" t="s">
        <v>326</v>
      </c>
      <c r="H103" s="597" t="s">
        <v>50</v>
      </c>
      <c r="I103" s="282">
        <v>8.3999999999999995E-5</v>
      </c>
      <c r="J103" s="282"/>
      <c r="K103" s="152" t="str">
        <f>IF('дерево ЭД103-01'!E105=0,"-",'дерево ЭД103-01'!E105)</f>
        <v>из загот. ЭД117-01-22-003Б</v>
      </c>
      <c r="L103" s="758"/>
      <c r="M103" s="758" t="s">
        <v>373</v>
      </c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  <c r="CT103" s="157"/>
      <c r="CU103" s="157"/>
      <c r="CV103" s="157"/>
      <c r="CW103" s="157"/>
      <c r="CX103" s="157"/>
      <c r="CY103" s="157"/>
      <c r="CZ103" s="368"/>
    </row>
    <row r="104" spans="1:134" s="167" customFormat="1" ht="13.8" thickBot="1" x14ac:dyDescent="0.3">
      <c r="A104" s="483">
        <f>'дерево ЭД103-01'!A106</f>
        <v>103</v>
      </c>
      <c r="B104" s="197" t="str">
        <f>IF('дерево ЭД103-01'!B106=0," ",'дерево ЭД103-01'!B106)</f>
        <v>06.02.2.</v>
      </c>
      <c r="C104" s="283" t="str">
        <f>IF('дерево ЭД103-01'!C106=0," ",'дерево ЭД103-01'!C106)</f>
        <v>ЭД117-01-22-003Б Пружина; загот. для ЭД117-01-22-003</v>
      </c>
      <c r="D104" s="283" t="str">
        <f>IF('дерево ЭД103-01'!D106=0," ",'дерево ЭД103-01'!D106)</f>
        <v>Пружина</v>
      </c>
      <c r="E104" s="283" t="s">
        <v>304</v>
      </c>
      <c r="F104" s="283"/>
      <c r="G104" s="283" t="s">
        <v>327</v>
      </c>
      <c r="H104" s="598" t="s">
        <v>50</v>
      </c>
      <c r="I104" s="283">
        <v>8.3999999999999995E-5</v>
      </c>
      <c r="J104" s="283">
        <v>1.2E-4</v>
      </c>
      <c r="K104" s="161" t="str">
        <f>IF('дерево ЭД103-01'!E106=0,"-",'дерево ЭД103-01'!E106)</f>
        <v>загот. для ЭД117-01-22-003</v>
      </c>
      <c r="L104" s="758" t="s">
        <v>373</v>
      </c>
      <c r="M104" s="758" t="s">
        <v>373</v>
      </c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166"/>
      <c r="BH104" s="166"/>
      <c r="BI104" s="166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  <c r="CT104" s="166"/>
      <c r="CU104" s="166"/>
      <c r="CV104" s="166"/>
      <c r="CW104" s="166"/>
      <c r="CX104" s="166"/>
      <c r="CY104" s="166"/>
      <c r="CZ104" s="369"/>
    </row>
    <row r="105" spans="1:134" s="190" customFormat="1" ht="13.8" thickBot="1" x14ac:dyDescent="0.3">
      <c r="A105" s="467">
        <f>'дерево ЭД103-01'!A107</f>
        <v>104</v>
      </c>
      <c r="B105" s="276" t="str">
        <f>IF('дерево ЭД103-01'!B107=0," ",'дерево ЭД103-01'!B107)</f>
        <v>06.02.3.</v>
      </c>
      <c r="C105" s="277" t="str">
        <f>IF('дерево ЭД103-01'!C107=0," ",'дерево ЭД103-01'!C107)</f>
        <v>ЭД117-01-22-005 Шайба</v>
      </c>
      <c r="D105" s="277" t="str">
        <f>IF('дерево ЭД103-01'!D107=0," ",'дерево ЭД103-01'!D107)</f>
        <v>Шайба</v>
      </c>
      <c r="E105" s="277" t="s">
        <v>257</v>
      </c>
      <c r="F105" s="277"/>
      <c r="G105" s="277" t="s">
        <v>322</v>
      </c>
      <c r="H105" s="596" t="s">
        <v>50</v>
      </c>
      <c r="I105" s="277">
        <v>1.6999999999999999E-3</v>
      </c>
      <c r="J105" s="277">
        <v>7.1000000000000004E-3</v>
      </c>
      <c r="K105" s="497" t="str">
        <f>IF('дерево ЭД103-01'!E107=0,"-",'дерево ЭД103-01'!E107)</f>
        <v>-</v>
      </c>
      <c r="L105" s="758" t="s">
        <v>373</v>
      </c>
      <c r="M105" s="758" t="s">
        <v>373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370"/>
    </row>
    <row r="106" spans="1:134" s="273" customFormat="1" ht="13.8" thickBot="1" x14ac:dyDescent="0.3">
      <c r="A106" s="478">
        <f>'дерево ЭД103-01'!A108</f>
        <v>105</v>
      </c>
      <c r="B106" s="195" t="str">
        <f>IF('дерево ЭД103-01'!B108=0," ",'дерево ЭД103-01'!B108)</f>
        <v>06.02.4.</v>
      </c>
      <c r="C106" s="284" t="str">
        <f>IF('дерево ЭД103-01'!C108=0," ",'дерево ЭД103-01'!C108)</f>
        <v>ЭД117-01-22-001 Корпус; из загот. ЭД117-01-22-001Б</v>
      </c>
      <c r="D106" s="284" t="str">
        <f>IF('дерево ЭД103-01'!D108=0," ",'дерево ЭД103-01'!D108)</f>
        <v>Корпус</v>
      </c>
      <c r="E106" s="284"/>
      <c r="F106" s="284"/>
      <c r="G106" s="284" t="s">
        <v>331</v>
      </c>
      <c r="H106" s="591" t="s">
        <v>50</v>
      </c>
      <c r="I106" s="284">
        <v>0.03</v>
      </c>
      <c r="J106" s="284"/>
      <c r="K106" s="152" t="str">
        <f>IF('дерево ЭД103-01'!E108=0,"-",'дерево ЭД103-01'!E108)</f>
        <v>из загот. ЭД117-01-22-001Б</v>
      </c>
      <c r="L106" s="758"/>
      <c r="M106" s="758" t="s">
        <v>373</v>
      </c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  <c r="CT106" s="157"/>
      <c r="CU106" s="157"/>
      <c r="CV106" s="157"/>
      <c r="CW106" s="157"/>
      <c r="CX106" s="157"/>
      <c r="CY106" s="157"/>
      <c r="CZ106" s="381"/>
    </row>
    <row r="107" spans="1:134" s="204" customFormat="1" ht="13.8" thickBot="1" x14ac:dyDescent="0.3">
      <c r="A107" s="483">
        <f>'дерево ЭД103-01'!A109</f>
        <v>106</v>
      </c>
      <c r="B107" s="197" t="str">
        <f>IF('дерево ЭД103-01'!B109=0," ",'дерево ЭД103-01'!B109)</f>
        <v>06.02.4.</v>
      </c>
      <c r="C107" s="285" t="str">
        <f>IF('дерево ЭД103-01'!C109=0," ",'дерево ЭД103-01'!C109)</f>
        <v>ЭД117-01-22-001Б Корпус; загот. для ЭД117-01-22-001</v>
      </c>
      <c r="D107" s="285" t="str">
        <f>IF('дерево ЭД103-01'!D109=0," ",'дерево ЭД103-01'!D109)</f>
        <v>Корпус</v>
      </c>
      <c r="E107" s="285" t="s">
        <v>290</v>
      </c>
      <c r="F107" s="285" t="s">
        <v>328</v>
      </c>
      <c r="G107" s="285" t="s">
        <v>332</v>
      </c>
      <c r="H107" s="592" t="s">
        <v>50</v>
      </c>
      <c r="I107" s="285">
        <v>0.03</v>
      </c>
      <c r="J107" s="285">
        <v>0.112</v>
      </c>
      <c r="K107" s="161" t="str">
        <f>IF('дерево ЭД103-01'!E109=0,"-",'дерево ЭД103-01'!E109)</f>
        <v>загот. для ЭД117-01-22-001</v>
      </c>
      <c r="L107" s="758" t="s">
        <v>373</v>
      </c>
      <c r="M107" s="758" t="s">
        <v>373</v>
      </c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166"/>
      <c r="AV107" s="166"/>
      <c r="AW107" s="166"/>
      <c r="AX107" s="166"/>
      <c r="AY107" s="166"/>
      <c r="AZ107" s="166"/>
      <c r="BA107" s="166"/>
      <c r="BB107" s="166"/>
      <c r="BC107" s="166"/>
      <c r="BD107" s="166"/>
      <c r="BE107" s="166"/>
      <c r="BF107" s="166"/>
      <c r="BG107" s="166"/>
      <c r="BH107" s="166"/>
      <c r="BI107" s="166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  <c r="CT107" s="166"/>
      <c r="CU107" s="166"/>
      <c r="CV107" s="166"/>
      <c r="CW107" s="166"/>
      <c r="CX107" s="166"/>
      <c r="CY107" s="166"/>
      <c r="CZ107" s="372"/>
    </row>
    <row r="108" spans="1:134" s="204" customFormat="1" ht="13.8" thickBot="1" x14ac:dyDescent="0.3">
      <c r="A108" s="473">
        <f>'дерево ЭД103-01'!A110</f>
        <v>107</v>
      </c>
      <c r="B108" s="575" t="str">
        <f>IF('дерево ЭД103-01'!B110=0," ",'дерево ЭД103-01'!B110)</f>
        <v>06.02.4.</v>
      </c>
      <c r="C108" s="572" t="str">
        <f>IF('дерево ЭД103-01'!C110=0," ",'дерево ЭД103-01'!C110)</f>
        <v>ЭД117-01-22-001Б-01 Корпус</v>
      </c>
      <c r="D108" s="572" t="str">
        <f>IF('дерево ЭД103-01'!D110=0," ",'дерево ЭД103-01'!D110)</f>
        <v>Корпус</v>
      </c>
      <c r="E108" s="572" t="s">
        <v>290</v>
      </c>
      <c r="F108" s="572" t="s">
        <v>328</v>
      </c>
      <c r="G108" s="572" t="s">
        <v>329</v>
      </c>
      <c r="H108" s="599" t="s">
        <v>50</v>
      </c>
      <c r="I108" s="572">
        <v>0.03</v>
      </c>
      <c r="J108" s="572">
        <v>0.112</v>
      </c>
      <c r="K108" s="496" t="str">
        <f>IF('дерево ЭД103-01'!E110=0,"-",'дерево ЭД103-01'!E110)</f>
        <v>-</v>
      </c>
      <c r="L108" s="758" t="s">
        <v>373</v>
      </c>
      <c r="M108" s="758" t="s">
        <v>373</v>
      </c>
      <c r="N108" s="477"/>
      <c r="O108" s="477"/>
      <c r="P108" s="477"/>
      <c r="Q108" s="477"/>
      <c r="R108" s="477"/>
      <c r="S108" s="477"/>
      <c r="T108" s="477"/>
      <c r="U108" s="477"/>
      <c r="V108" s="477"/>
      <c r="W108" s="477"/>
      <c r="X108" s="477"/>
      <c r="Y108" s="477"/>
      <c r="Z108" s="477"/>
      <c r="AA108" s="477"/>
      <c r="AB108" s="477"/>
      <c r="AC108" s="477"/>
      <c r="AD108" s="477"/>
      <c r="AE108" s="477"/>
      <c r="AF108" s="477"/>
      <c r="AG108" s="477"/>
      <c r="AH108" s="477"/>
      <c r="AI108" s="477"/>
      <c r="AJ108" s="477"/>
      <c r="AK108" s="477"/>
      <c r="AL108" s="477"/>
      <c r="AM108" s="477"/>
      <c r="AN108" s="477"/>
      <c r="AO108" s="477"/>
      <c r="AP108" s="477"/>
      <c r="AQ108" s="477"/>
      <c r="AR108" s="477"/>
      <c r="AS108" s="477"/>
      <c r="AT108" s="477"/>
      <c r="AU108" s="477"/>
      <c r="AV108" s="477"/>
      <c r="AW108" s="477"/>
      <c r="AX108" s="477"/>
      <c r="AY108" s="477"/>
      <c r="AZ108" s="477"/>
      <c r="BA108" s="477"/>
      <c r="BB108" s="477"/>
      <c r="BC108" s="477"/>
      <c r="BD108" s="477"/>
      <c r="BE108" s="477"/>
      <c r="BF108" s="477"/>
      <c r="BG108" s="477"/>
      <c r="BH108" s="477"/>
      <c r="BI108" s="477"/>
      <c r="BJ108" s="477"/>
      <c r="BK108" s="477"/>
      <c r="BL108" s="477"/>
      <c r="BM108" s="477"/>
      <c r="BN108" s="477"/>
      <c r="BO108" s="477"/>
      <c r="BP108" s="477"/>
      <c r="BQ108" s="477"/>
      <c r="BR108" s="477"/>
      <c r="BS108" s="477"/>
      <c r="BT108" s="477"/>
      <c r="BU108" s="477"/>
      <c r="BV108" s="477"/>
      <c r="BW108" s="477"/>
      <c r="BX108" s="477"/>
      <c r="BY108" s="477"/>
      <c r="BZ108" s="477"/>
      <c r="CA108" s="477"/>
      <c r="CB108" s="477"/>
      <c r="CC108" s="477"/>
      <c r="CD108" s="477"/>
      <c r="CE108" s="477"/>
      <c r="CF108" s="477"/>
      <c r="CG108" s="477"/>
      <c r="CH108" s="477"/>
      <c r="CI108" s="477"/>
      <c r="CJ108" s="477"/>
      <c r="CK108" s="477"/>
      <c r="CL108" s="477"/>
      <c r="CM108" s="477"/>
      <c r="CN108" s="477"/>
      <c r="CO108" s="477"/>
      <c r="CP108" s="477"/>
      <c r="CQ108" s="477"/>
      <c r="CR108" s="477"/>
      <c r="CS108" s="477"/>
      <c r="CT108" s="477"/>
      <c r="CU108" s="477"/>
      <c r="CV108" s="477"/>
      <c r="CW108" s="477"/>
      <c r="CX108" s="477"/>
      <c r="CY108" s="477"/>
      <c r="CZ108" s="372"/>
    </row>
    <row r="109" spans="1:134" s="158" customFormat="1" x14ac:dyDescent="0.25">
      <c r="A109" s="478">
        <f>'дерево ЭД103-01'!A111</f>
        <v>108</v>
      </c>
      <c r="B109" s="195" t="str">
        <f>IF('дерево ЭД103-01'!B111=0," ",'дерево ЭД103-01'!B111)</f>
        <v>06.02.5.</v>
      </c>
      <c r="C109" s="284" t="str">
        <f>IF('дерево ЭД103-01'!C111=0," ",'дерево ЭД103-01'!C111)</f>
        <v xml:space="preserve">ЭД117-01-22-004 Пробка; из загот. ЭД117-01-22-004Б </v>
      </c>
      <c r="D109" s="284" t="str">
        <f>IF('дерево ЭД103-01'!D111=0," ",'дерево ЭД103-01'!D111)</f>
        <v>Пробка</v>
      </c>
      <c r="E109" s="284"/>
      <c r="F109" s="284"/>
      <c r="G109" s="284" t="s">
        <v>333</v>
      </c>
      <c r="H109" s="591" t="s">
        <v>50</v>
      </c>
      <c r="I109" s="284">
        <v>1.4E-2</v>
      </c>
      <c r="J109" s="284"/>
      <c r="K109" s="152" t="str">
        <f>IF('дерево ЭД103-01'!E111=0,"-",'дерево ЭД103-01'!E111)</f>
        <v xml:space="preserve">из загот. ЭД117-01-22-004Б </v>
      </c>
      <c r="L109" s="758"/>
      <c r="M109" s="758" t="s">
        <v>373</v>
      </c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  <c r="CT109" s="157"/>
      <c r="CU109" s="157"/>
      <c r="CV109" s="157"/>
      <c r="CW109" s="157"/>
      <c r="CX109" s="157"/>
      <c r="CY109" s="157"/>
      <c r="CZ109" s="368"/>
    </row>
    <row r="110" spans="1:134" s="167" customFormat="1" ht="13.8" thickBot="1" x14ac:dyDescent="0.3">
      <c r="A110" s="483">
        <f>'дерево ЭД103-01'!A112</f>
        <v>109</v>
      </c>
      <c r="B110" s="197" t="str">
        <f>IF('дерево ЭД103-01'!B112=0," ",'дерево ЭД103-01'!B112)</f>
        <v>06.02.5.</v>
      </c>
      <c r="C110" s="285" t="str">
        <f>IF('дерево ЭД103-01'!C112=0," ",'дерево ЭД103-01'!C112)</f>
        <v>ЭД117-01-22-004Б Пробка; загот. для ЭД117-01-22-004</v>
      </c>
      <c r="D110" s="285" t="str">
        <f>IF('дерево ЭД103-01'!D112=0," ",'дерево ЭД103-01'!D112)</f>
        <v>Пробка</v>
      </c>
      <c r="E110" s="285" t="s">
        <v>269</v>
      </c>
      <c r="F110" s="198" t="s">
        <v>330</v>
      </c>
      <c r="G110" s="285" t="s">
        <v>334</v>
      </c>
      <c r="H110" s="592" t="s">
        <v>50</v>
      </c>
      <c r="I110" s="285">
        <v>1.4E-2</v>
      </c>
      <c r="J110" s="285">
        <v>4.2000000000000003E-2</v>
      </c>
      <c r="K110" s="161" t="str">
        <f>IF('дерево ЭД103-01'!E112=0,"-",'дерево ЭД103-01'!E112)</f>
        <v>загот. для ЭД117-01-22-004</v>
      </c>
      <c r="L110" s="758" t="s">
        <v>373</v>
      </c>
      <c r="M110" s="758" t="s">
        <v>373</v>
      </c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66"/>
      <c r="BA110" s="166"/>
      <c r="BB110" s="166"/>
      <c r="BC110" s="166"/>
      <c r="BD110" s="166"/>
      <c r="BE110" s="166"/>
      <c r="BF110" s="166"/>
      <c r="BG110" s="166"/>
      <c r="BH110" s="166"/>
      <c r="BI110" s="166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  <c r="CT110" s="166"/>
      <c r="CU110" s="166"/>
      <c r="CV110" s="166"/>
      <c r="CW110" s="166"/>
      <c r="CX110" s="166"/>
      <c r="CY110" s="166"/>
      <c r="CZ110" s="369"/>
    </row>
    <row r="111" spans="1:134" s="204" customFormat="1" ht="13.8" thickBot="1" x14ac:dyDescent="0.3">
      <c r="A111" s="473">
        <f>'дерево ЭД103-01'!A113</f>
        <v>110</v>
      </c>
      <c r="B111" s="575" t="str">
        <f>IF('дерево ЭД103-01'!B113=0," ",'дерево ЭД103-01'!B113)</f>
        <v>06.02.5.</v>
      </c>
      <c r="C111" s="572" t="str">
        <f>IF('дерево ЭД103-01'!C113=0," ",'дерево ЭД103-01'!C113)</f>
        <v>ЭД117-01-22-004Б-01 Пробка</v>
      </c>
      <c r="D111" s="572" t="str">
        <f>IF('дерево ЭД103-01'!D113=0," ",'дерево ЭД103-01'!D113)</f>
        <v>Пробка</v>
      </c>
      <c r="E111" s="572" t="s">
        <v>269</v>
      </c>
      <c r="F111" s="572" t="s">
        <v>330</v>
      </c>
      <c r="G111" s="572" t="s">
        <v>535</v>
      </c>
      <c r="H111" s="599" t="s">
        <v>50</v>
      </c>
      <c r="I111" s="572">
        <v>1.4E-2</v>
      </c>
      <c r="J111" s="572">
        <v>4.2000000000000003E-2</v>
      </c>
      <c r="K111" s="488" t="str">
        <f>IF('дерево ЭД103-01'!E113=0,"-",'дерево ЭД103-01'!E113)</f>
        <v>-</v>
      </c>
      <c r="L111" s="758" t="s">
        <v>373</v>
      </c>
      <c r="M111" s="758" t="s">
        <v>373</v>
      </c>
      <c r="N111" s="477"/>
      <c r="O111" s="477"/>
      <c r="P111" s="477"/>
      <c r="Q111" s="477"/>
      <c r="R111" s="477"/>
      <c r="S111" s="477"/>
      <c r="T111" s="477"/>
      <c r="U111" s="477"/>
      <c r="V111" s="477"/>
      <c r="W111" s="477"/>
      <c r="X111" s="477"/>
      <c r="Y111" s="477"/>
      <c r="Z111" s="477"/>
      <c r="AA111" s="477"/>
      <c r="AB111" s="477"/>
      <c r="AC111" s="477"/>
      <c r="AD111" s="477"/>
      <c r="AE111" s="477"/>
      <c r="AF111" s="477"/>
      <c r="AG111" s="477"/>
      <c r="AH111" s="477"/>
      <c r="AI111" s="477"/>
      <c r="AJ111" s="477"/>
      <c r="AK111" s="477"/>
      <c r="AL111" s="477"/>
      <c r="AM111" s="477"/>
      <c r="AN111" s="477"/>
      <c r="AO111" s="477"/>
      <c r="AP111" s="477"/>
      <c r="AQ111" s="477"/>
      <c r="AR111" s="477"/>
      <c r="AS111" s="477"/>
      <c r="AT111" s="477"/>
      <c r="AU111" s="477"/>
      <c r="AV111" s="477"/>
      <c r="AW111" s="477"/>
      <c r="AX111" s="477"/>
      <c r="AY111" s="477"/>
      <c r="AZ111" s="477"/>
      <c r="BA111" s="477"/>
      <c r="BB111" s="477"/>
      <c r="BC111" s="477"/>
      <c r="BD111" s="477"/>
      <c r="BE111" s="477"/>
      <c r="BF111" s="477"/>
      <c r="BG111" s="477"/>
      <c r="BH111" s="477"/>
      <c r="BI111" s="477"/>
      <c r="BJ111" s="477"/>
      <c r="BK111" s="477"/>
      <c r="BL111" s="477"/>
      <c r="BM111" s="477"/>
      <c r="BN111" s="477"/>
      <c r="BO111" s="477"/>
      <c r="BP111" s="477"/>
      <c r="BQ111" s="477"/>
      <c r="BR111" s="477"/>
      <c r="BS111" s="477"/>
      <c r="BT111" s="477"/>
      <c r="BU111" s="477"/>
      <c r="BV111" s="477"/>
      <c r="BW111" s="477"/>
      <c r="BX111" s="477"/>
      <c r="BY111" s="477"/>
      <c r="BZ111" s="477"/>
      <c r="CA111" s="477"/>
      <c r="CB111" s="477"/>
      <c r="CC111" s="477"/>
      <c r="CD111" s="477"/>
      <c r="CE111" s="477"/>
      <c r="CF111" s="477"/>
      <c r="CG111" s="477"/>
      <c r="CH111" s="477"/>
      <c r="CI111" s="477"/>
      <c r="CJ111" s="477"/>
      <c r="CK111" s="477"/>
      <c r="CL111" s="477"/>
      <c r="CM111" s="477"/>
      <c r="CN111" s="477"/>
      <c r="CO111" s="477"/>
      <c r="CP111" s="477"/>
      <c r="CQ111" s="477"/>
      <c r="CR111" s="477"/>
      <c r="CS111" s="477"/>
      <c r="CT111" s="477"/>
      <c r="CU111" s="477"/>
      <c r="CV111" s="477"/>
      <c r="CW111" s="477"/>
      <c r="CX111" s="477"/>
      <c r="CY111" s="477"/>
      <c r="CZ111" s="372"/>
    </row>
    <row r="112" spans="1:134" s="253" customFormat="1" ht="13.8" thickBot="1" x14ac:dyDescent="0.3">
      <c r="A112" s="467">
        <f>'дерево ЭД103-01'!A114</f>
        <v>111</v>
      </c>
      <c r="B112" s="276" t="str">
        <f>IF('дерево ЭД103-01'!B114=0," ",'дерево ЭД103-01'!B114)</f>
        <v>06.02.6.</v>
      </c>
      <c r="C112" s="277" t="str">
        <f>IF('дерево ЭД103-01'!C114=0," ",'дерево ЭД103-01'!C114)</f>
        <v>Шарик 5.556-100</v>
      </c>
      <c r="D112" s="277" t="str">
        <f>IF('дерево ЭД103-01'!D114=0," ",'дерево ЭД103-01'!D114)</f>
        <v>Шарик</v>
      </c>
      <c r="E112" s="277" t="s">
        <v>335</v>
      </c>
      <c r="F112" s="277"/>
      <c r="G112" s="815" t="s">
        <v>962</v>
      </c>
      <c r="H112" s="596" t="s">
        <v>66</v>
      </c>
      <c r="I112" s="277"/>
      <c r="J112" s="277">
        <v>1</v>
      </c>
      <c r="K112" s="727" t="str">
        <f>IF('дерево ЭД103-01'!E114=0,"-",'дерево ЭД103-01'!E114)</f>
        <v>-</v>
      </c>
      <c r="L112" s="756" t="s">
        <v>373</v>
      </c>
      <c r="M112" s="756" t="s">
        <v>373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370"/>
      <c r="DA112" s="190"/>
      <c r="DB112" s="190"/>
      <c r="DC112" s="190"/>
      <c r="DD112" s="190"/>
      <c r="DE112" s="190"/>
      <c r="DF112" s="190"/>
      <c r="DG112" s="190"/>
      <c r="DH112" s="190"/>
      <c r="DI112" s="190"/>
      <c r="DJ112" s="190"/>
      <c r="DK112" s="190"/>
      <c r="DL112" s="190"/>
      <c r="DM112" s="190"/>
      <c r="DN112" s="190"/>
      <c r="DO112" s="190"/>
      <c r="DP112" s="190"/>
      <c r="DQ112" s="190"/>
      <c r="DR112" s="190"/>
      <c r="DS112" s="190"/>
      <c r="DT112" s="190"/>
      <c r="DU112" s="190"/>
      <c r="DV112" s="190"/>
      <c r="DW112" s="190"/>
      <c r="DX112" s="190"/>
      <c r="DY112" s="190"/>
      <c r="DZ112" s="190"/>
      <c r="EA112" s="190"/>
      <c r="EB112" s="190"/>
      <c r="EC112" s="190"/>
      <c r="ED112" s="190"/>
    </row>
    <row r="113" spans="1:134" s="205" customFormat="1" ht="13.8" thickBot="1" x14ac:dyDescent="0.3">
      <c r="A113" s="478">
        <f>'дерево ЭД103-01'!A115</f>
        <v>112</v>
      </c>
      <c r="B113" s="425" t="str">
        <f>IF('дерево ЭД103-01'!B115=0," ",'дерево ЭД103-01'!B115)</f>
        <v xml:space="preserve"> </v>
      </c>
      <c r="C113" s="244" t="str">
        <f>IF('дерево ЭД103-01'!C115=0," ",'дерево ЭД103-01'!C115)</f>
        <v xml:space="preserve"> </v>
      </c>
      <c r="D113" s="244" t="str">
        <f>IF('дерево ЭД103-01'!D115=0," ",'дерево ЭД103-01'!D115)</f>
        <v xml:space="preserve"> </v>
      </c>
      <c r="E113" s="244"/>
      <c r="F113" s="244"/>
      <c r="G113" s="244"/>
      <c r="H113" s="589"/>
      <c r="I113" s="244"/>
      <c r="J113" s="244"/>
      <c r="K113" s="731" t="str">
        <f>IF('дерево ЭД103-01'!E115=0,"-",'дерево ЭД103-01'!E115)</f>
        <v>-</v>
      </c>
      <c r="L113" s="948"/>
      <c r="M113" s="948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  <c r="CT113" s="157"/>
      <c r="CU113" s="157"/>
      <c r="CV113" s="157"/>
      <c r="CW113" s="157"/>
      <c r="CX113" s="157"/>
      <c r="CY113" s="157"/>
      <c r="CZ113" s="372"/>
      <c r="DA113" s="204"/>
      <c r="DB113" s="204"/>
      <c r="DC113" s="204"/>
      <c r="DD113" s="204"/>
      <c r="DE113" s="204"/>
      <c r="DF113" s="204"/>
      <c r="DG113" s="204"/>
      <c r="DH113" s="204"/>
      <c r="DI113" s="204"/>
      <c r="DJ113" s="204"/>
      <c r="DK113" s="204"/>
      <c r="DL113" s="204"/>
      <c r="DM113" s="204"/>
      <c r="DN113" s="204"/>
      <c r="DO113" s="204"/>
      <c r="DP113" s="204"/>
      <c r="DQ113" s="204"/>
      <c r="DR113" s="204"/>
      <c r="DS113" s="204"/>
      <c r="DT113" s="204"/>
      <c r="DU113" s="204"/>
      <c r="DV113" s="204"/>
      <c r="DW113" s="204"/>
      <c r="DX113" s="204"/>
      <c r="DY113" s="204"/>
      <c r="DZ113" s="204"/>
      <c r="EA113" s="204"/>
      <c r="EB113" s="204"/>
      <c r="EC113" s="204"/>
      <c r="ED113" s="204"/>
    </row>
    <row r="114" spans="1:134" s="704" customFormat="1" ht="13.8" thickBot="1" x14ac:dyDescent="0.3">
      <c r="A114" s="748">
        <f>'дерево ЭД103-01'!A116</f>
        <v>113</v>
      </c>
      <c r="B114" s="580" t="str">
        <f>IF('дерево ЭД103-01'!B116=0," ",'дерево ЭД103-01'!B116)</f>
        <v>06.03.</v>
      </c>
      <c r="C114" s="569" t="str">
        <f>IF('дерево ЭД103-01'!C116=0," ",'дерево ЭД103-01'!C116)</f>
        <v>ЭД103-01-41-ХХСБ Корпус</v>
      </c>
      <c r="D114" s="570" t="str">
        <f>IF('дерево ЭД103-01'!D116=0," ",'дерево ЭД103-01'!D116)</f>
        <v>Корпус</v>
      </c>
      <c r="E114" s="570"/>
      <c r="F114" s="570"/>
      <c r="G114" s="570"/>
      <c r="H114" s="595" t="s">
        <v>66</v>
      </c>
      <c r="I114" s="570"/>
      <c r="J114" s="570"/>
      <c r="K114" s="635" t="str">
        <f>IF('дерево ЭД103-01'!E116=0,"-",'дерево ЭД103-01'!E116)</f>
        <v>-</v>
      </c>
      <c r="L114" s="758"/>
      <c r="M114" s="756" t="s">
        <v>373</v>
      </c>
      <c r="N114" s="695"/>
      <c r="O114" s="695"/>
      <c r="P114" s="695"/>
      <c r="Q114" s="695"/>
      <c r="R114" s="695"/>
      <c r="S114" s="695"/>
      <c r="T114" s="695"/>
      <c r="U114" s="695"/>
      <c r="V114" s="695"/>
      <c r="W114" s="695"/>
      <c r="X114" s="695"/>
      <c r="Y114" s="695"/>
      <c r="Z114" s="695"/>
      <c r="AA114" s="695"/>
      <c r="AB114" s="695"/>
      <c r="AC114" s="695"/>
      <c r="AD114" s="695"/>
      <c r="AE114" s="695"/>
      <c r="AF114" s="695"/>
      <c r="AG114" s="695"/>
      <c r="AH114" s="695"/>
      <c r="AI114" s="695"/>
      <c r="AJ114" s="695"/>
      <c r="AK114" s="695"/>
      <c r="AL114" s="695"/>
      <c r="AM114" s="695"/>
      <c r="AN114" s="695"/>
      <c r="AO114" s="695"/>
      <c r="AP114" s="695"/>
      <c r="AQ114" s="695"/>
      <c r="AR114" s="695"/>
      <c r="AS114" s="695"/>
      <c r="AT114" s="695"/>
      <c r="AU114" s="695"/>
      <c r="AV114" s="695"/>
      <c r="AW114" s="695"/>
      <c r="AX114" s="695"/>
      <c r="AY114" s="695"/>
      <c r="AZ114" s="695"/>
      <c r="BA114" s="695"/>
      <c r="BB114" s="695"/>
      <c r="BC114" s="695"/>
      <c r="BD114" s="695"/>
      <c r="BE114" s="695"/>
      <c r="BF114" s="695"/>
      <c r="BG114" s="695"/>
      <c r="BH114" s="695"/>
      <c r="BI114" s="695"/>
      <c r="BJ114" s="695"/>
      <c r="BK114" s="695"/>
      <c r="BL114" s="695"/>
      <c r="BM114" s="695"/>
      <c r="BN114" s="695"/>
      <c r="BO114" s="695"/>
      <c r="BP114" s="695"/>
      <c r="BQ114" s="695"/>
      <c r="BR114" s="695"/>
      <c r="BS114" s="695"/>
      <c r="BT114" s="695"/>
      <c r="BU114" s="695"/>
      <c r="BV114" s="695"/>
      <c r="BW114" s="695"/>
      <c r="BX114" s="695"/>
      <c r="BY114" s="695"/>
      <c r="BZ114" s="695"/>
      <c r="CA114" s="695"/>
      <c r="CB114" s="695"/>
      <c r="CC114" s="695"/>
      <c r="CD114" s="695"/>
      <c r="CE114" s="695"/>
      <c r="CF114" s="695"/>
      <c r="CG114" s="695"/>
      <c r="CH114" s="695"/>
      <c r="CI114" s="695"/>
      <c r="CJ114" s="695"/>
      <c r="CK114" s="695"/>
      <c r="CL114" s="695"/>
      <c r="CM114" s="695"/>
      <c r="CN114" s="695"/>
      <c r="CO114" s="695"/>
      <c r="CP114" s="695"/>
      <c r="CQ114" s="695"/>
      <c r="CR114" s="695"/>
      <c r="CS114" s="695"/>
      <c r="CT114" s="695"/>
      <c r="CU114" s="695"/>
      <c r="CV114" s="695"/>
      <c r="CW114" s="695"/>
      <c r="CX114" s="695"/>
      <c r="CY114" s="695"/>
      <c r="CZ114" s="696"/>
      <c r="DA114" s="633"/>
      <c r="DB114" s="633"/>
      <c r="DC114" s="633"/>
      <c r="DD114" s="633"/>
      <c r="DE114" s="633"/>
      <c r="DF114" s="633"/>
      <c r="DG114" s="633"/>
      <c r="DH114" s="633"/>
      <c r="DI114" s="633"/>
      <c r="DJ114" s="633"/>
      <c r="DK114" s="633"/>
      <c r="DL114" s="633"/>
      <c r="DM114" s="633"/>
      <c r="DN114" s="633"/>
      <c r="DO114" s="633"/>
      <c r="DP114" s="633"/>
      <c r="DQ114" s="633"/>
      <c r="DR114" s="633"/>
      <c r="DS114" s="633"/>
      <c r="DT114" s="633"/>
      <c r="DU114" s="633"/>
      <c r="DV114" s="633"/>
      <c r="DW114" s="633"/>
      <c r="DX114" s="633"/>
      <c r="DY114" s="633"/>
      <c r="DZ114" s="633"/>
      <c r="EA114" s="633"/>
      <c r="EB114" s="633"/>
      <c r="EC114" s="633"/>
      <c r="ED114" s="633"/>
    </row>
    <row r="115" spans="1:134" s="191" customFormat="1" ht="13.8" thickBot="1" x14ac:dyDescent="0.3">
      <c r="A115" s="467">
        <f>'дерево ЭД103-01'!A117</f>
        <v>114</v>
      </c>
      <c r="B115" s="276" t="str">
        <f>IF('дерево ЭД103-01'!B117=0," ",'дерево ЭД103-01'!B117)</f>
        <v>06.03.1.</v>
      </c>
      <c r="C115" s="565" t="str">
        <f>IF('дерево ЭД103-01'!C117=0," ",'дерево ЭД103-01'!C117)</f>
        <v>ЭД103-01-41-002 Труба</v>
      </c>
      <c r="D115" s="565" t="str">
        <f>IF('дерево ЭД103-01'!D117=0," ",'дерево ЭД103-01'!D117)</f>
        <v>Труба</v>
      </c>
      <c r="E115" s="565" t="s">
        <v>20</v>
      </c>
      <c r="F115" s="565" t="s">
        <v>530</v>
      </c>
      <c r="G115" s="565" t="s">
        <v>588</v>
      </c>
      <c r="H115" s="593" t="s">
        <v>50</v>
      </c>
      <c r="I115" s="565">
        <v>0.51</v>
      </c>
      <c r="J115" s="565">
        <v>1.04</v>
      </c>
      <c r="K115" s="497" t="str">
        <f>IF('дерево ЭД103-01'!E117=0,"-",'дерево ЭД103-01'!E117)</f>
        <v>-</v>
      </c>
      <c r="L115" s="756" t="s">
        <v>373</v>
      </c>
      <c r="M115" s="756" t="s">
        <v>373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370"/>
      <c r="DA115" s="190"/>
      <c r="DB115" s="190"/>
      <c r="DC115" s="190"/>
      <c r="DD115" s="190"/>
      <c r="DE115" s="190"/>
      <c r="DF115" s="190"/>
      <c r="DG115" s="190"/>
      <c r="DH115" s="190"/>
      <c r="DI115" s="190"/>
      <c r="DJ115" s="190"/>
      <c r="DK115" s="190"/>
      <c r="DL115" s="190"/>
      <c r="DM115" s="190"/>
      <c r="DN115" s="190"/>
      <c r="DO115" s="190"/>
      <c r="DP115" s="190"/>
      <c r="DQ115" s="190"/>
      <c r="DR115" s="190"/>
      <c r="DS115" s="190"/>
      <c r="DT115" s="190"/>
      <c r="DU115" s="190"/>
      <c r="DV115" s="190"/>
      <c r="DW115" s="190"/>
      <c r="DX115" s="190"/>
      <c r="DY115" s="190"/>
      <c r="DZ115" s="190"/>
      <c r="EA115" s="190"/>
      <c r="EB115" s="190"/>
      <c r="EC115" s="190"/>
      <c r="ED115" s="190"/>
    </row>
    <row r="116" spans="1:134" s="155" customFormat="1" x14ac:dyDescent="0.25">
      <c r="A116" s="478">
        <f>'дерево ЭД103-01'!A118</f>
        <v>115</v>
      </c>
      <c r="B116" s="195" t="str">
        <f>IF('дерево ЭД103-01'!B118=0," ",'дерево ЭД103-01'!B118)</f>
        <v>06.03.2.</v>
      </c>
      <c r="C116" s="196" t="str">
        <f>IF('дерево ЭД103-01'!C118=0," ",'дерево ЭД103-01'!C118)</f>
        <v>ЭД103-01-41-001 Корпус</v>
      </c>
      <c r="D116" s="284" t="str">
        <f>IF('дерево ЭД103-01'!D118=0," ",'дерево ЭД103-01'!D118)</f>
        <v>Корпус</v>
      </c>
      <c r="E116" s="284" t="s">
        <v>269</v>
      </c>
      <c r="F116" s="284" t="s">
        <v>311</v>
      </c>
      <c r="G116" s="196" t="s">
        <v>532</v>
      </c>
      <c r="H116" s="591" t="s">
        <v>50</v>
      </c>
      <c r="I116" s="284">
        <v>8.5</v>
      </c>
      <c r="J116" s="284">
        <v>14</v>
      </c>
      <c r="K116" s="505" t="str">
        <f>IF('дерево ЭД103-01'!E118=0,"-",'дерево ЭД103-01'!E118)</f>
        <v>-</v>
      </c>
      <c r="L116" s="758" t="s">
        <v>373</v>
      </c>
      <c r="M116" s="758" t="s">
        <v>373</v>
      </c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  <c r="CT116" s="157"/>
      <c r="CU116" s="157"/>
      <c r="CV116" s="157"/>
      <c r="CW116" s="157"/>
      <c r="CX116" s="157"/>
      <c r="CY116" s="157"/>
      <c r="CZ116" s="368"/>
      <c r="DA116" s="158"/>
      <c r="DB116" s="158"/>
      <c r="DC116" s="158"/>
      <c r="DD116" s="158"/>
      <c r="DE116" s="158"/>
      <c r="DF116" s="158"/>
      <c r="DG116" s="158"/>
      <c r="DH116" s="158"/>
      <c r="DI116" s="158"/>
      <c r="DJ116" s="158"/>
      <c r="DK116" s="158"/>
      <c r="DL116" s="158"/>
      <c r="DM116" s="158"/>
      <c r="DN116" s="158"/>
      <c r="DO116" s="158"/>
      <c r="DP116" s="158"/>
      <c r="DQ116" s="158"/>
      <c r="DR116" s="158"/>
      <c r="DS116" s="158"/>
      <c r="DT116" s="158"/>
      <c r="DU116" s="158"/>
      <c r="DV116" s="158"/>
      <c r="DW116" s="158"/>
      <c r="DX116" s="158"/>
      <c r="DY116" s="158"/>
      <c r="DZ116" s="158"/>
      <c r="EA116" s="158"/>
      <c r="EB116" s="158"/>
      <c r="EC116" s="158"/>
      <c r="ED116" s="158"/>
    </row>
    <row r="117" spans="1:134" s="164" customFormat="1" ht="13.8" thickBot="1" x14ac:dyDescent="0.3">
      <c r="A117" s="483">
        <f>'дерево ЭД103-01'!A119</f>
        <v>116</v>
      </c>
      <c r="B117" s="197" t="str">
        <f>IF('дерево ЭД103-01'!B119=0," ",'дерево ЭД103-01'!B119)</f>
        <v>06.03.2.</v>
      </c>
      <c r="C117" s="285" t="str">
        <f>IF('дерево ЭД103-01'!C119=0," ",'дерево ЭД103-01'!C119)</f>
        <v>ЭД103-01-41-001-01 Корпус</v>
      </c>
      <c r="D117" s="285" t="str">
        <f>IF('дерево ЭД103-01'!D119=0," ",'дерево ЭД103-01'!D119)</f>
        <v>Корпус</v>
      </c>
      <c r="E117" s="609" t="s">
        <v>269</v>
      </c>
      <c r="F117" s="609" t="s">
        <v>311</v>
      </c>
      <c r="G117" s="610" t="s">
        <v>531</v>
      </c>
      <c r="H117" s="592" t="s">
        <v>50</v>
      </c>
      <c r="I117" s="285">
        <v>8.5</v>
      </c>
      <c r="J117" s="285">
        <v>14</v>
      </c>
      <c r="K117" s="770" t="str">
        <f>IF('дерево ЭД103-01'!E119=0,"-",'дерево ЭД103-01'!E119)</f>
        <v>-</v>
      </c>
      <c r="L117" s="758" t="s">
        <v>373</v>
      </c>
      <c r="M117" s="758" t="s">
        <v>373</v>
      </c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166"/>
      <c r="AV117" s="166"/>
      <c r="AW117" s="166"/>
      <c r="AX117" s="166"/>
      <c r="AY117" s="166"/>
      <c r="AZ117" s="166"/>
      <c r="BA117" s="166"/>
      <c r="BB117" s="166"/>
      <c r="BC117" s="166"/>
      <c r="BD117" s="166"/>
      <c r="BE117" s="166"/>
      <c r="BF117" s="166"/>
      <c r="BG117" s="166"/>
      <c r="BH117" s="166"/>
      <c r="BI117" s="166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  <c r="CT117" s="166"/>
      <c r="CU117" s="166"/>
      <c r="CV117" s="166"/>
      <c r="CW117" s="166"/>
      <c r="CX117" s="166"/>
      <c r="CY117" s="166"/>
      <c r="CZ117" s="369"/>
      <c r="DA117" s="167"/>
      <c r="DB117" s="167"/>
      <c r="DC117" s="167"/>
      <c r="DD117" s="167"/>
      <c r="DE117" s="167"/>
      <c r="DF117" s="167"/>
      <c r="DG117" s="167"/>
      <c r="DH117" s="167"/>
      <c r="DI117" s="167"/>
      <c r="DJ117" s="167"/>
      <c r="DK117" s="167"/>
      <c r="DL117" s="167"/>
      <c r="DM117" s="167"/>
      <c r="DN117" s="167"/>
      <c r="DO117" s="167"/>
      <c r="DP117" s="167"/>
      <c r="DQ117" s="167"/>
      <c r="DR117" s="167"/>
      <c r="DS117" s="167"/>
      <c r="DT117" s="167"/>
      <c r="DU117" s="167"/>
      <c r="DV117" s="167"/>
      <c r="DW117" s="167"/>
      <c r="DX117" s="167"/>
      <c r="DY117" s="167"/>
      <c r="DZ117" s="167"/>
      <c r="EA117" s="167"/>
      <c r="EB117" s="167"/>
      <c r="EC117" s="167"/>
      <c r="ED117" s="167"/>
    </row>
    <row r="118" spans="1:134" s="797" customFormat="1" ht="13.8" thickBot="1" x14ac:dyDescent="0.3">
      <c r="A118" s="472">
        <f>'дерево ЭД103-01'!A120</f>
        <v>117</v>
      </c>
      <c r="B118" s="796" t="str">
        <f>IF('дерево ЭД103-01'!B120=0," ",'дерево ЭД103-01'!B120)</f>
        <v xml:space="preserve"> </v>
      </c>
      <c r="C118" s="797" t="str">
        <f>IF('дерево ЭД103-01'!C120=0," ",'дерево ЭД103-01'!C120)</f>
        <v xml:space="preserve"> </v>
      </c>
      <c r="D118" s="797" t="str">
        <f>IF('дерево ЭД103-01'!D120=0," ",'дерево ЭД103-01'!D120)</f>
        <v xml:space="preserve"> </v>
      </c>
      <c r="H118" s="798"/>
      <c r="K118" s="931" t="str">
        <f>IF('дерево ЭД103-01'!E120=0,"-",'дерево ЭД103-01'!E120)</f>
        <v>-</v>
      </c>
      <c r="L118" s="950"/>
      <c r="M118" s="950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J118" s="222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  <c r="CW118" s="222"/>
      <c r="CX118" s="222"/>
      <c r="CY118" s="222"/>
      <c r="CZ118" s="809"/>
    </row>
    <row r="119" spans="1:134" s="199" customFormat="1" ht="13.8" thickBot="1" x14ac:dyDescent="0.3">
      <c r="A119" s="138">
        <f>'дерево ЭД103-01'!A121</f>
        <v>118</v>
      </c>
      <c r="B119" s="425" t="str">
        <f>IF('дерево ЭД103-01'!B121=0," ",'дерево ЭД103-01'!B121)</f>
        <v xml:space="preserve"> </v>
      </c>
      <c r="C119" s="244" t="str">
        <f>IF('дерево ЭД103-01'!C121=0," ",'дерево ЭД103-01'!C121)</f>
        <v xml:space="preserve"> </v>
      </c>
      <c r="D119" s="424" t="str">
        <f>IF('дерево ЭД103-01'!D121=0," ",'дерево ЭД103-01'!D121)</f>
        <v xml:space="preserve"> </v>
      </c>
      <c r="E119" s="421"/>
      <c r="F119" s="421"/>
      <c r="G119" s="421"/>
      <c r="H119" s="603"/>
      <c r="I119" s="421"/>
      <c r="J119" s="421"/>
      <c r="K119" s="923" t="str">
        <f>IF('дерево ЭД103-01'!E121=0,"-",'дерево ЭД103-01'!E121)</f>
        <v>-</v>
      </c>
      <c r="L119" s="948"/>
      <c r="M119" s="948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367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</row>
    <row r="120" spans="1:134" s="626" customFormat="1" ht="13.8" thickBot="1" x14ac:dyDescent="0.3">
      <c r="A120" s="472">
        <f>'дерево ЭД103-01'!A122</f>
        <v>119</v>
      </c>
      <c r="B120" s="580" t="str">
        <f>IF('дерево ЭД103-01'!B122=0," ",'дерево ЭД103-01'!B122)</f>
        <v>07.</v>
      </c>
      <c r="C120" s="581" t="str">
        <f>IF('дерево ЭД103-01'!C122=0," ",'дерево ЭД103-01'!C122)</f>
        <v>ЭД103-01-50-ХХСБ Статор</v>
      </c>
      <c r="D120" s="581" t="str">
        <f>IF('дерево ЭД103-01'!D122=0," ",'дерево ЭД103-01'!D122)</f>
        <v>Статор</v>
      </c>
      <c r="E120" s="778"/>
      <c r="F120" s="778"/>
      <c r="G120" s="778"/>
      <c r="H120" s="866" t="s">
        <v>66</v>
      </c>
      <c r="I120" s="779"/>
      <c r="J120" s="779"/>
      <c r="K120" s="927" t="str">
        <f>IF('дерево ЭД103-01'!E122=0,"-",'дерево ЭД103-01'!E122)</f>
        <v>-</v>
      </c>
      <c r="L120" s="756"/>
      <c r="M120" s="758" t="s">
        <v>374</v>
      </c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1"/>
      <c r="BA120" s="211"/>
      <c r="BB120" s="211"/>
      <c r="BC120" s="211"/>
      <c r="BD120" s="211"/>
      <c r="BE120" s="211"/>
      <c r="BF120" s="211"/>
      <c r="BG120" s="211"/>
      <c r="BH120" s="211"/>
      <c r="BI120" s="211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  <c r="CT120" s="211"/>
      <c r="CU120" s="211"/>
      <c r="CV120" s="211"/>
      <c r="CW120" s="211"/>
      <c r="CX120" s="211"/>
      <c r="CY120" s="211"/>
      <c r="CZ120" s="624"/>
      <c r="DA120" s="625"/>
      <c r="DB120" s="625"/>
      <c r="DC120" s="625"/>
      <c r="DD120" s="625"/>
      <c r="DE120" s="625"/>
      <c r="DF120" s="625"/>
      <c r="DG120" s="625"/>
      <c r="DH120" s="625"/>
      <c r="DI120" s="625"/>
      <c r="DJ120" s="625"/>
      <c r="DK120" s="625"/>
      <c r="DL120" s="625"/>
      <c r="DM120" s="625"/>
      <c r="DN120" s="625"/>
      <c r="DO120" s="625"/>
      <c r="DP120" s="625"/>
      <c r="DQ120" s="625"/>
      <c r="DR120" s="625"/>
      <c r="DS120" s="625"/>
      <c r="DT120" s="625"/>
      <c r="DU120" s="625"/>
      <c r="DV120" s="625"/>
      <c r="DW120" s="625"/>
      <c r="DX120" s="625"/>
      <c r="DY120" s="625"/>
      <c r="DZ120" s="625"/>
      <c r="EA120" s="625"/>
      <c r="EB120" s="625"/>
      <c r="EC120" s="625"/>
      <c r="ED120" s="625"/>
    </row>
    <row r="121" spans="1:134" s="215" customFormat="1" x14ac:dyDescent="0.25">
      <c r="A121" s="138">
        <f>'дерево ЭД103-01'!A123</f>
        <v>120</v>
      </c>
      <c r="B121" s="525" t="str">
        <f>IF('дерево ЭД103-01'!B123=0," ",'дерево ЭД103-01'!B123)</f>
        <v>07.1.</v>
      </c>
      <c r="C121" s="181" t="str">
        <f>IF('дерево ЭД103-01'!C123=0," ",'дерево ЭД103-01'!C123)</f>
        <v>ЭД103-01-50-001 Прокладка</v>
      </c>
      <c r="D121" s="181" t="str">
        <f>IF('дерево ЭД103-01'!D123=0," ",'дерево ЭД103-01'!D123)</f>
        <v>Прокладка</v>
      </c>
      <c r="E121" s="435" t="s">
        <v>337</v>
      </c>
      <c r="F121" s="435" t="s">
        <v>757</v>
      </c>
      <c r="G121" s="435" t="s">
        <v>338</v>
      </c>
      <c r="H121" s="513" t="s">
        <v>50</v>
      </c>
      <c r="I121" s="316">
        <v>2.5999999999999999E-2</v>
      </c>
      <c r="J121" s="316">
        <v>3.1E-2</v>
      </c>
      <c r="K121" s="921" t="str">
        <f>IF('дерево ЭД103-01'!E123=0,"-",'дерево ЭД103-01'!E123)</f>
        <v>-</v>
      </c>
      <c r="L121" s="758" t="s">
        <v>374</v>
      </c>
      <c r="M121" s="758" t="s">
        <v>374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371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</row>
    <row r="122" spans="1:134" s="3" customFormat="1" x14ac:dyDescent="0.25">
      <c r="A122" s="472">
        <f>'дерево ЭД103-01'!A124</f>
        <v>121</v>
      </c>
      <c r="B122" s="437" t="str">
        <f>IF('дерево ЭД103-01'!B124=0," ",'дерево ЭД103-01'!B124)</f>
        <v>07.2.</v>
      </c>
      <c r="C122" s="11" t="str">
        <f>IF('дерево ЭД103-01'!C124=0," ",'дерево ЭД103-01'!C124)</f>
        <v>ЭД103-01-50-002 Прокладка</v>
      </c>
      <c r="D122" s="11" t="str">
        <f>IF('дерево ЭД103-01'!D124=0," ",'дерево ЭД103-01'!D124)</f>
        <v>Прокладка</v>
      </c>
      <c r="E122" s="435" t="s">
        <v>337</v>
      </c>
      <c r="F122" s="435" t="s">
        <v>758</v>
      </c>
      <c r="G122" s="435" t="s">
        <v>338</v>
      </c>
      <c r="H122" s="515" t="s">
        <v>50</v>
      </c>
      <c r="I122" s="119">
        <v>2.1000000000000001E-2</v>
      </c>
      <c r="J122" s="119">
        <v>2.5999999999999999E-2</v>
      </c>
      <c r="K122" s="929" t="str">
        <f>IF('дерево ЭД103-01'!E124=0,"-",'дерево ЭД103-01'!E124)</f>
        <v>-</v>
      </c>
      <c r="L122" s="758" t="s">
        <v>374</v>
      </c>
      <c r="M122" s="758" t="s">
        <v>374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366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</row>
    <row r="123" spans="1:134" s="3" customFormat="1" x14ac:dyDescent="0.25">
      <c r="A123" s="138">
        <f>'дерево ЭД103-01'!A125</f>
        <v>122</v>
      </c>
      <c r="B123" s="437" t="str">
        <f>IF('дерево ЭД103-01'!B125=0," ",'дерево ЭД103-01'!B125)</f>
        <v>07.3.</v>
      </c>
      <c r="C123" s="11" t="str">
        <f>IF('дерево ЭД103-01'!C125=0," ",'дерево ЭД103-01'!C125)</f>
        <v>ЭД103-01-50-003 Прокладка</v>
      </c>
      <c r="D123" s="11" t="str">
        <f>IF('дерево ЭД103-01'!D125=0," ",'дерево ЭД103-01'!D125)</f>
        <v>Прокладка</v>
      </c>
      <c r="E123" s="440" t="s">
        <v>339</v>
      </c>
      <c r="F123" s="440" t="s">
        <v>759</v>
      </c>
      <c r="G123" s="440" t="s">
        <v>340</v>
      </c>
      <c r="H123" s="515" t="s">
        <v>50</v>
      </c>
      <c r="I123" s="119">
        <v>7.7999999999999996E-3</v>
      </c>
      <c r="J123" s="119">
        <v>8.9999999999999993E-3</v>
      </c>
      <c r="K123" s="929" t="str">
        <f>IF('дерево ЭД103-01'!E125=0,"-",'дерево ЭД103-01'!E125)</f>
        <v>-</v>
      </c>
      <c r="L123" s="758" t="s">
        <v>374</v>
      </c>
      <c r="M123" s="758" t="s">
        <v>374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366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</row>
    <row r="124" spans="1:134" s="3" customFormat="1" x14ac:dyDescent="0.25">
      <c r="A124" s="472">
        <f>'дерево ЭД103-01'!A126</f>
        <v>123</v>
      </c>
      <c r="B124" s="437" t="str">
        <f>IF('дерево ЭД103-01'!B126=0," ",'дерево ЭД103-01'!B126)</f>
        <v>07.4.</v>
      </c>
      <c r="C124" s="11" t="str">
        <f>IF('дерево ЭД103-01'!C126=0," ",'дерево ЭД103-01'!C126)</f>
        <v>ЭД103-01-50-004 Прокладка</v>
      </c>
      <c r="D124" s="11" t="str">
        <f>IF('дерево ЭД103-01'!D126=0," ",'дерево ЭД103-01'!D126)</f>
        <v>Прокладка</v>
      </c>
      <c r="E124" s="435" t="s">
        <v>339</v>
      </c>
      <c r="F124" s="435" t="s">
        <v>760</v>
      </c>
      <c r="G124" s="435" t="s">
        <v>340</v>
      </c>
      <c r="H124" s="515" t="s">
        <v>50</v>
      </c>
      <c r="I124" s="119">
        <v>6.6E-3</v>
      </c>
      <c r="J124" s="119">
        <v>7.0000000000000001E-3</v>
      </c>
      <c r="K124" s="929" t="str">
        <f>IF('дерево ЭД103-01'!E126=0,"-",'дерево ЭД103-01'!E126)</f>
        <v>-</v>
      </c>
      <c r="L124" s="758" t="s">
        <v>374</v>
      </c>
      <c r="M124" s="758" t="s">
        <v>374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366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</row>
    <row r="125" spans="1:134" s="26" customFormat="1" ht="13.8" thickBot="1" x14ac:dyDescent="0.3">
      <c r="A125" s="138">
        <f>'дерево ЭД103-01'!A127</f>
        <v>124</v>
      </c>
      <c r="B125" s="611" t="str">
        <f>IF('дерево ЭД103-01'!B127=0," ",'дерево ЭД103-01'!B127)</f>
        <v>07.5.</v>
      </c>
      <c r="C125" s="11" t="str">
        <f>IF('дерево ЭД103-01'!C127=0," ",'дерево ЭД103-01'!C127)</f>
        <v>ЭД103-01-50-005 Кольцо изолирующее; взамен ЭД103-01-54СБ</v>
      </c>
      <c r="D125" s="11" t="str">
        <f>IF('дерево ЭД103-01'!D127=0," ",'дерево ЭД103-01'!D127)</f>
        <v>Кольцо изолирующее</v>
      </c>
      <c r="E125" s="440" t="s">
        <v>761</v>
      </c>
      <c r="F125" s="440"/>
      <c r="G125" s="440" t="s">
        <v>762</v>
      </c>
      <c r="H125" s="867" t="s">
        <v>50</v>
      </c>
      <c r="I125" s="307">
        <v>0.06</v>
      </c>
      <c r="J125" s="307">
        <v>7.0999999999999994E-2</v>
      </c>
      <c r="K125" s="932" t="str">
        <f>IF('дерево ЭД103-01'!E127=0,"-",'дерево ЭД103-01'!E127)</f>
        <v>взамен ЭД103-01-54СБ</v>
      </c>
      <c r="L125" s="758" t="s">
        <v>374</v>
      </c>
      <c r="M125" s="758" t="s">
        <v>374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367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</row>
    <row r="126" spans="1:134" s="155" customFormat="1" x14ac:dyDescent="0.25">
      <c r="A126" s="472">
        <f>'дерево ЭД103-01'!A128</f>
        <v>125</v>
      </c>
      <c r="B126" s="527" t="str">
        <f>IF('дерево ЭД103-01'!B128=0," ",'дерево ЭД103-01'!B128)</f>
        <v>07.6.</v>
      </c>
      <c r="C126" s="279" t="str">
        <f>IF('дерево ЭД103-01'!C128=0," ",'дерево ЭД103-01'!C128)</f>
        <v xml:space="preserve">ЭД117-07-50-005 Гильза </v>
      </c>
      <c r="D126" s="279" t="str">
        <f>IF('дерево ЭД103-01'!D128=0," ",'дерево ЭД103-01'!D128)</f>
        <v xml:space="preserve">Гильза </v>
      </c>
      <c r="E126" s="499"/>
      <c r="F126" s="499"/>
      <c r="G126" s="499" t="s">
        <v>341</v>
      </c>
      <c r="H126" s="868" t="s">
        <v>50</v>
      </c>
      <c r="I126" s="352">
        <v>1.3500000000000001E-3</v>
      </c>
      <c r="J126" s="352"/>
      <c r="K126" s="919" t="str">
        <f>IF('дерево ЭД103-01'!E128=0,"-",'дерево ЭД103-01'!E128)</f>
        <v>-</v>
      </c>
      <c r="L126" s="758"/>
      <c r="M126" s="758" t="s">
        <v>374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368"/>
      <c r="DA126" s="158"/>
      <c r="DB126" s="158"/>
      <c r="DC126" s="158"/>
      <c r="DD126" s="158"/>
      <c r="DE126" s="158"/>
      <c r="DF126" s="158"/>
      <c r="DG126" s="158"/>
      <c r="DH126" s="158"/>
      <c r="DI126" s="158"/>
      <c r="DJ126" s="158"/>
      <c r="DK126" s="158"/>
      <c r="DL126" s="158"/>
      <c r="DM126" s="158"/>
      <c r="DN126" s="158"/>
      <c r="DO126" s="158"/>
      <c r="DP126" s="158"/>
      <c r="DQ126" s="158"/>
      <c r="DR126" s="158"/>
      <c r="DS126" s="158"/>
      <c r="DT126" s="158"/>
      <c r="DU126" s="158"/>
      <c r="DV126" s="158"/>
      <c r="DW126" s="158"/>
      <c r="DX126" s="158"/>
      <c r="DY126" s="158"/>
      <c r="DZ126" s="158"/>
      <c r="EA126" s="158"/>
      <c r="EB126" s="158"/>
      <c r="EC126" s="158"/>
      <c r="ED126" s="158"/>
    </row>
    <row r="127" spans="1:134" s="164" customFormat="1" ht="13.8" thickBot="1" x14ac:dyDescent="0.3">
      <c r="A127" s="138">
        <f>'дерево ЭД103-01'!A129</f>
        <v>126</v>
      </c>
      <c r="B127" s="528" t="str">
        <f>IF('дерево ЭД103-01'!B129=0," ",'дерево ЭД103-01'!B129)</f>
        <v>07.6.</v>
      </c>
      <c r="C127" s="281" t="str">
        <f>IF('дерево ЭД103-01'!C129=0," ",'дерево ЭД103-01'!C129)</f>
        <v xml:space="preserve">ЭД117-07-50-005Б Гильза; загот. для ЭД117-07-50-005 </v>
      </c>
      <c r="D127" s="281" t="str">
        <f>IF('дерево ЭД103-01'!D129=0," ",'дерево ЭД103-01'!D129)</f>
        <v xml:space="preserve">Гильза </v>
      </c>
      <c r="E127" s="522" t="s">
        <v>307</v>
      </c>
      <c r="F127" s="522"/>
      <c r="G127" s="522" t="s">
        <v>342</v>
      </c>
      <c r="H127" s="523" t="s">
        <v>50</v>
      </c>
      <c r="I127" s="355">
        <v>1.3500000000000001E-3</v>
      </c>
      <c r="J127" s="355">
        <v>3.0000000000000001E-3</v>
      </c>
      <c r="K127" s="920" t="str">
        <f>IF('дерево ЭД103-01'!E129=0,"-",'дерево ЭД103-01'!E129)</f>
        <v>загот. для ЭД117-07-50-005</v>
      </c>
      <c r="L127" s="758" t="s">
        <v>374</v>
      </c>
      <c r="M127" s="758" t="s">
        <v>374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369"/>
      <c r="DA127" s="167"/>
      <c r="DB127" s="167"/>
      <c r="DC127" s="167"/>
      <c r="DD127" s="167"/>
      <c r="DE127" s="167"/>
      <c r="DF127" s="167"/>
      <c r="DG127" s="167"/>
      <c r="DH127" s="167"/>
      <c r="DI127" s="167"/>
      <c r="DJ127" s="167"/>
      <c r="DK127" s="167"/>
      <c r="DL127" s="167"/>
      <c r="DM127" s="167"/>
      <c r="DN127" s="167"/>
      <c r="DO127" s="167"/>
      <c r="DP127" s="167"/>
      <c r="DQ127" s="167"/>
      <c r="DR127" s="167"/>
      <c r="DS127" s="167"/>
      <c r="DT127" s="167"/>
      <c r="DU127" s="167"/>
      <c r="DV127" s="167"/>
      <c r="DW127" s="167"/>
      <c r="DX127" s="167"/>
      <c r="DY127" s="167"/>
      <c r="DZ127" s="167"/>
      <c r="EA127" s="167"/>
      <c r="EB127" s="167"/>
      <c r="EC127" s="167"/>
      <c r="ED127" s="167"/>
    </row>
    <row r="128" spans="1:134" s="155" customFormat="1" x14ac:dyDescent="0.25">
      <c r="A128" s="472">
        <f>'дерево ЭД103-01'!A130</f>
        <v>127</v>
      </c>
      <c r="B128" s="527" t="str">
        <f>IF('дерево ЭД103-01'!B130=0," ",'дерево ЭД103-01'!B130)</f>
        <v>07.7.</v>
      </c>
      <c r="C128" s="279" t="str">
        <f>IF('дерево ЭД103-01'!C130=0," ",'дерево ЭД103-01'!C130)</f>
        <v xml:space="preserve">ЭД117-07-50-005-02 Гильза </v>
      </c>
      <c r="D128" s="279" t="str">
        <f>IF('дерево ЭД103-01'!D130=0," ",'дерево ЭД103-01'!D130)</f>
        <v xml:space="preserve">Гильза </v>
      </c>
      <c r="E128" s="499"/>
      <c r="F128" s="499"/>
      <c r="G128" s="499" t="s">
        <v>343</v>
      </c>
      <c r="H128" s="868" t="s">
        <v>50</v>
      </c>
      <c r="I128" s="352">
        <v>2E-3</v>
      </c>
      <c r="J128" s="352"/>
      <c r="K128" s="427" t="str">
        <f>IF('дерево ЭД103-01'!E130=0,"-",'дерево ЭД103-01'!E130)</f>
        <v>-</v>
      </c>
      <c r="L128" s="758"/>
      <c r="M128" s="758" t="s">
        <v>374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368"/>
      <c r="DA128" s="158"/>
      <c r="DB128" s="158"/>
      <c r="DC128" s="158"/>
      <c r="DD128" s="158"/>
      <c r="DE128" s="158"/>
      <c r="DF128" s="158"/>
      <c r="DG128" s="158"/>
      <c r="DH128" s="158"/>
      <c r="DI128" s="158"/>
      <c r="DJ128" s="158"/>
      <c r="DK128" s="158"/>
      <c r="DL128" s="158"/>
      <c r="DM128" s="158"/>
      <c r="DN128" s="158"/>
      <c r="DO128" s="158"/>
      <c r="DP128" s="158"/>
      <c r="DQ128" s="158"/>
      <c r="DR128" s="158"/>
      <c r="DS128" s="158"/>
      <c r="DT128" s="158"/>
      <c r="DU128" s="158"/>
      <c r="DV128" s="158"/>
      <c r="DW128" s="158"/>
      <c r="DX128" s="158"/>
      <c r="DY128" s="158"/>
      <c r="DZ128" s="158"/>
      <c r="EA128" s="158"/>
      <c r="EB128" s="158"/>
      <c r="EC128" s="158"/>
      <c r="ED128" s="158"/>
    </row>
    <row r="129" spans="1:134" s="164" customFormat="1" ht="13.8" thickBot="1" x14ac:dyDescent="0.3">
      <c r="A129" s="138">
        <f>'дерево ЭД103-01'!A131</f>
        <v>128</v>
      </c>
      <c r="B129" s="528" t="str">
        <f>IF('дерево ЭД103-01'!B131=0," ",'дерево ЭД103-01'!B131)</f>
        <v>07.7.</v>
      </c>
      <c r="C129" s="281" t="str">
        <f>IF('дерево ЭД103-01'!C131=0," ",'дерево ЭД103-01'!C131)</f>
        <v xml:space="preserve">ЭД117-07-50-005Б-02 Гильза; загот. для ЭД117-07-50-005-02 </v>
      </c>
      <c r="D129" s="281" t="str">
        <f>IF('дерево ЭД103-01'!D131=0," ",'дерево ЭД103-01'!D131)</f>
        <v xml:space="preserve">Гильза </v>
      </c>
      <c r="E129" s="522" t="s">
        <v>307</v>
      </c>
      <c r="F129" s="522"/>
      <c r="G129" s="522" t="s">
        <v>344</v>
      </c>
      <c r="H129" s="523" t="s">
        <v>50</v>
      </c>
      <c r="I129" s="355">
        <v>2E-3</v>
      </c>
      <c r="J129" s="355">
        <v>4.8999999999999998E-3</v>
      </c>
      <c r="K129" s="920" t="str">
        <f>IF('дерево ЭД103-01'!E131=0,"-",'дерево ЭД103-01'!E131)</f>
        <v>загот. для ЭД117-07-50-005-02</v>
      </c>
      <c r="L129" s="758" t="s">
        <v>374</v>
      </c>
      <c r="M129" s="758" t="s">
        <v>374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369"/>
      <c r="DA129" s="167"/>
      <c r="DB129" s="167"/>
      <c r="DC129" s="167"/>
      <c r="DD129" s="167"/>
      <c r="DE129" s="167"/>
      <c r="DF129" s="167"/>
      <c r="DG129" s="167"/>
      <c r="DH129" s="167"/>
      <c r="DI129" s="167"/>
      <c r="DJ129" s="167"/>
      <c r="DK129" s="167"/>
      <c r="DL129" s="167"/>
      <c r="DM129" s="167"/>
      <c r="DN129" s="167"/>
      <c r="DO129" s="167"/>
      <c r="DP129" s="167"/>
      <c r="DQ129" s="167"/>
      <c r="DR129" s="167"/>
      <c r="DS129" s="167"/>
      <c r="DT129" s="167"/>
      <c r="DU129" s="167"/>
      <c r="DV129" s="167"/>
      <c r="DW129" s="167"/>
      <c r="DX129" s="167"/>
      <c r="DY129" s="167"/>
      <c r="DZ129" s="167"/>
      <c r="EA129" s="167"/>
      <c r="EB129" s="167"/>
      <c r="EC129" s="167"/>
      <c r="ED129" s="167"/>
    </row>
    <row r="130" spans="1:134" s="155" customFormat="1" x14ac:dyDescent="0.25">
      <c r="A130" s="472">
        <f>'дерево ЭД103-01'!A132</f>
        <v>129</v>
      </c>
      <c r="B130" s="527" t="str">
        <f>IF('дерево ЭД103-01'!B132=0," ",'дерево ЭД103-01'!B132)</f>
        <v>07.8.</v>
      </c>
      <c r="C130" s="810" t="str">
        <f>IF('дерево ЭД103-01'!C132=0," ",'дерево ЭД103-01'!C132)</f>
        <v>ЭД117-07-50-005-03</v>
      </c>
      <c r="D130" s="810" t="str">
        <f>IF('дерево ЭД103-01'!D132=0," ",'дерево ЭД103-01'!D132)</f>
        <v xml:space="preserve">Гильза </v>
      </c>
      <c r="E130" s="444"/>
      <c r="F130" s="444"/>
      <c r="G130" s="444" t="s">
        <v>345</v>
      </c>
      <c r="H130" s="445" t="s">
        <v>50</v>
      </c>
      <c r="I130" s="330">
        <v>2.5000000000000001E-3</v>
      </c>
      <c r="J130" s="330"/>
      <c r="K130" s="427" t="str">
        <f>IF('дерево ЭД103-01'!E132=0,"-",'дерево ЭД103-01'!E132)</f>
        <v>-</v>
      </c>
      <c r="L130" s="758"/>
      <c r="M130" s="758" t="s">
        <v>374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368"/>
      <c r="DA130" s="158"/>
      <c r="DB130" s="158"/>
      <c r="DC130" s="158"/>
      <c r="DD130" s="158"/>
      <c r="DE130" s="158"/>
      <c r="DF130" s="158"/>
      <c r="DG130" s="158"/>
      <c r="DH130" s="158"/>
      <c r="DI130" s="158"/>
      <c r="DJ130" s="158"/>
      <c r="DK130" s="158"/>
      <c r="DL130" s="158"/>
      <c r="DM130" s="158"/>
      <c r="DN130" s="158"/>
      <c r="DO130" s="158"/>
      <c r="DP130" s="158"/>
      <c r="DQ130" s="158"/>
      <c r="DR130" s="158"/>
      <c r="DS130" s="158"/>
      <c r="DT130" s="158"/>
      <c r="DU130" s="158"/>
      <c r="DV130" s="158"/>
      <c r="DW130" s="158"/>
      <c r="DX130" s="158"/>
      <c r="DY130" s="158"/>
      <c r="DZ130" s="158"/>
      <c r="EA130" s="158"/>
      <c r="EB130" s="158"/>
      <c r="EC130" s="158"/>
      <c r="ED130" s="158"/>
    </row>
    <row r="131" spans="1:134" s="164" customFormat="1" ht="13.8" thickBot="1" x14ac:dyDescent="0.3">
      <c r="A131" s="138">
        <f>'дерево ЭД103-01'!A133</f>
        <v>130</v>
      </c>
      <c r="B131" s="528" t="str">
        <f>IF('дерево ЭД103-01'!B133=0," ",'дерево ЭД103-01'!B133)</f>
        <v>07.8.</v>
      </c>
      <c r="C131" s="811" t="str">
        <f>IF('дерево ЭД103-01'!C133=0," ",'дерево ЭД103-01'!C133)</f>
        <v>ЭД117-07-50-005Б-03; загот. для ЭД117-07-50-005-03</v>
      </c>
      <c r="D131" s="811" t="str">
        <f>IF('дерево ЭД103-01'!D133=0," ",'дерево ЭД103-01'!D133)</f>
        <v xml:space="preserve">Гильза </v>
      </c>
      <c r="E131" s="446" t="s">
        <v>307</v>
      </c>
      <c r="F131" s="446"/>
      <c r="G131" s="446" t="s">
        <v>346</v>
      </c>
      <c r="H131" s="447" t="s">
        <v>50</v>
      </c>
      <c r="I131" s="334">
        <v>2.5000000000000001E-3</v>
      </c>
      <c r="J131" s="334">
        <v>6.4999999999999997E-3</v>
      </c>
      <c r="K131" s="920" t="str">
        <f>IF('дерево ЭД103-01'!E133=0,"-",'дерево ЭД103-01'!E133)</f>
        <v>загот. для ЭД117-07-50-005-03</v>
      </c>
      <c r="L131" s="758" t="s">
        <v>374</v>
      </c>
      <c r="M131" s="758" t="s">
        <v>374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369"/>
      <c r="DA131" s="167"/>
      <c r="DB131" s="167"/>
      <c r="DC131" s="167"/>
      <c r="DD131" s="167"/>
      <c r="DE131" s="167"/>
      <c r="DF131" s="167"/>
      <c r="DG131" s="167"/>
      <c r="DH131" s="167"/>
      <c r="DI131" s="167"/>
      <c r="DJ131" s="167"/>
      <c r="DK131" s="167"/>
      <c r="DL131" s="167"/>
      <c r="DM131" s="167"/>
      <c r="DN131" s="167"/>
      <c r="DO131" s="167"/>
      <c r="DP131" s="167"/>
      <c r="DQ131" s="167"/>
      <c r="DR131" s="167"/>
      <c r="DS131" s="167"/>
      <c r="DT131" s="167"/>
      <c r="DU131" s="167"/>
      <c r="DV131" s="167"/>
      <c r="DW131" s="167"/>
      <c r="DX131" s="167"/>
      <c r="DY131" s="167"/>
      <c r="DZ131" s="167"/>
      <c r="EA131" s="167"/>
      <c r="EB131" s="167"/>
      <c r="EC131" s="167"/>
      <c r="ED131" s="167"/>
    </row>
    <row r="132" spans="1:134" s="155" customFormat="1" x14ac:dyDescent="0.25">
      <c r="A132" s="472">
        <f>'дерево ЭД103-01'!A134</f>
        <v>131</v>
      </c>
      <c r="B132" s="527" t="str">
        <f>IF('дерево ЭД103-01'!B134=0," ",'дерево ЭД103-01'!B134)</f>
        <v>07.8.</v>
      </c>
      <c r="C132" s="812" t="str">
        <f>IF('дерево ЭД103-01'!C134=0," ",'дерево ЭД103-01'!C134)</f>
        <v>ЭД117-07-50-005-04</v>
      </c>
      <c r="D132" s="812" t="str">
        <f>IF('дерево ЭД103-01'!D134=0," ",'дерево ЭД103-01'!D134)</f>
        <v xml:space="preserve">Гильза </v>
      </c>
      <c r="E132" s="444"/>
      <c r="F132" s="444"/>
      <c r="G132" s="444" t="s">
        <v>347</v>
      </c>
      <c r="H132" s="445" t="s">
        <v>50</v>
      </c>
      <c r="I132" s="330">
        <v>3.14E-3</v>
      </c>
      <c r="J132" s="330"/>
      <c r="K132" s="427" t="str">
        <f>IF('дерево ЭД103-01'!E134=0,"-",'дерево ЭД103-01'!E134)</f>
        <v>-</v>
      </c>
      <c r="L132" s="758"/>
      <c r="M132" s="758" t="s">
        <v>374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368"/>
      <c r="DA132" s="158"/>
      <c r="DB132" s="158"/>
      <c r="DC132" s="158"/>
      <c r="DD132" s="158"/>
      <c r="DE132" s="158"/>
      <c r="DF132" s="158"/>
      <c r="DG132" s="158"/>
      <c r="DH132" s="158"/>
      <c r="DI132" s="158"/>
      <c r="DJ132" s="158"/>
      <c r="DK132" s="158"/>
      <c r="DL132" s="158"/>
      <c r="DM132" s="158"/>
      <c r="DN132" s="158"/>
      <c r="DO132" s="158"/>
      <c r="DP132" s="158"/>
      <c r="DQ132" s="158"/>
      <c r="DR132" s="158"/>
      <c r="DS132" s="158"/>
      <c r="DT132" s="158"/>
      <c r="DU132" s="158"/>
      <c r="DV132" s="158"/>
      <c r="DW132" s="158"/>
      <c r="DX132" s="158"/>
      <c r="DY132" s="158"/>
      <c r="DZ132" s="158"/>
      <c r="EA132" s="158"/>
      <c r="EB132" s="158"/>
      <c r="EC132" s="158"/>
      <c r="ED132" s="158"/>
    </row>
    <row r="133" spans="1:134" s="164" customFormat="1" ht="13.8" thickBot="1" x14ac:dyDescent="0.3">
      <c r="A133" s="138">
        <f>'дерево ЭД103-01'!A135</f>
        <v>132</v>
      </c>
      <c r="B133" s="611" t="str">
        <f>IF('дерево ЭД103-01'!B135=0," ",'дерево ЭД103-01'!B135)</f>
        <v>07.8.</v>
      </c>
      <c r="C133" s="854" t="str">
        <f>IF('дерево ЭД103-01'!C135=0," ",'дерево ЭД103-01'!C135)</f>
        <v>ЭД117-07-50-005Б-04; загот. для ЭД117-07-50-005-04</v>
      </c>
      <c r="D133" s="854" t="str">
        <f>IF('дерево ЭД103-01'!D135=0," ",'дерево ЭД103-01'!D135)</f>
        <v xml:space="preserve">Гильза </v>
      </c>
      <c r="E133" s="446" t="s">
        <v>307</v>
      </c>
      <c r="F133" s="446"/>
      <c r="G133" s="446" t="s">
        <v>348</v>
      </c>
      <c r="H133" s="447" t="s">
        <v>50</v>
      </c>
      <c r="I133" s="334">
        <v>3.14E-3</v>
      </c>
      <c r="J133" s="334">
        <v>8.2000000000000007E-3</v>
      </c>
      <c r="K133" s="926" t="str">
        <f>IF('дерево ЭД103-01'!E135=0,"-",'дерево ЭД103-01'!E135)</f>
        <v>загот. для ЭД117-07-50-005-04</v>
      </c>
      <c r="L133" s="758" t="s">
        <v>374</v>
      </c>
      <c r="M133" s="758" t="s">
        <v>374</v>
      </c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369"/>
      <c r="DA133" s="167"/>
      <c r="DB133" s="167"/>
      <c r="DC133" s="167"/>
      <c r="DD133" s="167"/>
      <c r="DE133" s="167"/>
      <c r="DF133" s="167"/>
      <c r="DG133" s="167"/>
      <c r="DH133" s="167"/>
      <c r="DI133" s="167"/>
      <c r="DJ133" s="167"/>
      <c r="DK133" s="167"/>
      <c r="DL133" s="167"/>
      <c r="DM133" s="167"/>
      <c r="DN133" s="167"/>
      <c r="DO133" s="167"/>
      <c r="DP133" s="167"/>
      <c r="DQ133" s="167"/>
      <c r="DR133" s="167"/>
      <c r="DS133" s="167"/>
      <c r="DT133" s="167"/>
      <c r="DU133" s="167"/>
      <c r="DV133" s="167"/>
      <c r="DW133" s="167"/>
      <c r="DX133" s="167"/>
      <c r="DY133" s="167"/>
      <c r="DZ133" s="167"/>
      <c r="EA133" s="167"/>
      <c r="EB133" s="167"/>
      <c r="EC133" s="167"/>
      <c r="ED133" s="167"/>
    </row>
    <row r="134" spans="1:134" s="155" customFormat="1" x14ac:dyDescent="0.25">
      <c r="A134" s="472">
        <f>'дерево ЭД103-01'!A136</f>
        <v>133</v>
      </c>
      <c r="B134" s="836" t="str">
        <f>IF('дерево ЭД103-01'!B136=0," ",'дерево ЭД103-01'!B136)</f>
        <v xml:space="preserve"> </v>
      </c>
      <c r="C134" s="359" t="str">
        <f>IF('дерево ЭД103-01'!C136=0," ",'дерево ЭД103-01'!C136)</f>
        <v xml:space="preserve"> </v>
      </c>
      <c r="D134" s="359" t="str">
        <f>IF('дерево ЭД103-01'!D136=0," ",'дерево ЭД103-01'!D136)</f>
        <v xml:space="preserve"> </v>
      </c>
      <c r="E134" s="359"/>
      <c r="F134" s="359"/>
      <c r="G134" s="359"/>
      <c r="H134" s="359"/>
      <c r="I134" s="359"/>
      <c r="J134" s="359"/>
      <c r="K134" s="933" t="str">
        <f>IF('дерево ЭД103-01'!E136=0,"-",'дерево ЭД103-01'!E136)</f>
        <v>-</v>
      </c>
      <c r="L134" s="22"/>
      <c r="M134" s="22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368"/>
      <c r="DA134" s="158"/>
      <c r="DB134" s="158"/>
      <c r="DC134" s="158"/>
      <c r="DD134" s="158"/>
      <c r="DE134" s="158"/>
      <c r="DF134" s="158"/>
      <c r="DG134" s="158"/>
      <c r="DH134" s="158"/>
      <c r="DI134" s="158"/>
      <c r="DJ134" s="158"/>
      <c r="DK134" s="158"/>
      <c r="DL134" s="158"/>
      <c r="DM134" s="158"/>
      <c r="DN134" s="158"/>
      <c r="DO134" s="158"/>
      <c r="DP134" s="158"/>
      <c r="DQ134" s="158"/>
      <c r="DR134" s="158"/>
      <c r="DS134" s="158"/>
      <c r="DT134" s="158"/>
      <c r="DU134" s="158"/>
      <c r="DV134" s="158"/>
      <c r="DW134" s="158"/>
      <c r="DX134" s="158"/>
      <c r="DY134" s="158"/>
      <c r="DZ134" s="158"/>
      <c r="EA134" s="158"/>
      <c r="EB134" s="158"/>
      <c r="EC134" s="158"/>
      <c r="ED134" s="158"/>
    </row>
    <row r="135" spans="1:134" s="164" customFormat="1" ht="13.8" thickBot="1" x14ac:dyDescent="0.3">
      <c r="A135" s="138">
        <f>'дерево ЭД103-01'!A137</f>
        <v>134</v>
      </c>
      <c r="B135" s="528" t="str">
        <f>IF('дерево ЭД103-01'!B137=0," ",'дерево ЭД103-01'!B137)</f>
        <v>07.9.</v>
      </c>
      <c r="C135" s="811" t="str">
        <f>IF('дерево ЭД103-01'!C137=0," ",'дерево ЭД103-01'!C137)</f>
        <v>ЭД103-01-50-ХХХ Гильза А; зам. на Гильза Б</v>
      </c>
      <c r="D135" s="811" t="str">
        <f>IF('дерево ЭД103-01'!D137=0," ",'дерево ЭД103-01'!D137)</f>
        <v xml:space="preserve">Гильза </v>
      </c>
      <c r="E135" s="446" t="s">
        <v>350</v>
      </c>
      <c r="F135" s="337" t="s">
        <v>1014</v>
      </c>
      <c r="G135" s="337" t="s">
        <v>1144</v>
      </c>
      <c r="H135" s="447" t="s">
        <v>50</v>
      </c>
      <c r="I135" s="334">
        <v>1</v>
      </c>
      <c r="J135" s="334">
        <v>1</v>
      </c>
      <c r="K135" s="920" t="str">
        <f>IF('дерево ЭД103-01'!E137=0,"-",'дерево ЭД103-01'!E137)</f>
        <v>зам. на Гильза Б</v>
      </c>
      <c r="L135" s="758" t="s">
        <v>374</v>
      </c>
      <c r="M135" s="758" t="s">
        <v>374</v>
      </c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369"/>
      <c r="DA135" s="167"/>
      <c r="DB135" s="167"/>
      <c r="DC135" s="167"/>
      <c r="DD135" s="167"/>
      <c r="DE135" s="167"/>
      <c r="DF135" s="167"/>
      <c r="DG135" s="167"/>
      <c r="DH135" s="167"/>
      <c r="DI135" s="167"/>
      <c r="DJ135" s="167"/>
      <c r="DK135" s="167"/>
      <c r="DL135" s="167"/>
      <c r="DM135" s="167"/>
      <c r="DN135" s="167"/>
      <c r="DO135" s="167"/>
      <c r="DP135" s="167"/>
      <c r="DQ135" s="167"/>
      <c r="DR135" s="167"/>
      <c r="DS135" s="167"/>
      <c r="DT135" s="167"/>
      <c r="DU135" s="167"/>
      <c r="DV135" s="167"/>
      <c r="DW135" s="167"/>
      <c r="DX135" s="167"/>
      <c r="DY135" s="167"/>
      <c r="DZ135" s="167"/>
      <c r="EA135" s="167"/>
      <c r="EB135" s="167"/>
      <c r="EC135" s="167"/>
      <c r="ED135" s="167"/>
    </row>
    <row r="136" spans="1:134" s="155" customFormat="1" x14ac:dyDescent="0.25">
      <c r="A136" s="472">
        <f>'дерево ЭД103-01'!A138</f>
        <v>135</v>
      </c>
      <c r="B136" s="836" t="str">
        <f>IF('дерево ЭД103-01'!B138=0," ",'дерево ЭД103-01'!B138)</f>
        <v xml:space="preserve"> </v>
      </c>
      <c r="C136" s="359" t="str">
        <f>IF('дерево ЭД103-01'!C138=0," ",'дерево ЭД103-01'!C138)</f>
        <v xml:space="preserve"> </v>
      </c>
      <c r="D136" s="359" t="str">
        <f>IF('дерево ЭД103-01'!D138=0," ",'дерево ЭД103-01'!D138)</f>
        <v xml:space="preserve"> </v>
      </c>
      <c r="E136" s="359"/>
      <c r="F136" s="359"/>
      <c r="G136" s="359"/>
      <c r="H136" s="359"/>
      <c r="I136" s="359"/>
      <c r="J136" s="359"/>
      <c r="K136" s="933" t="str">
        <f>IF('дерево ЭД103-01'!E138=0,"-",'дерево ЭД103-01'!E138)</f>
        <v>-</v>
      </c>
      <c r="L136" s="22"/>
      <c r="M136" s="22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368"/>
      <c r="DA136" s="158"/>
      <c r="DB136" s="158"/>
      <c r="DC136" s="158"/>
      <c r="DD136" s="158"/>
      <c r="DE136" s="158"/>
      <c r="DF136" s="158"/>
      <c r="DG136" s="158"/>
      <c r="DH136" s="158"/>
      <c r="DI136" s="158"/>
      <c r="DJ136" s="158"/>
      <c r="DK136" s="158"/>
      <c r="DL136" s="158"/>
      <c r="DM136" s="158"/>
      <c r="DN136" s="158"/>
      <c r="DO136" s="158"/>
      <c r="DP136" s="158"/>
      <c r="DQ136" s="158"/>
      <c r="DR136" s="158"/>
      <c r="DS136" s="158"/>
      <c r="DT136" s="158"/>
      <c r="DU136" s="158"/>
      <c r="DV136" s="158"/>
      <c r="DW136" s="158"/>
      <c r="DX136" s="158"/>
      <c r="DY136" s="158"/>
      <c r="DZ136" s="158"/>
      <c r="EA136" s="158"/>
      <c r="EB136" s="158"/>
      <c r="EC136" s="158"/>
      <c r="ED136" s="158"/>
    </row>
    <row r="137" spans="1:134" s="164" customFormat="1" ht="13.8" thickBot="1" x14ac:dyDescent="0.3">
      <c r="A137" s="138">
        <f>'дерево ЭД103-01'!A139</f>
        <v>136</v>
      </c>
      <c r="B137" s="159" t="str">
        <f>IF('дерево ЭД103-01'!B139=0," ",'дерево ЭД103-01'!B139)</f>
        <v>07.9.</v>
      </c>
      <c r="C137" s="811" t="str">
        <f>IF('дерево ЭД103-01'!C139=0," ",'дерево ЭД103-01'!C139)</f>
        <v>ЭД103-01-50-ХХХ Гильза Б; взамен Гильзы А</v>
      </c>
      <c r="D137" s="811" t="str">
        <f>IF('дерево ЭД103-01'!D139=0," ",'дерево ЭД103-01'!D139)</f>
        <v xml:space="preserve">Гильза </v>
      </c>
      <c r="E137" s="446" t="s">
        <v>350</v>
      </c>
      <c r="F137" s="337" t="s">
        <v>1014</v>
      </c>
      <c r="G137" s="446" t="s">
        <v>354</v>
      </c>
      <c r="H137" s="447" t="s">
        <v>50</v>
      </c>
      <c r="I137" s="334">
        <v>1</v>
      </c>
      <c r="J137" s="334">
        <v>1</v>
      </c>
      <c r="K137" s="920" t="str">
        <f>IF('дерево ЭД103-01'!E139=0,"-",'дерево ЭД103-01'!E139)</f>
        <v>взамен Гильзы А</v>
      </c>
      <c r="L137" s="758" t="s">
        <v>374</v>
      </c>
      <c r="M137" s="758" t="s">
        <v>374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369"/>
      <c r="DA137" s="167"/>
      <c r="DB137" s="167"/>
      <c r="DC137" s="167"/>
      <c r="DD137" s="167"/>
      <c r="DE137" s="167"/>
      <c r="DF137" s="167"/>
      <c r="DG137" s="167"/>
      <c r="DH137" s="167"/>
      <c r="DI137" s="167"/>
      <c r="DJ137" s="167"/>
      <c r="DK137" s="167"/>
      <c r="DL137" s="167"/>
      <c r="DM137" s="167"/>
      <c r="DN137" s="167"/>
      <c r="DO137" s="167"/>
      <c r="DP137" s="167"/>
      <c r="DQ137" s="167"/>
      <c r="DR137" s="167"/>
      <c r="DS137" s="167"/>
      <c r="DT137" s="167"/>
      <c r="DU137" s="167"/>
      <c r="DV137" s="167"/>
      <c r="DW137" s="167"/>
      <c r="DX137" s="167"/>
      <c r="DY137" s="167"/>
      <c r="DZ137" s="167"/>
      <c r="EA137" s="167"/>
      <c r="EB137" s="167"/>
      <c r="EC137" s="167"/>
      <c r="ED137" s="167"/>
    </row>
    <row r="138" spans="1:134" s="215" customFormat="1" x14ac:dyDescent="0.25">
      <c r="A138" s="472">
        <f>'дерево ЭД103-01'!A140</f>
        <v>137</v>
      </c>
      <c r="B138" s="836" t="str">
        <f>IF('дерево ЭД103-01'!B140=0," ",'дерево ЭД103-01'!B140)</f>
        <v xml:space="preserve"> </v>
      </c>
      <c r="C138" s="359" t="str">
        <f>IF('дерево ЭД103-01'!C140=0," ",'дерево ЭД103-01'!C140)</f>
        <v xml:space="preserve"> </v>
      </c>
      <c r="D138" s="359" t="str">
        <f>IF('дерево ЭД103-01'!D140=0," ",'дерево ЭД103-01'!D140)</f>
        <v xml:space="preserve"> </v>
      </c>
      <c r="E138" s="359"/>
      <c r="F138" s="359"/>
      <c r="G138" s="359"/>
      <c r="H138" s="359"/>
      <c r="I138" s="359"/>
      <c r="J138" s="359"/>
      <c r="K138" s="933" t="str">
        <f>IF('дерево ЭД103-01'!E140=0,"-",'дерево ЭД103-01'!E140)</f>
        <v>-</v>
      </c>
      <c r="L138" s="22"/>
      <c r="M138" s="22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371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</row>
    <row r="139" spans="1:134" s="3" customFormat="1" ht="13.8" thickBot="1" x14ac:dyDescent="0.3">
      <c r="A139" s="138">
        <f>'дерево ЭД103-01'!A141</f>
        <v>138</v>
      </c>
      <c r="B139" s="858" t="str">
        <f>IF('дерево ЭД103-01'!B141=0," ",'дерево ЭД103-01'!B141)</f>
        <v>07.10.</v>
      </c>
      <c r="C139" s="811" t="str">
        <f>IF('дерево ЭД103-01'!C141=0," ",'дерево ЭД103-01'!C141)</f>
        <v>ЭД103-01-50-ХХХ Гильза В; зам. на Гильза Г</v>
      </c>
      <c r="D139" s="811" t="str">
        <f>IF('дерево ЭД103-01'!D141=0," ",'дерево ЭД103-01'!D141)</f>
        <v xml:space="preserve">Гильза </v>
      </c>
      <c r="E139" s="446" t="s">
        <v>350</v>
      </c>
      <c r="F139" s="337" t="s">
        <v>1014</v>
      </c>
      <c r="G139" s="337" t="s">
        <v>1144</v>
      </c>
      <c r="H139" s="447" t="s">
        <v>50</v>
      </c>
      <c r="I139" s="334">
        <v>1</v>
      </c>
      <c r="J139" s="334">
        <v>1</v>
      </c>
      <c r="K139" s="920" t="str">
        <f>IF('дерево ЭД103-01'!E141=0,"-",'дерево ЭД103-01'!E141)</f>
        <v>зам. на Гильза Г</v>
      </c>
      <c r="L139" s="758" t="s">
        <v>374</v>
      </c>
      <c r="M139" s="758" t="s">
        <v>374</v>
      </c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366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</row>
    <row r="140" spans="1:134" s="26" customFormat="1" ht="13.8" thickBot="1" x14ac:dyDescent="0.3">
      <c r="A140" s="472">
        <f>'дерево ЭД103-01'!A142</f>
        <v>139</v>
      </c>
      <c r="B140" s="836" t="str">
        <f>IF('дерево ЭД103-01'!B142=0," ",'дерево ЭД103-01'!B142)</f>
        <v xml:space="preserve"> </v>
      </c>
      <c r="C140" s="359" t="str">
        <f>IF('дерево ЭД103-01'!C142=0," ",'дерево ЭД103-01'!C142)</f>
        <v xml:space="preserve"> </v>
      </c>
      <c r="D140" s="359" t="str">
        <f>IF('дерево ЭД103-01'!D142=0," ",'дерево ЭД103-01'!D142)</f>
        <v xml:space="preserve"> </v>
      </c>
      <c r="E140" s="359"/>
      <c r="F140" s="359"/>
      <c r="G140" s="359"/>
      <c r="H140" s="359"/>
      <c r="I140" s="359"/>
      <c r="J140" s="359"/>
      <c r="K140" s="933" t="str">
        <f>IF('дерево ЭД103-01'!E142=0,"-",'дерево ЭД103-01'!E142)</f>
        <v>-</v>
      </c>
      <c r="L140" s="22"/>
      <c r="M140" s="22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367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</row>
    <row r="141" spans="1:134" s="155" customFormat="1" ht="13.8" thickBot="1" x14ac:dyDescent="0.3">
      <c r="A141" s="138">
        <f>'дерево ЭД103-01'!A143</f>
        <v>140</v>
      </c>
      <c r="B141" s="528" t="str">
        <f>IF('дерево ЭД103-01'!B143=0," ",'дерево ЭД103-01'!B143)</f>
        <v>07.10.</v>
      </c>
      <c r="C141" s="811" t="str">
        <f>IF('дерево ЭД103-01'!C143=0," ",'дерево ЭД103-01'!C143)</f>
        <v>ЭД103-01-50-ХХХ Гильза Г; взамен Гильзы В</v>
      </c>
      <c r="D141" s="811" t="str">
        <f>IF('дерево ЭД103-01'!D143=0," ",'дерево ЭД103-01'!D143)</f>
        <v xml:space="preserve">Гильза </v>
      </c>
      <c r="E141" s="446" t="s">
        <v>350</v>
      </c>
      <c r="F141" s="337" t="s">
        <v>1014</v>
      </c>
      <c r="G141" s="446" t="s">
        <v>354</v>
      </c>
      <c r="H141" s="447" t="s">
        <v>50</v>
      </c>
      <c r="I141" s="334">
        <v>1</v>
      </c>
      <c r="J141" s="334">
        <v>1</v>
      </c>
      <c r="K141" s="920" t="str">
        <f>IF('дерево ЭД103-01'!E143=0,"-",'дерево ЭД103-01'!E143)</f>
        <v>взамен Гильзы В</v>
      </c>
      <c r="L141" s="758" t="s">
        <v>374</v>
      </c>
      <c r="M141" s="758" t="s">
        <v>374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368"/>
      <c r="DA141" s="158"/>
      <c r="DB141" s="158"/>
      <c r="DC141" s="158"/>
      <c r="DD141" s="158"/>
      <c r="DE141" s="158"/>
      <c r="DF141" s="158"/>
      <c r="DG141" s="158"/>
      <c r="DH141" s="158"/>
      <c r="DI141" s="158"/>
      <c r="DJ141" s="158"/>
      <c r="DK141" s="158"/>
      <c r="DL141" s="158"/>
      <c r="DM141" s="158"/>
      <c r="DN141" s="158"/>
      <c r="DO141" s="158"/>
      <c r="DP141" s="158"/>
      <c r="DQ141" s="158"/>
      <c r="DR141" s="158"/>
      <c r="DS141" s="158"/>
      <c r="DT141" s="158"/>
      <c r="DU141" s="158"/>
      <c r="DV141" s="158"/>
      <c r="DW141" s="158"/>
      <c r="DX141" s="158"/>
      <c r="DY141" s="158"/>
      <c r="DZ141" s="158"/>
      <c r="EA141" s="158"/>
      <c r="EB141" s="158"/>
      <c r="EC141" s="158"/>
      <c r="ED141" s="158"/>
    </row>
    <row r="142" spans="1:134" s="164" customFormat="1" ht="13.8" thickBot="1" x14ac:dyDescent="0.3">
      <c r="A142" s="472">
        <f>'дерево ЭД103-01'!A144</f>
        <v>141</v>
      </c>
      <c r="B142" s="836" t="str">
        <f>IF('дерево ЭД103-01'!B144=0," ",'дерево ЭД103-01'!B144)</f>
        <v xml:space="preserve"> </v>
      </c>
      <c r="C142" s="359" t="str">
        <f>IF('дерево ЭД103-01'!C144=0," ",'дерево ЭД103-01'!C144)</f>
        <v xml:space="preserve"> </v>
      </c>
      <c r="D142" s="359" t="str">
        <f>IF('дерево ЭД103-01'!D144=0," ",'дерево ЭД103-01'!D144)</f>
        <v xml:space="preserve"> </v>
      </c>
      <c r="E142" s="359"/>
      <c r="F142" s="359"/>
      <c r="G142" s="359"/>
      <c r="H142" s="359"/>
      <c r="I142" s="359"/>
      <c r="J142" s="359"/>
      <c r="K142" s="933" t="str">
        <f>IF('дерево ЭД103-01'!E144=0,"-",'дерево ЭД103-01'!E144)</f>
        <v>-</v>
      </c>
      <c r="L142" s="22"/>
      <c r="M142" s="22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369"/>
      <c r="DA142" s="167"/>
      <c r="DB142" s="167"/>
      <c r="DC142" s="167"/>
      <c r="DD142" s="167"/>
      <c r="DE142" s="167"/>
      <c r="DF142" s="167"/>
      <c r="DG142" s="167"/>
      <c r="DH142" s="167"/>
      <c r="DI142" s="167"/>
      <c r="DJ142" s="167"/>
      <c r="DK142" s="167"/>
      <c r="DL142" s="167"/>
      <c r="DM142" s="167"/>
      <c r="DN142" s="167"/>
      <c r="DO142" s="167"/>
      <c r="DP142" s="167"/>
      <c r="DQ142" s="167"/>
      <c r="DR142" s="167"/>
      <c r="DS142" s="167"/>
      <c r="DT142" s="167"/>
      <c r="DU142" s="167"/>
      <c r="DV142" s="167"/>
      <c r="DW142" s="167"/>
      <c r="DX142" s="167"/>
      <c r="DY142" s="167"/>
      <c r="DZ142" s="167"/>
      <c r="EA142" s="167"/>
      <c r="EB142" s="167"/>
      <c r="EC142" s="167"/>
      <c r="ED142" s="167"/>
    </row>
    <row r="143" spans="1:134" s="155" customFormat="1" ht="13.8" thickBot="1" x14ac:dyDescent="0.3">
      <c r="A143" s="138">
        <f>'дерево ЭД103-01'!A145</f>
        <v>142</v>
      </c>
      <c r="B143" s="159" t="str">
        <f>IF('дерево ЭД103-01'!B145=0," ",'дерево ЭД103-01'!B145)</f>
        <v>07.11.</v>
      </c>
      <c r="C143" s="811" t="str">
        <f>IF('дерево ЭД103-01'!C145=0," ",'дерево ЭД103-01'!C145)</f>
        <v>ЭД103-01-50-ХХХ Гильза Д; зам. на Гильза Е</v>
      </c>
      <c r="D143" s="811" t="str">
        <f>IF('дерево ЭД103-01'!D145=0," ",'дерево ЭД103-01'!D145)</f>
        <v xml:space="preserve">Гильза </v>
      </c>
      <c r="E143" s="446" t="s">
        <v>350</v>
      </c>
      <c r="F143" s="337" t="s">
        <v>1014</v>
      </c>
      <c r="G143" s="337" t="s">
        <v>1144</v>
      </c>
      <c r="H143" s="447" t="s">
        <v>50</v>
      </c>
      <c r="I143" s="334">
        <v>1</v>
      </c>
      <c r="J143" s="334">
        <v>1</v>
      </c>
      <c r="K143" s="920" t="str">
        <f>IF('дерево ЭД103-01'!E145=0,"-",'дерево ЭД103-01'!E145)</f>
        <v>зам. на Гильза Е</v>
      </c>
      <c r="L143" s="758" t="s">
        <v>374</v>
      </c>
      <c r="M143" s="758" t="s">
        <v>374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368"/>
      <c r="DA143" s="158"/>
      <c r="DB143" s="158"/>
      <c r="DC143" s="158"/>
      <c r="DD143" s="158"/>
      <c r="DE143" s="158"/>
      <c r="DF143" s="158"/>
      <c r="DG143" s="158"/>
      <c r="DH143" s="158"/>
      <c r="DI143" s="158"/>
      <c r="DJ143" s="158"/>
      <c r="DK143" s="158"/>
      <c r="DL143" s="158"/>
      <c r="DM143" s="158"/>
      <c r="DN143" s="158"/>
      <c r="DO143" s="158"/>
      <c r="DP143" s="158"/>
      <c r="DQ143" s="158"/>
      <c r="DR143" s="158"/>
      <c r="DS143" s="158"/>
      <c r="DT143" s="158"/>
      <c r="DU143" s="158"/>
      <c r="DV143" s="158"/>
      <c r="DW143" s="158"/>
      <c r="DX143" s="158"/>
      <c r="DY143" s="158"/>
      <c r="DZ143" s="158"/>
      <c r="EA143" s="158"/>
      <c r="EB143" s="158"/>
      <c r="EC143" s="158"/>
      <c r="ED143" s="158"/>
    </row>
    <row r="144" spans="1:134" s="164" customFormat="1" ht="13.8" thickBot="1" x14ac:dyDescent="0.3">
      <c r="A144" s="472">
        <f>'дерево ЭД103-01'!A146</f>
        <v>143</v>
      </c>
      <c r="B144" s="836" t="str">
        <f>IF('дерево ЭД103-01'!B146=0," ",'дерево ЭД103-01'!B146)</f>
        <v xml:space="preserve"> </v>
      </c>
      <c r="C144" s="359" t="str">
        <f>IF('дерево ЭД103-01'!C146=0," ",'дерево ЭД103-01'!C146)</f>
        <v xml:space="preserve"> </v>
      </c>
      <c r="D144" s="359" t="str">
        <f>IF('дерево ЭД103-01'!D146=0," ",'дерево ЭД103-01'!D146)</f>
        <v xml:space="preserve"> </v>
      </c>
      <c r="E144" s="359"/>
      <c r="F144" s="359"/>
      <c r="G144" s="359"/>
      <c r="H144" s="359"/>
      <c r="I144" s="359"/>
      <c r="J144" s="359"/>
      <c r="K144" s="933" t="str">
        <f>IF('дерево ЭД103-01'!E146=0,"-",'дерево ЭД103-01'!E146)</f>
        <v>-</v>
      </c>
      <c r="L144" s="22"/>
      <c r="M144" s="22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369"/>
      <c r="DA144" s="167"/>
      <c r="DB144" s="167"/>
      <c r="DC144" s="167"/>
      <c r="DD144" s="167"/>
      <c r="DE144" s="167"/>
      <c r="DF144" s="167"/>
      <c r="DG144" s="167"/>
      <c r="DH144" s="167"/>
      <c r="DI144" s="167"/>
      <c r="DJ144" s="167"/>
      <c r="DK144" s="167"/>
      <c r="DL144" s="167"/>
      <c r="DM144" s="167"/>
      <c r="DN144" s="167"/>
      <c r="DO144" s="167"/>
      <c r="DP144" s="167"/>
      <c r="DQ144" s="167"/>
      <c r="DR144" s="167"/>
      <c r="DS144" s="167"/>
      <c r="DT144" s="167"/>
      <c r="DU144" s="167"/>
      <c r="DV144" s="167"/>
      <c r="DW144" s="167"/>
      <c r="DX144" s="167"/>
      <c r="DY144" s="167"/>
      <c r="DZ144" s="167"/>
      <c r="EA144" s="167"/>
      <c r="EB144" s="167"/>
      <c r="EC144" s="167"/>
      <c r="ED144" s="167"/>
    </row>
    <row r="145" spans="1:134" s="155" customFormat="1" ht="13.8" thickBot="1" x14ac:dyDescent="0.3">
      <c r="A145" s="138">
        <f>'дерево ЭД103-01'!A147</f>
        <v>144</v>
      </c>
      <c r="B145" s="159" t="str">
        <f>IF('дерево ЭД103-01'!B147=0," ",'дерево ЭД103-01'!B147)</f>
        <v>07.11.</v>
      </c>
      <c r="C145" s="811" t="str">
        <f>IF('дерево ЭД103-01'!C147=0," ",'дерево ЭД103-01'!C147)</f>
        <v>ЭД103-01-50-ХХХ Гильза Е; взамен Гильзы Д</v>
      </c>
      <c r="D145" s="811" t="str">
        <f>IF('дерево ЭД103-01'!D147=0," ",'дерево ЭД103-01'!D147)</f>
        <v xml:space="preserve">Гильза </v>
      </c>
      <c r="E145" s="446" t="s">
        <v>350</v>
      </c>
      <c r="F145" s="337" t="s">
        <v>1014</v>
      </c>
      <c r="G145" s="446" t="s">
        <v>354</v>
      </c>
      <c r="H145" s="447" t="s">
        <v>50</v>
      </c>
      <c r="I145" s="334">
        <v>1</v>
      </c>
      <c r="J145" s="334">
        <v>1</v>
      </c>
      <c r="K145" s="920" t="str">
        <f>IF('дерево ЭД103-01'!E147=0,"-",'дерево ЭД103-01'!E147)</f>
        <v>взамен Гильзы Д</v>
      </c>
      <c r="L145" s="758" t="s">
        <v>374</v>
      </c>
      <c r="M145" s="758" t="s">
        <v>374</v>
      </c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368"/>
      <c r="DA145" s="158"/>
      <c r="DB145" s="158"/>
      <c r="DC145" s="158"/>
      <c r="DD145" s="158"/>
      <c r="DE145" s="158"/>
      <c r="DF145" s="158"/>
      <c r="DG145" s="158"/>
      <c r="DH145" s="158"/>
      <c r="DI145" s="158"/>
      <c r="DJ145" s="158"/>
      <c r="DK145" s="158"/>
      <c r="DL145" s="158"/>
      <c r="DM145" s="158"/>
      <c r="DN145" s="158"/>
      <c r="DO145" s="158"/>
      <c r="DP145" s="158"/>
      <c r="DQ145" s="158"/>
      <c r="DR145" s="158"/>
      <c r="DS145" s="158"/>
      <c r="DT145" s="158"/>
      <c r="DU145" s="158"/>
      <c r="DV145" s="158"/>
      <c r="DW145" s="158"/>
      <c r="DX145" s="158"/>
      <c r="DY145" s="158"/>
      <c r="DZ145" s="158"/>
      <c r="EA145" s="158"/>
      <c r="EB145" s="158"/>
      <c r="EC145" s="158"/>
      <c r="ED145" s="158"/>
    </row>
    <row r="146" spans="1:134" s="164" customFormat="1" ht="13.8" thickBot="1" x14ac:dyDescent="0.3">
      <c r="A146" s="472">
        <f>'дерево ЭД103-01'!A148</f>
        <v>145</v>
      </c>
      <c r="B146" s="836" t="str">
        <f>IF('дерево ЭД103-01'!B148=0," ",'дерево ЭД103-01'!B148)</f>
        <v xml:space="preserve"> </v>
      </c>
      <c r="C146" s="359" t="str">
        <f>IF('дерево ЭД103-01'!C148=0," ",'дерево ЭД103-01'!C148)</f>
        <v xml:space="preserve"> </v>
      </c>
      <c r="D146" s="359" t="str">
        <f>IF('дерево ЭД103-01'!D148=0," ",'дерево ЭД103-01'!D148)</f>
        <v xml:space="preserve"> </v>
      </c>
      <c r="E146" s="359"/>
      <c r="F146" s="359"/>
      <c r="G146" s="359"/>
      <c r="H146" s="359"/>
      <c r="I146" s="359"/>
      <c r="J146" s="359"/>
      <c r="K146" s="933" t="str">
        <f>IF('дерево ЭД103-01'!E148=0,"-",'дерево ЭД103-01'!E148)</f>
        <v>-</v>
      </c>
      <c r="L146" s="22"/>
      <c r="M146" s="22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369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  <c r="DS146" s="167"/>
      <c r="DT146" s="167"/>
      <c r="DU146" s="167"/>
      <c r="DV146" s="167"/>
      <c r="DW146" s="167"/>
      <c r="DX146" s="167"/>
      <c r="DY146" s="167"/>
      <c r="DZ146" s="167"/>
      <c r="EA146" s="167"/>
      <c r="EB146" s="167"/>
      <c r="EC146" s="167"/>
      <c r="ED146" s="167"/>
    </row>
    <row r="147" spans="1:134" s="155" customFormat="1" ht="13.8" thickBot="1" x14ac:dyDescent="0.3">
      <c r="A147" s="138">
        <f>'дерево ЭД103-01'!A149</f>
        <v>146</v>
      </c>
      <c r="B147" s="159" t="str">
        <f>IF('дерево ЭД103-01'!B149=0," ",'дерево ЭД103-01'!B149)</f>
        <v>07.12.</v>
      </c>
      <c r="C147" s="811" t="str">
        <f>IF('дерево ЭД103-01'!C149=0," ",'дерево ЭД103-01'!C149)</f>
        <v xml:space="preserve">ЭД103-01-50-ХХХ Гильза </v>
      </c>
      <c r="D147" s="811" t="str">
        <f>IF('дерево ЭД103-01'!D149=0," ",'дерево ЭД103-01'!D149)</f>
        <v xml:space="preserve">Гильза </v>
      </c>
      <c r="E147" s="812" t="s">
        <v>339</v>
      </c>
      <c r="F147" s="337" t="s">
        <v>1013</v>
      </c>
      <c r="G147" s="872" t="s">
        <v>340</v>
      </c>
      <c r="H147" s="445" t="s">
        <v>50</v>
      </c>
      <c r="I147" s="330">
        <v>1</v>
      </c>
      <c r="J147" s="330">
        <v>1</v>
      </c>
      <c r="K147" s="924" t="str">
        <f>IF('дерево ЭД103-01'!E149=0,"-",'дерево ЭД103-01'!E149)</f>
        <v>-</v>
      </c>
      <c r="L147" s="758" t="s">
        <v>374</v>
      </c>
      <c r="M147" s="758" t="s">
        <v>374</v>
      </c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368"/>
      <c r="DA147" s="158"/>
      <c r="DB147" s="158"/>
      <c r="DC147" s="158"/>
      <c r="DD147" s="158"/>
      <c r="DE147" s="158"/>
      <c r="DF147" s="158"/>
      <c r="DG147" s="158"/>
      <c r="DH147" s="158"/>
      <c r="DI147" s="158"/>
      <c r="DJ147" s="158"/>
      <c r="DK147" s="158"/>
      <c r="DL147" s="158"/>
      <c r="DM147" s="158"/>
      <c r="DN147" s="158"/>
      <c r="DO147" s="158"/>
      <c r="DP147" s="158"/>
      <c r="DQ147" s="158"/>
      <c r="DR147" s="158"/>
      <c r="DS147" s="158"/>
      <c r="DT147" s="158"/>
      <c r="DU147" s="158"/>
      <c r="DV147" s="158"/>
      <c r="DW147" s="158"/>
      <c r="DX147" s="158"/>
      <c r="DY147" s="158"/>
      <c r="DZ147" s="158"/>
      <c r="EA147" s="158"/>
      <c r="EB147" s="158"/>
      <c r="EC147" s="158"/>
      <c r="ED147" s="158"/>
    </row>
    <row r="148" spans="1:134" s="164" customFormat="1" ht="13.8" thickBot="1" x14ac:dyDescent="0.3">
      <c r="A148" s="472">
        <f>'дерево ЭД103-01'!A150</f>
        <v>147</v>
      </c>
      <c r="B148" s="836" t="str">
        <f>IF('дерево ЭД103-01'!B150=0," ",'дерево ЭД103-01'!B150)</f>
        <v xml:space="preserve"> </v>
      </c>
      <c r="C148" s="359" t="str">
        <f>IF('дерево ЭД103-01'!C150=0," ",'дерево ЭД103-01'!C150)</f>
        <v xml:space="preserve"> </v>
      </c>
      <c r="D148" s="359" t="str">
        <f>IF('дерево ЭД103-01'!D150=0," ",'дерево ЭД103-01'!D150)</f>
        <v xml:space="preserve"> </v>
      </c>
      <c r="E148" s="359"/>
      <c r="F148" s="359"/>
      <c r="G148" s="359"/>
      <c r="H148" s="359"/>
      <c r="I148" s="359"/>
      <c r="J148" s="359"/>
      <c r="K148" s="933" t="str">
        <f>IF('дерево ЭД103-01'!E150=0,"-",'дерево ЭД103-01'!E150)</f>
        <v>-</v>
      </c>
      <c r="L148" s="22"/>
      <c r="M148" s="22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369"/>
      <c r="DA148" s="167"/>
      <c r="DB148" s="167"/>
      <c r="DC148" s="167"/>
      <c r="DD148" s="167"/>
      <c r="DE148" s="167"/>
      <c r="DF148" s="167"/>
      <c r="DG148" s="167"/>
      <c r="DH148" s="167"/>
      <c r="DI148" s="167"/>
      <c r="DJ148" s="167"/>
      <c r="DK148" s="167"/>
      <c r="DL148" s="167"/>
      <c r="DM148" s="167"/>
      <c r="DN148" s="167"/>
      <c r="DO148" s="167"/>
      <c r="DP148" s="167"/>
      <c r="DQ148" s="167"/>
      <c r="DR148" s="167"/>
      <c r="DS148" s="167"/>
      <c r="DT148" s="167"/>
      <c r="DU148" s="167"/>
      <c r="DV148" s="167"/>
      <c r="DW148" s="167"/>
      <c r="DX148" s="167"/>
      <c r="DY148" s="167"/>
      <c r="DZ148" s="167"/>
      <c r="EA148" s="167"/>
      <c r="EB148" s="167"/>
      <c r="EC148" s="167"/>
      <c r="ED148" s="167"/>
    </row>
    <row r="149" spans="1:134" s="272" customFormat="1" ht="13.8" thickBot="1" x14ac:dyDescent="0.3">
      <c r="A149" s="466">
        <f>'дерево ЭД103-01'!A151</f>
        <v>148</v>
      </c>
      <c r="B149" s="139" t="str">
        <f>IF('дерево ЭД103-01'!B151=0," ",'дерево ЭД103-01'!B151)</f>
        <v>07.13.</v>
      </c>
      <c r="C149" s="855" t="str">
        <f>IF('дерево ЭД103-01'!C151=0," ",'дерево ЭД103-01'!C151)</f>
        <v xml:space="preserve">ЭД103-01-50-ХХХ Гильза </v>
      </c>
      <c r="D149" s="855" t="str">
        <f>IF('дерево ЭД103-01'!D151=0," ",'дерево ЭД103-01'!D151)</f>
        <v xml:space="preserve">Гильза </v>
      </c>
      <c r="E149" s="874" t="s">
        <v>339</v>
      </c>
      <c r="F149" s="116" t="s">
        <v>1013</v>
      </c>
      <c r="G149" s="875" t="s">
        <v>340</v>
      </c>
      <c r="H149" s="876" t="s">
        <v>50</v>
      </c>
      <c r="I149" s="877">
        <v>1</v>
      </c>
      <c r="J149" s="877">
        <v>1</v>
      </c>
      <c r="K149" s="934" t="str">
        <f>IF('дерево ЭД103-01'!E151=0,"-",'дерево ЭД103-01'!E151)</f>
        <v>-</v>
      </c>
      <c r="L149" s="758" t="s">
        <v>374</v>
      </c>
      <c r="M149" s="758" t="s">
        <v>374</v>
      </c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381"/>
      <c r="DA149" s="273"/>
      <c r="DB149" s="273"/>
      <c r="DC149" s="273"/>
      <c r="DD149" s="273"/>
      <c r="DE149" s="273"/>
      <c r="DF149" s="273"/>
      <c r="DG149" s="273"/>
      <c r="DH149" s="273"/>
      <c r="DI149" s="273"/>
      <c r="DJ149" s="273"/>
      <c r="DK149" s="273"/>
      <c r="DL149" s="273"/>
      <c r="DM149" s="273"/>
      <c r="DN149" s="273"/>
      <c r="DO149" s="273"/>
      <c r="DP149" s="273"/>
      <c r="DQ149" s="273"/>
      <c r="DR149" s="273"/>
      <c r="DS149" s="273"/>
      <c r="DT149" s="273"/>
      <c r="DU149" s="273"/>
      <c r="DV149" s="273"/>
      <c r="DW149" s="273"/>
      <c r="DX149" s="273"/>
      <c r="DY149" s="273"/>
      <c r="DZ149" s="273"/>
      <c r="EA149" s="273"/>
      <c r="EB149" s="273"/>
      <c r="EC149" s="273"/>
      <c r="ED149" s="273"/>
    </row>
    <row r="150" spans="1:134" s="272" customFormat="1" x14ac:dyDescent="0.25">
      <c r="A150" s="878">
        <f>'дерево ЭД103-01'!A152</f>
        <v>149</v>
      </c>
      <c r="B150" s="859" t="str">
        <f>IF('дерево ЭД103-01'!B152=0," ",'дерево ЭД103-01'!B152)</f>
        <v xml:space="preserve"> </v>
      </c>
      <c r="C150" s="873" t="str">
        <f>IF('дерево ЭД103-01'!C152=0," ",'дерево ЭД103-01'!C152)</f>
        <v xml:space="preserve"> </v>
      </c>
      <c r="D150" s="873" t="str">
        <f>IF('дерево ЭД103-01'!D152=0," ",'дерево ЭД103-01'!D152)</f>
        <v xml:space="preserve"> </v>
      </c>
      <c r="E150" s="359"/>
      <c r="F150" s="359"/>
      <c r="G150" s="359"/>
      <c r="H150" s="359"/>
      <c r="I150" s="359"/>
      <c r="J150" s="359"/>
      <c r="K150" s="933" t="str">
        <f>IF('дерево ЭД103-01'!E152=0,"-",'дерево ЭД103-01'!E152)</f>
        <v>-</v>
      </c>
      <c r="L150" s="22"/>
      <c r="M150" s="22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  <c r="BM150" s="157"/>
      <c r="BN150" s="157"/>
      <c r="BO150" s="157"/>
      <c r="BP150" s="157"/>
      <c r="BQ150" s="157"/>
      <c r="BR150" s="157"/>
      <c r="BS150" s="157"/>
      <c r="BT150" s="157"/>
      <c r="BU150" s="157"/>
      <c r="BV150" s="157"/>
      <c r="BW150" s="157"/>
      <c r="BX150" s="157"/>
      <c r="BY150" s="157"/>
      <c r="BZ150" s="157"/>
      <c r="CA150" s="157"/>
      <c r="CB150" s="157"/>
      <c r="CC150" s="157"/>
      <c r="CD150" s="157"/>
      <c r="CE150" s="157"/>
      <c r="CF150" s="157"/>
      <c r="CG150" s="157"/>
      <c r="CH150" s="157"/>
      <c r="CI150" s="157"/>
      <c r="CJ150" s="157"/>
      <c r="CK150" s="157"/>
      <c r="CL150" s="157"/>
      <c r="CM150" s="157"/>
      <c r="CN150" s="157"/>
      <c r="CO150" s="157"/>
      <c r="CP150" s="157"/>
      <c r="CQ150" s="157"/>
      <c r="CR150" s="157"/>
      <c r="CS150" s="157"/>
      <c r="CT150" s="157"/>
      <c r="CU150" s="157"/>
      <c r="CV150" s="157"/>
      <c r="CW150" s="157"/>
      <c r="CX150" s="157"/>
      <c r="CY150" s="157"/>
      <c r="CZ150" s="381"/>
      <c r="DA150" s="273"/>
      <c r="DB150" s="273"/>
      <c r="DC150" s="273"/>
      <c r="DD150" s="273"/>
      <c r="DE150" s="273"/>
      <c r="DF150" s="273"/>
      <c r="DG150" s="273"/>
      <c r="DH150" s="273"/>
      <c r="DI150" s="273"/>
      <c r="DJ150" s="273"/>
      <c r="DK150" s="273"/>
      <c r="DL150" s="273"/>
      <c r="DM150" s="273"/>
      <c r="DN150" s="273"/>
      <c r="DO150" s="273"/>
      <c r="DP150" s="273"/>
      <c r="DQ150" s="273"/>
      <c r="DR150" s="273"/>
      <c r="DS150" s="273"/>
      <c r="DT150" s="273"/>
      <c r="DU150" s="273"/>
      <c r="DV150" s="273"/>
      <c r="DW150" s="273"/>
      <c r="DX150" s="273"/>
      <c r="DY150" s="273"/>
      <c r="DZ150" s="273"/>
      <c r="EA150" s="273"/>
      <c r="EB150" s="273"/>
      <c r="EC150" s="273"/>
      <c r="ED150" s="273"/>
    </row>
    <row r="151" spans="1:134" s="164" customFormat="1" ht="13.8" thickBot="1" x14ac:dyDescent="0.3">
      <c r="A151" s="483">
        <f>'дерево ЭД103-01'!A153</f>
        <v>150</v>
      </c>
      <c r="B151" s="159" t="str">
        <f>IF('дерево ЭД103-01'!B153=0," ",'дерево ЭД103-01'!B153)</f>
        <v>07.14.</v>
      </c>
      <c r="C151" s="811" t="str">
        <f>IF('дерево ЭД103-01'!C153=0," ",'дерево ЭД103-01'!C153)</f>
        <v xml:space="preserve">ЭД103-01-50-ХХХ Гильза </v>
      </c>
      <c r="D151" s="811" t="str">
        <f>IF('дерево ЭД103-01'!D153=0," ",'дерево ЭД103-01'!D153)</f>
        <v xml:space="preserve">Гильза </v>
      </c>
      <c r="E151" s="879" t="s">
        <v>339</v>
      </c>
      <c r="F151" s="337" t="s">
        <v>1013</v>
      </c>
      <c r="G151" s="880" t="s">
        <v>340</v>
      </c>
      <c r="H151" s="777" t="s">
        <v>50</v>
      </c>
      <c r="I151" s="334">
        <v>1</v>
      </c>
      <c r="J151" s="334">
        <v>1</v>
      </c>
      <c r="K151" s="924" t="str">
        <f>IF('дерево ЭД103-01'!E153=0,"-",'дерево ЭД103-01'!E153)</f>
        <v>-</v>
      </c>
      <c r="L151" s="758" t="s">
        <v>374</v>
      </c>
      <c r="M151" s="758" t="s">
        <v>374</v>
      </c>
      <c r="N151" s="369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7"/>
      <c r="CM151" s="167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  <c r="CZ151" s="167"/>
      <c r="DA151" s="167"/>
      <c r="DB151" s="167"/>
      <c r="DC151" s="167"/>
      <c r="DD151" s="167"/>
      <c r="DE151" s="167"/>
      <c r="DF151" s="167"/>
      <c r="DG151" s="167"/>
      <c r="DH151" s="167"/>
      <c r="DI151" s="167"/>
      <c r="DJ151" s="167"/>
      <c r="DK151" s="167"/>
      <c r="DL151" s="167"/>
      <c r="DM151" s="167"/>
      <c r="DN151" s="167"/>
      <c r="DO151" s="167"/>
      <c r="DP151" s="167"/>
      <c r="DQ151" s="167"/>
      <c r="DR151" s="167"/>
      <c r="DS151" s="167"/>
      <c r="DT151" s="167"/>
      <c r="DU151" s="167"/>
      <c r="DV151" s="167"/>
      <c r="DW151" s="167"/>
      <c r="DX151" s="167"/>
      <c r="DY151" s="167"/>
      <c r="DZ151" s="167"/>
      <c r="EA151" s="167"/>
      <c r="EB151" s="167"/>
      <c r="EC151" s="167"/>
      <c r="ED151" s="167"/>
    </row>
    <row r="152" spans="1:134" s="288" customFormat="1" ht="13.8" thickBot="1" x14ac:dyDescent="0.3">
      <c r="A152" s="472">
        <f>'дерево ЭД103-01'!A154</f>
        <v>151</v>
      </c>
      <c r="B152" s="145" t="str">
        <f>IF('дерево ЭД103-01'!B154=0," ",'дерево ЭД103-01'!B154)</f>
        <v>07.15.</v>
      </c>
      <c r="C152" s="181" t="str">
        <f>IF('дерево ЭД103-01'!C154=0," ",'дерево ЭД103-01'!C154)</f>
        <v>Лента ЛЭС 0,1х20 обраб.</v>
      </c>
      <c r="D152" s="181" t="str">
        <f>IF('дерево ЭД103-01'!D154=0," ",'дерево ЭД103-01'!D154)</f>
        <v>Лента</v>
      </c>
      <c r="E152" s="884" t="s">
        <v>309</v>
      </c>
      <c r="F152" s="883"/>
      <c r="G152" s="885" t="s">
        <v>349</v>
      </c>
      <c r="H152" s="455" t="s">
        <v>56</v>
      </c>
      <c r="I152" s="316">
        <v>10</v>
      </c>
      <c r="J152" s="316">
        <v>1</v>
      </c>
      <c r="K152" s="921" t="str">
        <f>IF('дерево ЭД103-01'!E154=0,"-",'дерево ЭД103-01'!E154)</f>
        <v>-</v>
      </c>
      <c r="L152" s="758" t="s">
        <v>374</v>
      </c>
      <c r="M152" s="756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382"/>
      <c r="DA152" s="247"/>
      <c r="DB152" s="247"/>
      <c r="DC152" s="247"/>
      <c r="DD152" s="247"/>
      <c r="DE152" s="247"/>
      <c r="DF152" s="247"/>
      <c r="DG152" s="247"/>
      <c r="DH152" s="247"/>
      <c r="DI152" s="247"/>
      <c r="DJ152" s="247"/>
      <c r="DK152" s="247"/>
      <c r="DL152" s="247"/>
      <c r="DM152" s="247"/>
      <c r="DN152" s="247"/>
      <c r="DO152" s="247"/>
      <c r="DP152" s="247"/>
      <c r="DQ152" s="247"/>
      <c r="DR152" s="247"/>
      <c r="DS152" s="247"/>
      <c r="DT152" s="247"/>
      <c r="DU152" s="247"/>
      <c r="DV152" s="247"/>
      <c r="DW152" s="247"/>
      <c r="DX152" s="247"/>
      <c r="DY152" s="247"/>
      <c r="DZ152" s="247"/>
      <c r="EA152" s="247"/>
      <c r="EB152" s="247"/>
      <c r="EC152" s="247"/>
      <c r="ED152" s="247"/>
    </row>
    <row r="153" spans="1:134" s="155" customFormat="1" x14ac:dyDescent="0.25">
      <c r="A153" s="138">
        <f>'дерево ЭД103-01'!A155</f>
        <v>152</v>
      </c>
      <c r="B153" s="88" t="str">
        <f>IF('дерево ЭД103-01'!B155=0," ",'дерево ЭД103-01'!B155)</f>
        <v>07.16.</v>
      </c>
      <c r="C153" s="11" t="str">
        <f>IF('дерево ЭД103-01'!C155=0," ",'дерево ЭД103-01'!C155)</f>
        <v>Пленка Ф-4 ЭО 0,04х20</v>
      </c>
      <c r="D153" s="11" t="str">
        <f>IF('дерево ЭД103-01'!D155=0," ",'дерево ЭД103-01'!D155)</f>
        <v>Пленка</v>
      </c>
      <c r="E153" s="115" t="s">
        <v>350</v>
      </c>
      <c r="F153" s="115"/>
      <c r="G153" s="115" t="s">
        <v>351</v>
      </c>
      <c r="H153" s="112" t="s">
        <v>50</v>
      </c>
      <c r="I153" s="886">
        <v>6.0199999999999997E-2</v>
      </c>
      <c r="J153" s="886">
        <v>1</v>
      </c>
      <c r="K153" s="929" t="str">
        <f>IF('дерево ЭД103-01'!E155=0,"-",'дерево ЭД103-01'!E155)</f>
        <v>-</v>
      </c>
      <c r="L153" s="758" t="s">
        <v>374</v>
      </c>
      <c r="M153" s="756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368"/>
      <c r="DA153" s="158"/>
      <c r="DB153" s="158"/>
      <c r="DC153" s="158"/>
      <c r="DD153" s="158"/>
      <c r="DE153" s="158"/>
      <c r="DF153" s="158"/>
      <c r="DG153" s="158"/>
      <c r="DH153" s="158"/>
      <c r="DI153" s="158"/>
      <c r="DJ153" s="158"/>
      <c r="DK153" s="158"/>
      <c r="DL153" s="158"/>
      <c r="DM153" s="158"/>
      <c r="DN153" s="158"/>
      <c r="DO153" s="158"/>
      <c r="DP153" s="158"/>
      <c r="DQ153" s="158"/>
      <c r="DR153" s="158"/>
      <c r="DS153" s="158"/>
      <c r="DT153" s="158"/>
      <c r="DU153" s="158"/>
      <c r="DV153" s="158"/>
      <c r="DW153" s="158"/>
      <c r="DX153" s="158"/>
      <c r="DY153" s="158"/>
      <c r="DZ153" s="158"/>
      <c r="EA153" s="158"/>
      <c r="EB153" s="158"/>
      <c r="EC153" s="158"/>
      <c r="ED153" s="158"/>
    </row>
    <row r="154" spans="1:134" s="26" customFormat="1" ht="13.8" thickBot="1" x14ac:dyDescent="0.3">
      <c r="A154" s="467">
        <f>'дерево ЭД103-01'!A156</f>
        <v>153</v>
      </c>
      <c r="B154" s="139" t="str">
        <f>IF('дерево ЭД103-01'!B156=0," ",'дерево ЭД103-01'!B156)</f>
        <v>07.17.</v>
      </c>
      <c r="C154" s="171" t="str">
        <f>IF('дерево ЭД103-01'!C156=0," ",'дерево ЭД103-01'!C156)</f>
        <v>Трубка Ф-4 ДЭ 3,0х0,4</v>
      </c>
      <c r="D154" s="171" t="str">
        <f>IF('дерево ЭД103-01'!D156=0," ",'дерево ЭД103-01'!D156)</f>
        <v>Трубка</v>
      </c>
      <c r="E154" s="305" t="s">
        <v>55</v>
      </c>
      <c r="F154" s="305" t="s">
        <v>764</v>
      </c>
      <c r="G154" s="305" t="s">
        <v>765</v>
      </c>
      <c r="H154" s="306" t="s">
        <v>56</v>
      </c>
      <c r="I154" s="887">
        <v>1</v>
      </c>
      <c r="J154" s="887">
        <v>1</v>
      </c>
      <c r="K154" s="935" t="str">
        <f>IF('дерево ЭД103-01'!E156=0,"-",'дерево ЭД103-01'!E156)</f>
        <v>-</v>
      </c>
      <c r="L154" s="758" t="s">
        <v>374</v>
      </c>
      <c r="M154" s="756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367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</row>
    <row r="155" spans="1:134" s="155" customFormat="1" x14ac:dyDescent="0.25">
      <c r="A155" s="478">
        <f>'дерево ЭД103-01'!A157</f>
        <v>154</v>
      </c>
      <c r="B155" s="150" t="str">
        <f>IF('дерево ЭД103-01'!B157=0," ",'дерево ЭД103-01'!B157)</f>
        <v>07.18.</v>
      </c>
      <c r="C155" s="174" t="str">
        <f>IF('дерево ЭД103-01'!C157=0," ",'дерево ЭД103-01'!C157)</f>
        <v>Трубка ТТК 11,4/6,8</v>
      </c>
      <c r="D155" s="174" t="str">
        <f>IF('дерево ЭД103-01'!D157=0," ",'дерево ЭД103-01'!D157)</f>
        <v>Трубка</v>
      </c>
      <c r="E155" s="350" t="s">
        <v>55</v>
      </c>
      <c r="F155" s="350"/>
      <c r="G155" s="350" t="s">
        <v>352</v>
      </c>
      <c r="H155" s="351" t="s">
        <v>50</v>
      </c>
      <c r="I155" s="888">
        <v>0.04</v>
      </c>
      <c r="J155" s="888">
        <v>1</v>
      </c>
      <c r="K155" s="936" t="str">
        <f>IF('дерево ЭД103-01'!E157=0,"-",'дерево ЭД103-01'!E157)</f>
        <v>в кг</v>
      </c>
      <c r="L155" s="758" t="s">
        <v>374</v>
      </c>
      <c r="M155" s="756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  <c r="BM155" s="157"/>
      <c r="BN155" s="157"/>
      <c r="BO155" s="157"/>
      <c r="BP155" s="157"/>
      <c r="BQ155" s="157"/>
      <c r="BR155" s="157"/>
      <c r="BS155" s="157"/>
      <c r="BT155" s="157"/>
      <c r="BU155" s="157"/>
      <c r="BV155" s="157"/>
      <c r="BW155" s="157"/>
      <c r="BX155" s="157"/>
      <c r="BY155" s="157"/>
      <c r="BZ155" s="157"/>
      <c r="CA155" s="157"/>
      <c r="CB155" s="157"/>
      <c r="CC155" s="157"/>
      <c r="CD155" s="157"/>
      <c r="CE155" s="157"/>
      <c r="CF155" s="157"/>
      <c r="CG155" s="157"/>
      <c r="CH155" s="157"/>
      <c r="CI155" s="157"/>
      <c r="CJ155" s="157"/>
      <c r="CK155" s="157"/>
      <c r="CL155" s="157"/>
      <c r="CM155" s="157"/>
      <c r="CN155" s="157"/>
      <c r="CO155" s="157"/>
      <c r="CP155" s="157"/>
      <c r="CQ155" s="157"/>
      <c r="CR155" s="157"/>
      <c r="CS155" s="157"/>
      <c r="CT155" s="157"/>
      <c r="CU155" s="157"/>
      <c r="CV155" s="157"/>
      <c r="CW155" s="157"/>
      <c r="CX155" s="157"/>
      <c r="CY155" s="157"/>
      <c r="CZ155" s="368"/>
      <c r="DA155" s="158"/>
      <c r="DB155" s="158"/>
      <c r="DC155" s="158"/>
      <c r="DD155" s="158"/>
      <c r="DE155" s="158"/>
      <c r="DF155" s="158"/>
      <c r="DG155" s="158"/>
      <c r="DH155" s="158"/>
      <c r="DI155" s="158"/>
      <c r="DJ155" s="158"/>
      <c r="DK155" s="158"/>
      <c r="DL155" s="158"/>
      <c r="DM155" s="158"/>
      <c r="DN155" s="158"/>
      <c r="DO155" s="158"/>
      <c r="DP155" s="158"/>
      <c r="DQ155" s="158"/>
      <c r="DR155" s="158"/>
      <c r="DS155" s="158"/>
      <c r="DT155" s="158"/>
      <c r="DU155" s="158"/>
      <c r="DV155" s="158"/>
      <c r="DW155" s="158"/>
      <c r="DX155" s="158"/>
      <c r="DY155" s="158"/>
      <c r="DZ155" s="158"/>
      <c r="EA155" s="158"/>
      <c r="EB155" s="158"/>
      <c r="EC155" s="158"/>
      <c r="ED155" s="158"/>
    </row>
    <row r="156" spans="1:134" s="288" customFormat="1" ht="13.8" thickBot="1" x14ac:dyDescent="0.3">
      <c r="A156" s="882">
        <f>'дерево ЭД103-01'!A158</f>
        <v>155</v>
      </c>
      <c r="B156" s="159" t="str">
        <f>IF('дерево ЭД103-01'!B158=0," ",'дерево ЭД103-01'!B158)</f>
        <v>07.18.</v>
      </c>
      <c r="C156" s="177" t="str">
        <f>IF('дерево ЭД103-01'!C158=0," ",'дерево ЭД103-01'!C158)</f>
        <v>Трубка ТТК 11,4/6,8</v>
      </c>
      <c r="D156" s="177" t="str">
        <f>IF('дерево ЭД103-01'!D158=0," ",'дерево ЭД103-01'!D158)</f>
        <v>Трубка</v>
      </c>
      <c r="E156" s="353" t="s">
        <v>55</v>
      </c>
      <c r="F156" s="353"/>
      <c r="G156" s="353" t="s">
        <v>352</v>
      </c>
      <c r="H156" s="354" t="s">
        <v>56</v>
      </c>
      <c r="I156" s="889">
        <v>1.02</v>
      </c>
      <c r="J156" s="889">
        <v>1</v>
      </c>
      <c r="K156" s="937" t="str">
        <f>IF('дерево ЭД103-01'!E158=0,"-",'дерево ЭД103-01'!E158)</f>
        <v>в м</v>
      </c>
      <c r="L156" s="758" t="s">
        <v>374</v>
      </c>
      <c r="M156" s="75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  <c r="AL156" s="166"/>
      <c r="AM156" s="166"/>
      <c r="AN156" s="166"/>
      <c r="AO156" s="166"/>
      <c r="AP156" s="166"/>
      <c r="AQ156" s="166"/>
      <c r="AR156" s="166"/>
      <c r="AS156" s="166"/>
      <c r="AT156" s="166"/>
      <c r="AU156" s="166"/>
      <c r="AV156" s="166"/>
      <c r="AW156" s="166"/>
      <c r="AX156" s="166"/>
      <c r="AY156" s="166"/>
      <c r="AZ156" s="166"/>
      <c r="BA156" s="166"/>
      <c r="BB156" s="166"/>
      <c r="BC156" s="166"/>
      <c r="BD156" s="166"/>
      <c r="BE156" s="166"/>
      <c r="BF156" s="166"/>
      <c r="BG156" s="166"/>
      <c r="BH156" s="166"/>
      <c r="BI156" s="166"/>
      <c r="BJ156" s="166"/>
      <c r="BK156" s="166"/>
      <c r="BL156" s="166"/>
      <c r="BM156" s="166"/>
      <c r="BN156" s="166"/>
      <c r="BO156" s="166"/>
      <c r="BP156" s="166"/>
      <c r="BQ156" s="166"/>
      <c r="BR156" s="166"/>
      <c r="BS156" s="166"/>
      <c r="BT156" s="166"/>
      <c r="BU156" s="166"/>
      <c r="BV156" s="166"/>
      <c r="BW156" s="166"/>
      <c r="BX156" s="166"/>
      <c r="BY156" s="166"/>
      <c r="BZ156" s="166"/>
      <c r="CA156" s="166"/>
      <c r="CB156" s="166"/>
      <c r="CC156" s="166"/>
      <c r="CD156" s="166"/>
      <c r="CE156" s="166"/>
      <c r="CF156" s="166"/>
      <c r="CG156" s="166"/>
      <c r="CH156" s="166"/>
      <c r="CI156" s="166"/>
      <c r="CJ156" s="166"/>
      <c r="CK156" s="166"/>
      <c r="CL156" s="166"/>
      <c r="CM156" s="166"/>
      <c r="CN156" s="166"/>
      <c r="CO156" s="166"/>
      <c r="CP156" s="166"/>
      <c r="CQ156" s="166"/>
      <c r="CR156" s="166"/>
      <c r="CS156" s="166"/>
      <c r="CT156" s="166"/>
      <c r="CU156" s="166"/>
      <c r="CV156" s="166"/>
      <c r="CW156" s="166"/>
      <c r="CX156" s="166"/>
      <c r="CY156" s="166"/>
      <c r="CZ156" s="382"/>
      <c r="DA156" s="247"/>
      <c r="DB156" s="247"/>
      <c r="DC156" s="247"/>
      <c r="DD156" s="247"/>
      <c r="DE156" s="247"/>
      <c r="DF156" s="247"/>
      <c r="DG156" s="247"/>
      <c r="DH156" s="247"/>
      <c r="DI156" s="247"/>
      <c r="DJ156" s="247"/>
      <c r="DK156" s="247"/>
      <c r="DL156" s="247"/>
      <c r="DM156" s="247"/>
      <c r="DN156" s="247"/>
      <c r="DO156" s="247"/>
      <c r="DP156" s="247"/>
      <c r="DQ156" s="247"/>
      <c r="DR156" s="247"/>
      <c r="DS156" s="247"/>
      <c r="DT156" s="247"/>
      <c r="DU156" s="247"/>
      <c r="DV156" s="247"/>
      <c r="DW156" s="247"/>
      <c r="DX156" s="247"/>
      <c r="DY156" s="247"/>
      <c r="DZ156" s="247"/>
      <c r="EA156" s="247"/>
      <c r="EB156" s="247"/>
      <c r="EC156" s="247"/>
      <c r="ED156" s="247"/>
    </row>
    <row r="157" spans="1:134" s="965" customFormat="1" x14ac:dyDescent="0.25">
      <c r="A157" s="472">
        <f>'дерево ЭД103-01'!A159</f>
        <v>156</v>
      </c>
      <c r="B157" s="998" t="str">
        <f>IF('дерево ЭД103-01'!B159=0," ",'дерево ЭД103-01'!B159)</f>
        <v xml:space="preserve"> </v>
      </c>
      <c r="C157" s="292" t="str">
        <f>IF('дерево ЭД103-01'!C159=0," ",'дерево ЭД103-01'!C159)</f>
        <v xml:space="preserve"> </v>
      </c>
      <c r="D157" s="292" t="str">
        <f>IF('дерево ЭД103-01'!D159=0," ",'дерево ЭД103-01'!D159)</f>
        <v xml:space="preserve"> </v>
      </c>
      <c r="E157" s="292"/>
      <c r="F157" s="292"/>
      <c r="G157" s="292"/>
      <c r="H157" s="292"/>
      <c r="I157" s="292"/>
      <c r="J157" s="292"/>
      <c r="K157" s="999" t="str">
        <f>IF('дерево ЭД103-01'!E159=0,"-",'дерево ЭД103-01'!E159)</f>
        <v>-</v>
      </c>
      <c r="L157" s="22"/>
      <c r="M157" s="22"/>
      <c r="N157" s="897"/>
      <c r="O157" s="897"/>
      <c r="P157" s="897"/>
      <c r="Q157" s="897"/>
      <c r="R157" s="897"/>
      <c r="S157" s="897"/>
      <c r="T157" s="897"/>
      <c r="U157" s="897"/>
      <c r="V157" s="897"/>
      <c r="W157" s="897"/>
      <c r="X157" s="897"/>
      <c r="Y157" s="897"/>
      <c r="Z157" s="897"/>
      <c r="AA157" s="897"/>
      <c r="AB157" s="897"/>
      <c r="AC157" s="897"/>
      <c r="AD157" s="897"/>
      <c r="AE157" s="897"/>
      <c r="AF157" s="897"/>
      <c r="AG157" s="897"/>
      <c r="AH157" s="897"/>
      <c r="AI157" s="897"/>
      <c r="AJ157" s="897"/>
      <c r="AK157" s="897"/>
      <c r="AL157" s="897"/>
      <c r="AM157" s="897"/>
      <c r="AN157" s="897"/>
      <c r="AO157" s="897"/>
      <c r="AP157" s="897"/>
      <c r="AQ157" s="897"/>
      <c r="AR157" s="897"/>
      <c r="AS157" s="897"/>
      <c r="AT157" s="897"/>
      <c r="AU157" s="897"/>
      <c r="AV157" s="897"/>
      <c r="AW157" s="897"/>
      <c r="AX157" s="897"/>
      <c r="AY157" s="897"/>
      <c r="AZ157" s="897"/>
      <c r="BA157" s="897"/>
      <c r="BB157" s="897"/>
      <c r="BC157" s="897"/>
      <c r="BD157" s="897"/>
      <c r="BE157" s="897"/>
      <c r="BF157" s="897"/>
      <c r="BG157" s="897"/>
      <c r="BH157" s="897"/>
      <c r="BI157" s="897"/>
      <c r="BJ157" s="897"/>
      <c r="BK157" s="897"/>
      <c r="BL157" s="897"/>
      <c r="BM157" s="897"/>
      <c r="BN157" s="897"/>
      <c r="BO157" s="897"/>
      <c r="BP157" s="897"/>
      <c r="BQ157" s="897"/>
      <c r="BR157" s="897"/>
      <c r="BS157" s="897"/>
      <c r="BT157" s="897"/>
      <c r="BU157" s="897"/>
      <c r="BV157" s="897"/>
      <c r="BW157" s="897"/>
      <c r="BX157" s="897"/>
      <c r="BY157" s="897"/>
      <c r="BZ157" s="897"/>
      <c r="CA157" s="897"/>
      <c r="CB157" s="897"/>
      <c r="CC157" s="897"/>
      <c r="CD157" s="897"/>
      <c r="CE157" s="897"/>
      <c r="CF157" s="897"/>
      <c r="CG157" s="897"/>
      <c r="CH157" s="897"/>
      <c r="CI157" s="897"/>
      <c r="CJ157" s="897"/>
      <c r="CK157" s="897"/>
      <c r="CL157" s="897"/>
      <c r="CM157" s="897"/>
      <c r="CN157" s="897"/>
      <c r="CO157" s="897"/>
      <c r="CP157" s="897"/>
      <c r="CQ157" s="897"/>
      <c r="CR157" s="897"/>
      <c r="CS157" s="897"/>
      <c r="CT157" s="897"/>
      <c r="CU157" s="897"/>
      <c r="CV157" s="897"/>
      <c r="CW157" s="897"/>
      <c r="CX157" s="897"/>
      <c r="CY157" s="897"/>
      <c r="CZ157" s="371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</row>
    <row r="158" spans="1:134" s="965" customFormat="1" x14ac:dyDescent="0.25">
      <c r="A158" s="963">
        <f>'дерево ЭД103-01'!A160</f>
        <v>157</v>
      </c>
      <c r="B158" s="145" t="str">
        <f>IF('дерево ЭД103-01'!B160=0," ",'дерево ЭД103-01'!B160)</f>
        <v>07.19.</v>
      </c>
      <c r="C158" s="146" t="str">
        <f>IF('дерево ЭД103-01'!C160=0," ",'дерево ЭД103-01'!C160)</f>
        <v>Провод 2FO 100 с полиимидн. пленкой 150FN019 ISOLA</v>
      </c>
      <c r="D158" s="992" t="str">
        <f>IF('дерево ЭД103-01'!D160=0," ",'дерево ЭД103-01'!D160)</f>
        <v>Провод</v>
      </c>
      <c r="E158" s="449" t="s">
        <v>54</v>
      </c>
      <c r="F158" s="993"/>
      <c r="G158" s="994" t="s">
        <v>1078</v>
      </c>
      <c r="H158" s="110" t="s">
        <v>56</v>
      </c>
      <c r="I158" s="995">
        <v>1</v>
      </c>
      <c r="J158" s="995">
        <v>1</v>
      </c>
      <c r="K158" s="996" t="str">
        <f>IF('дерево ЭД103-01'!E160=0,"-",'дерево ЭД103-01'!E160)</f>
        <v>в м</v>
      </c>
      <c r="L158" s="997" t="s">
        <v>374</v>
      </c>
      <c r="M158" s="727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371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</row>
    <row r="159" spans="1:134" s="164" customFormat="1" ht="13.8" thickBot="1" x14ac:dyDescent="0.3">
      <c r="A159" s="483">
        <f>'дерево ЭД103-01'!A161</f>
        <v>158</v>
      </c>
      <c r="B159" s="842" t="str">
        <f>IF('дерево ЭД103-01'!B161=0," ",'дерево ЭД103-01'!B161)</f>
        <v>07.19.</v>
      </c>
      <c r="C159" s="843" t="str">
        <f>IF('дерево ЭД103-01'!C161=0," ",'дерево ЭД103-01'!C161)</f>
        <v>Провод 2FO 100 с полиимидн. пленкой 150FN019 ISOLA</v>
      </c>
      <c r="D159" s="552" t="str">
        <f>IF('дерево ЭД103-01'!D161=0," ",'дерево ЭД103-01'!D161)</f>
        <v>Провод</v>
      </c>
      <c r="E159" s="446" t="s">
        <v>54</v>
      </c>
      <c r="F159" s="892"/>
      <c r="G159" s="880" t="s">
        <v>1078</v>
      </c>
      <c r="H159" s="338" t="s">
        <v>50</v>
      </c>
      <c r="I159" s="891">
        <v>1</v>
      </c>
      <c r="J159" s="891">
        <v>1</v>
      </c>
      <c r="K159" s="938" t="str">
        <f>IF('дерево ЭД103-01'!E161=0,"-",'дерево ЭД103-01'!E161)</f>
        <v>в кг</v>
      </c>
      <c r="L159" s="758" t="s">
        <v>374</v>
      </c>
      <c r="M159" s="75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166"/>
      <c r="AV159" s="166"/>
      <c r="AW159" s="166"/>
      <c r="AX159" s="166"/>
      <c r="AY159" s="166"/>
      <c r="AZ159" s="166"/>
      <c r="BA159" s="166"/>
      <c r="BB159" s="166"/>
      <c r="BC159" s="166"/>
      <c r="BD159" s="166"/>
      <c r="BE159" s="166"/>
      <c r="BF159" s="166"/>
      <c r="BG159" s="166"/>
      <c r="BH159" s="166"/>
      <c r="BI159" s="166"/>
      <c r="BJ159" s="166"/>
      <c r="BK159" s="166"/>
      <c r="BL159" s="166"/>
      <c r="BM159" s="166"/>
      <c r="BN159" s="166"/>
      <c r="BO159" s="166"/>
      <c r="BP159" s="166"/>
      <c r="BQ159" s="166"/>
      <c r="BR159" s="166"/>
      <c r="BS159" s="166"/>
      <c r="BT159" s="166"/>
      <c r="BU159" s="166"/>
      <c r="BV159" s="166"/>
      <c r="BW159" s="166"/>
      <c r="BX159" s="166"/>
      <c r="BY159" s="166"/>
      <c r="BZ159" s="166"/>
      <c r="CA159" s="166"/>
      <c r="CB159" s="166"/>
      <c r="CC159" s="166"/>
      <c r="CD159" s="166"/>
      <c r="CE159" s="166"/>
      <c r="CF159" s="166"/>
      <c r="CG159" s="166"/>
      <c r="CH159" s="166"/>
      <c r="CI159" s="166"/>
      <c r="CJ159" s="166"/>
      <c r="CK159" s="166"/>
      <c r="CL159" s="166"/>
      <c r="CM159" s="166"/>
      <c r="CN159" s="166"/>
      <c r="CO159" s="166"/>
      <c r="CP159" s="166"/>
      <c r="CQ159" s="166"/>
      <c r="CR159" s="166"/>
      <c r="CS159" s="166"/>
      <c r="CT159" s="166"/>
      <c r="CU159" s="166"/>
      <c r="CV159" s="166"/>
      <c r="CW159" s="166"/>
      <c r="CX159" s="166"/>
      <c r="CY159" s="166"/>
      <c r="CZ159" s="369"/>
      <c r="DA159" s="167"/>
      <c r="DB159" s="167"/>
      <c r="DC159" s="167"/>
      <c r="DD159" s="167"/>
      <c r="DE159" s="167"/>
      <c r="DF159" s="167"/>
      <c r="DG159" s="167"/>
      <c r="DH159" s="167"/>
      <c r="DI159" s="167"/>
      <c r="DJ159" s="167"/>
      <c r="DK159" s="167"/>
      <c r="DL159" s="167"/>
      <c r="DM159" s="167"/>
      <c r="DN159" s="167"/>
      <c r="DO159" s="167"/>
      <c r="DP159" s="167"/>
      <c r="DQ159" s="167"/>
      <c r="DR159" s="167"/>
      <c r="DS159" s="167"/>
      <c r="DT159" s="167"/>
      <c r="DU159" s="167"/>
      <c r="DV159" s="167"/>
      <c r="DW159" s="167"/>
      <c r="DX159" s="167"/>
      <c r="DY159" s="167"/>
      <c r="DZ159" s="167"/>
      <c r="EA159" s="167"/>
      <c r="EB159" s="167"/>
      <c r="EC159" s="167"/>
      <c r="ED159" s="167"/>
    </row>
    <row r="160" spans="1:134" s="288" customFormat="1" ht="13.8" thickBot="1" x14ac:dyDescent="0.3">
      <c r="A160" s="472">
        <f>'дерево ЭД103-01'!A162</f>
        <v>159</v>
      </c>
      <c r="B160" s="525" t="str">
        <f>IF('дерево ЭД103-01'!B162=0," ",'дерево ЭД103-01'!B162)</f>
        <v>07.20.</v>
      </c>
      <c r="C160" s="181" t="str">
        <f>IF('дерево ЭД103-01'!C162=0," ",'дерево ЭД103-01'!C162)</f>
        <v>Цилиндр ЦИПЭ 50,5х53х60</v>
      </c>
      <c r="D160" s="181" t="str">
        <f>IF('дерево ЭД103-01'!D162=0," ",'дерево ЭД103-01'!D162)</f>
        <v>Цилиндр</v>
      </c>
      <c r="E160" s="321" t="s">
        <v>355</v>
      </c>
      <c r="F160" s="321"/>
      <c r="G160" s="321" t="s">
        <v>985</v>
      </c>
      <c r="H160" s="322" t="s">
        <v>66</v>
      </c>
      <c r="I160" s="890"/>
      <c r="J160" s="890">
        <v>1</v>
      </c>
      <c r="K160" s="921" t="str">
        <f>IF('дерево ЭД103-01'!E162=0,"-",'дерево ЭД103-01'!E162)</f>
        <v>-</v>
      </c>
      <c r="L160" s="758" t="s">
        <v>374</v>
      </c>
      <c r="M160" s="758" t="s">
        <v>374</v>
      </c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382"/>
      <c r="DA160" s="247"/>
      <c r="DB160" s="247"/>
      <c r="DC160" s="247"/>
      <c r="DD160" s="247"/>
      <c r="DE160" s="247"/>
      <c r="DF160" s="247"/>
      <c r="DG160" s="247"/>
      <c r="DH160" s="247"/>
      <c r="DI160" s="247"/>
      <c r="DJ160" s="247"/>
      <c r="DK160" s="247"/>
      <c r="DL160" s="247"/>
      <c r="DM160" s="247"/>
      <c r="DN160" s="247"/>
      <c r="DO160" s="247"/>
      <c r="DP160" s="247"/>
      <c r="DQ160" s="247"/>
      <c r="DR160" s="247"/>
      <c r="DS160" s="247"/>
      <c r="DT160" s="247"/>
      <c r="DU160" s="247"/>
      <c r="DV160" s="247"/>
      <c r="DW160" s="247"/>
      <c r="DX160" s="247"/>
      <c r="DY160" s="247"/>
      <c r="DZ160" s="247"/>
      <c r="EA160" s="247"/>
      <c r="EB160" s="247"/>
      <c r="EC160" s="247"/>
      <c r="ED160" s="247"/>
    </row>
    <row r="161" spans="1:134" s="191" customFormat="1" ht="13.8" thickBot="1" x14ac:dyDescent="0.3">
      <c r="A161" s="466">
        <f>'дерево ЭД103-01'!A163</f>
        <v>160</v>
      </c>
      <c r="B161" s="139" t="str">
        <f>IF('дерево ЭД103-01'!B163=0," ",'дерево ЭД103-01'!B163)</f>
        <v>07.21.</v>
      </c>
      <c r="C161" s="171" t="str">
        <f>IF('дерево ЭД103-01'!C163=0," ",'дерево ЭД103-01'!C163)</f>
        <v>Цилиндр ЦИПЭ 50,5х53х75</v>
      </c>
      <c r="D161" s="171" t="str">
        <f>IF('дерево ЭД103-01'!D163=0," ",'дерево ЭД103-01'!D163)</f>
        <v>Цилиндр</v>
      </c>
      <c r="E161" s="305" t="s">
        <v>355</v>
      </c>
      <c r="F161" s="305"/>
      <c r="G161" s="305" t="s">
        <v>985</v>
      </c>
      <c r="H161" s="306" t="s">
        <v>66</v>
      </c>
      <c r="I161" s="887"/>
      <c r="J161" s="887">
        <v>1</v>
      </c>
      <c r="K161" s="935" t="str">
        <f>IF('дерево ЭД103-01'!E163=0,"-",'дерево ЭД103-01'!E163)</f>
        <v>-</v>
      </c>
      <c r="L161" s="758" t="s">
        <v>374</v>
      </c>
      <c r="M161" s="758" t="s">
        <v>374</v>
      </c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370"/>
      <c r="DA161" s="190"/>
      <c r="DB161" s="190"/>
      <c r="DC161" s="190"/>
      <c r="DD161" s="190"/>
      <c r="DE161" s="190"/>
      <c r="DF161" s="190"/>
      <c r="DG161" s="190"/>
      <c r="DH161" s="190"/>
      <c r="DI161" s="190"/>
      <c r="DJ161" s="190"/>
      <c r="DK161" s="190"/>
      <c r="DL161" s="190"/>
      <c r="DM161" s="190"/>
      <c r="DN161" s="190"/>
      <c r="DO161" s="190"/>
      <c r="DP161" s="190"/>
      <c r="DQ161" s="190"/>
      <c r="DR161" s="190"/>
      <c r="DS161" s="190"/>
      <c r="DT161" s="190"/>
      <c r="DU161" s="190"/>
      <c r="DV161" s="190"/>
      <c r="DW161" s="190"/>
      <c r="DX161" s="190"/>
      <c r="DY161" s="190"/>
      <c r="DZ161" s="190"/>
      <c r="EA161" s="190"/>
      <c r="EB161" s="190"/>
      <c r="EC161" s="190"/>
      <c r="ED161" s="190"/>
    </row>
    <row r="162" spans="1:134" s="155" customFormat="1" x14ac:dyDescent="0.25">
      <c r="A162" s="478">
        <f>'дерево ЭД103-01'!A164</f>
        <v>161</v>
      </c>
      <c r="B162" s="863" t="str">
        <f>IF('дерево ЭД103-01'!B164=0," ",'дерево ЭД103-01'!B164)</f>
        <v xml:space="preserve"> </v>
      </c>
      <c r="C162" s="244" t="str">
        <f>IF('дерево ЭД103-01'!C164=0," ",'дерево ЭД103-01'!C164)</f>
        <v xml:space="preserve"> </v>
      </c>
      <c r="D162" s="244" t="str">
        <f>IF('дерево ЭД103-01'!D164=0," ",'дерево ЭД103-01'!D164)</f>
        <v xml:space="preserve"> </v>
      </c>
      <c r="E162" s="244"/>
      <c r="F162" s="244"/>
      <c r="G162" s="244"/>
      <c r="H162" s="244"/>
      <c r="I162" s="244"/>
      <c r="J162" s="244"/>
      <c r="K162" s="923" t="str">
        <f>IF('дерево ЭД103-01'!E164=0,"-",'дерево ЭД103-01'!E164)</f>
        <v>-</v>
      </c>
      <c r="L162" s="22"/>
      <c r="M162" s="22"/>
      <c r="N162" s="896"/>
      <c r="O162" s="896"/>
      <c r="P162" s="896"/>
      <c r="Q162" s="896"/>
      <c r="R162" s="896"/>
      <c r="S162" s="896"/>
      <c r="T162" s="896"/>
      <c r="U162" s="896"/>
      <c r="V162" s="896"/>
      <c r="W162" s="896"/>
      <c r="X162" s="896"/>
      <c r="Y162" s="896"/>
      <c r="Z162" s="896"/>
      <c r="AA162" s="896"/>
      <c r="AB162" s="896"/>
      <c r="AC162" s="896"/>
      <c r="AD162" s="896"/>
      <c r="AE162" s="896"/>
      <c r="AF162" s="896"/>
      <c r="AG162" s="896"/>
      <c r="AH162" s="896"/>
      <c r="AI162" s="896"/>
      <c r="AJ162" s="896"/>
      <c r="AK162" s="896"/>
      <c r="AL162" s="896"/>
      <c r="AM162" s="896"/>
      <c r="AN162" s="896"/>
      <c r="AO162" s="896"/>
      <c r="AP162" s="896"/>
      <c r="AQ162" s="896"/>
      <c r="AR162" s="896"/>
      <c r="AS162" s="896"/>
      <c r="AT162" s="896"/>
      <c r="AU162" s="896"/>
      <c r="AV162" s="896"/>
      <c r="AW162" s="896"/>
      <c r="AX162" s="896"/>
      <c r="AY162" s="896"/>
      <c r="AZ162" s="896"/>
      <c r="BA162" s="896"/>
      <c r="BB162" s="896"/>
      <c r="BC162" s="896"/>
      <c r="BD162" s="896"/>
      <c r="BE162" s="896"/>
      <c r="BF162" s="896"/>
      <c r="BG162" s="896"/>
      <c r="BH162" s="896"/>
      <c r="BI162" s="896"/>
      <c r="BJ162" s="896"/>
      <c r="BK162" s="896"/>
      <c r="BL162" s="896"/>
      <c r="BM162" s="896"/>
      <c r="BN162" s="896"/>
      <c r="BO162" s="896"/>
      <c r="BP162" s="896"/>
      <c r="BQ162" s="896"/>
      <c r="BR162" s="896"/>
      <c r="BS162" s="896"/>
      <c r="BT162" s="896"/>
      <c r="BU162" s="896"/>
      <c r="BV162" s="896"/>
      <c r="BW162" s="896"/>
      <c r="BX162" s="896"/>
      <c r="BY162" s="896"/>
      <c r="BZ162" s="896"/>
      <c r="CA162" s="896"/>
      <c r="CB162" s="896"/>
      <c r="CC162" s="896"/>
      <c r="CD162" s="896"/>
      <c r="CE162" s="896"/>
      <c r="CF162" s="896"/>
      <c r="CG162" s="896"/>
      <c r="CH162" s="896"/>
      <c r="CI162" s="896"/>
      <c r="CJ162" s="896"/>
      <c r="CK162" s="896"/>
      <c r="CL162" s="896"/>
      <c r="CM162" s="896"/>
      <c r="CN162" s="896"/>
      <c r="CO162" s="896"/>
      <c r="CP162" s="896"/>
      <c r="CQ162" s="896"/>
      <c r="CR162" s="896"/>
      <c r="CS162" s="896"/>
      <c r="CT162" s="896"/>
      <c r="CU162" s="896"/>
      <c r="CV162" s="896"/>
      <c r="CW162" s="896"/>
      <c r="CX162" s="896"/>
      <c r="CY162" s="896"/>
      <c r="CZ162" s="368"/>
      <c r="DA162" s="158"/>
      <c r="DB162" s="158"/>
      <c r="DC162" s="158"/>
      <c r="DD162" s="158"/>
      <c r="DE162" s="158"/>
      <c r="DF162" s="158"/>
      <c r="DG162" s="158"/>
      <c r="DH162" s="158"/>
      <c r="DI162" s="158"/>
      <c r="DJ162" s="158"/>
      <c r="DK162" s="158"/>
      <c r="DL162" s="158"/>
      <c r="DM162" s="158"/>
      <c r="DN162" s="158"/>
      <c r="DO162" s="158"/>
      <c r="DP162" s="158"/>
      <c r="DQ162" s="158"/>
      <c r="DR162" s="158"/>
      <c r="DS162" s="158"/>
      <c r="DT162" s="158"/>
      <c r="DU162" s="158"/>
      <c r="DV162" s="158"/>
      <c r="DW162" s="158"/>
      <c r="DX162" s="158"/>
      <c r="DY162" s="158"/>
      <c r="DZ162" s="158"/>
      <c r="EA162" s="158"/>
      <c r="EB162" s="158"/>
      <c r="EC162" s="158"/>
      <c r="ED162" s="158"/>
    </row>
    <row r="163" spans="1:134" s="288" customFormat="1" ht="13.8" thickBot="1" x14ac:dyDescent="0.3">
      <c r="A163" s="882">
        <f>'дерево ЭД103-01'!A165</f>
        <v>162</v>
      </c>
      <c r="B163" s="842" t="str">
        <f>IF('дерево ЭД103-01'!B165=0," ",'дерево ЭД103-01'!B165)</f>
        <v>07.22.</v>
      </c>
      <c r="C163" s="843" t="str">
        <f>IF('дерево ЭД103-01'!C165=0," ",'дерево ЭД103-01'!C165)</f>
        <v>ЭД103-01-50-ХХКВМ статор</v>
      </c>
      <c r="D163" s="861" t="str">
        <f>IF('дерево ЭД103-01'!D165=0," ",'дерево ЭД103-01'!D165)</f>
        <v>Комплект вспомог. мат.</v>
      </c>
      <c r="E163" s="894" t="s">
        <v>29</v>
      </c>
      <c r="F163" s="894"/>
      <c r="G163" s="378"/>
      <c r="H163" s="895" t="s">
        <v>66</v>
      </c>
      <c r="I163" s="432"/>
      <c r="J163" s="432">
        <v>1</v>
      </c>
      <c r="K163" s="939" t="str">
        <f>IF('дерево ЭД103-01'!E165=0,"-",'дерево ЭД103-01'!E165)</f>
        <v>-</v>
      </c>
      <c r="L163" s="758"/>
      <c r="M163" s="758" t="s">
        <v>374</v>
      </c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6"/>
      <c r="AS163" s="166"/>
      <c r="AT163" s="166"/>
      <c r="AU163" s="166"/>
      <c r="AV163" s="166"/>
      <c r="AW163" s="166"/>
      <c r="AX163" s="166"/>
      <c r="AY163" s="166"/>
      <c r="AZ163" s="166"/>
      <c r="BA163" s="166"/>
      <c r="BB163" s="166"/>
      <c r="BC163" s="166"/>
      <c r="BD163" s="166"/>
      <c r="BE163" s="166"/>
      <c r="BF163" s="166"/>
      <c r="BG163" s="166"/>
      <c r="BH163" s="166"/>
      <c r="BI163" s="166"/>
      <c r="BJ163" s="166"/>
      <c r="BK163" s="166"/>
      <c r="BL163" s="166"/>
      <c r="BM163" s="166"/>
      <c r="BN163" s="166"/>
      <c r="BO163" s="166"/>
      <c r="BP163" s="166"/>
      <c r="BQ163" s="166"/>
      <c r="BR163" s="166"/>
      <c r="BS163" s="166"/>
      <c r="BT163" s="166"/>
      <c r="BU163" s="166"/>
      <c r="BV163" s="166"/>
      <c r="BW163" s="166"/>
      <c r="BX163" s="166"/>
      <c r="BY163" s="166"/>
      <c r="BZ163" s="166"/>
      <c r="CA163" s="166"/>
      <c r="CB163" s="166"/>
      <c r="CC163" s="166"/>
      <c r="CD163" s="166"/>
      <c r="CE163" s="166"/>
      <c r="CF163" s="166"/>
      <c r="CG163" s="166"/>
      <c r="CH163" s="166"/>
      <c r="CI163" s="166"/>
      <c r="CJ163" s="166"/>
      <c r="CK163" s="166"/>
      <c r="CL163" s="166"/>
      <c r="CM163" s="166"/>
      <c r="CN163" s="166"/>
      <c r="CO163" s="166"/>
      <c r="CP163" s="166"/>
      <c r="CQ163" s="166"/>
      <c r="CR163" s="166"/>
      <c r="CS163" s="166"/>
      <c r="CT163" s="166"/>
      <c r="CU163" s="166"/>
      <c r="CV163" s="166"/>
      <c r="CW163" s="166"/>
      <c r="CX163" s="166"/>
      <c r="CY163" s="166"/>
      <c r="CZ163" s="382"/>
      <c r="DA163" s="247"/>
      <c r="DB163" s="247"/>
      <c r="DC163" s="247"/>
      <c r="DD163" s="247"/>
      <c r="DE163" s="247"/>
      <c r="DF163" s="247"/>
      <c r="DG163" s="247"/>
      <c r="DH163" s="247"/>
      <c r="DI163" s="247"/>
      <c r="DJ163" s="247"/>
      <c r="DK163" s="247"/>
      <c r="DL163" s="247"/>
      <c r="DM163" s="247"/>
      <c r="DN163" s="247"/>
      <c r="DO163" s="247"/>
      <c r="DP163" s="247"/>
      <c r="DQ163" s="247"/>
      <c r="DR163" s="247"/>
      <c r="DS163" s="247"/>
      <c r="DT163" s="247"/>
      <c r="DU163" s="247"/>
      <c r="DV163" s="247"/>
      <c r="DW163" s="247"/>
      <c r="DX163" s="247"/>
      <c r="DY163" s="247"/>
      <c r="DZ163" s="247"/>
      <c r="EA163" s="247"/>
      <c r="EB163" s="247"/>
      <c r="EC163" s="247"/>
      <c r="ED163" s="247"/>
    </row>
    <row r="164" spans="1:134" s="288" customFormat="1" ht="13.8" thickBot="1" x14ac:dyDescent="0.3">
      <c r="A164" s="472">
        <f>'дерево ЭД103-01'!A166</f>
        <v>163</v>
      </c>
      <c r="B164" s="286" t="str">
        <f>IF('дерево ЭД103-01'!B166=0," ",'дерево ЭД103-01'!B166)</f>
        <v>07.01.</v>
      </c>
      <c r="C164" s="831" t="str">
        <f>IF('дерево ЭД103-01'!C166=0," ",'дерево ЭД103-01'!C166)</f>
        <v>ЭД117Т-01-53СБ Кабель с наконечником</v>
      </c>
      <c r="D164" s="831" t="str">
        <f>IF('дерево ЭД103-01'!D166=0," ",'дерево ЭД103-01'!D166)</f>
        <v>Кабель с наконечником</v>
      </c>
      <c r="E164" s="893"/>
      <c r="F164" s="893"/>
      <c r="G164" s="893"/>
      <c r="H164" s="953" t="s">
        <v>66</v>
      </c>
      <c r="I164" s="881"/>
      <c r="J164" s="881"/>
      <c r="K164" s="925" t="str">
        <f>IF('дерево ЭД103-01'!E166=0,"-",'дерево ЭД103-01'!E166)</f>
        <v>-</v>
      </c>
      <c r="L164" s="758"/>
      <c r="M164" s="758" t="s">
        <v>374</v>
      </c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382"/>
      <c r="DA164" s="247"/>
      <c r="DB164" s="247"/>
      <c r="DC164" s="247"/>
      <c r="DD164" s="247"/>
      <c r="DE164" s="247"/>
      <c r="DF164" s="247"/>
      <c r="DG164" s="247"/>
      <c r="DH164" s="247"/>
      <c r="DI164" s="247"/>
      <c r="DJ164" s="247"/>
      <c r="DK164" s="247"/>
      <c r="DL164" s="247"/>
      <c r="DM164" s="247"/>
      <c r="DN164" s="247"/>
      <c r="DO164" s="247"/>
      <c r="DP164" s="247"/>
      <c r="DQ164" s="247"/>
      <c r="DR164" s="247"/>
      <c r="DS164" s="247"/>
      <c r="DT164" s="247"/>
      <c r="DU164" s="247"/>
      <c r="DV164" s="247"/>
      <c r="DW164" s="247"/>
      <c r="DX164" s="247"/>
      <c r="DY164" s="247"/>
      <c r="DZ164" s="247"/>
      <c r="EA164" s="247"/>
      <c r="EB164" s="247"/>
      <c r="EC164" s="247"/>
      <c r="ED164" s="247"/>
    </row>
    <row r="165" spans="1:134" s="826" customFormat="1" x14ac:dyDescent="0.25">
      <c r="A165" s="138">
        <f>'дерево ЭД103-01'!A167</f>
        <v>164</v>
      </c>
      <c r="B165" s="525" t="str">
        <f>IF('дерево ЭД103-01'!B167=0," ",'дерево ЭД103-01'!B167)</f>
        <v>07.01.1.</v>
      </c>
      <c r="C165" s="181" t="str">
        <f>IF('дерево ЭД103-01'!C167=0," ",'дерево ЭД103-01'!C167)</f>
        <v>ЭД117-01-51-001-06 Трубка изолирующая</v>
      </c>
      <c r="D165" s="181" t="str">
        <f>IF('дерево ЭД103-01'!D167=0," ",'дерево ЭД103-01'!D167)</f>
        <v>Трубка изолирующая</v>
      </c>
      <c r="E165" s="454" t="s">
        <v>350</v>
      </c>
      <c r="F165" s="454" t="s">
        <v>359</v>
      </c>
      <c r="G165" s="454" t="s">
        <v>354</v>
      </c>
      <c r="H165" s="513" t="s">
        <v>50</v>
      </c>
      <c r="I165" s="316">
        <v>2.5000000000000001E-4</v>
      </c>
      <c r="J165" s="316">
        <v>2.9999999999999997E-4</v>
      </c>
      <c r="K165" s="921" t="str">
        <f>IF('дерево ЭД103-01'!E167=0,"-",'дерево ЭД103-01'!E167)</f>
        <v>-</v>
      </c>
      <c r="L165" s="758" t="s">
        <v>374</v>
      </c>
      <c r="M165" s="758" t="s">
        <v>374</v>
      </c>
      <c r="N165" s="897"/>
      <c r="O165" s="897"/>
      <c r="P165" s="897"/>
      <c r="Q165" s="897"/>
      <c r="R165" s="897"/>
      <c r="S165" s="897"/>
      <c r="T165" s="897"/>
      <c r="U165" s="897"/>
      <c r="V165" s="897"/>
      <c r="W165" s="897"/>
      <c r="X165" s="897"/>
      <c r="Y165" s="897"/>
      <c r="Z165" s="897"/>
      <c r="AA165" s="897"/>
      <c r="AB165" s="897"/>
      <c r="AC165" s="897"/>
      <c r="AD165" s="897"/>
      <c r="AE165" s="897"/>
      <c r="AF165" s="897"/>
      <c r="AG165" s="897"/>
      <c r="AH165" s="897"/>
      <c r="AI165" s="897"/>
      <c r="AJ165" s="897"/>
      <c r="AK165" s="897"/>
      <c r="AL165" s="897"/>
      <c r="AM165" s="897"/>
      <c r="AN165" s="897"/>
      <c r="AO165" s="897"/>
      <c r="AP165" s="897"/>
      <c r="AQ165" s="897"/>
      <c r="AR165" s="897"/>
      <c r="AS165" s="897"/>
      <c r="AT165" s="897"/>
      <c r="AU165" s="897"/>
      <c r="AV165" s="897"/>
      <c r="AW165" s="897"/>
      <c r="AX165" s="897"/>
      <c r="AY165" s="897"/>
      <c r="AZ165" s="897"/>
      <c r="BA165" s="897"/>
      <c r="BB165" s="897"/>
      <c r="BC165" s="897"/>
      <c r="BD165" s="897"/>
      <c r="BE165" s="897"/>
      <c r="BF165" s="897"/>
      <c r="BG165" s="897"/>
      <c r="BH165" s="897"/>
      <c r="BI165" s="897"/>
      <c r="BJ165" s="897"/>
      <c r="BK165" s="897"/>
      <c r="BL165" s="897"/>
      <c r="BM165" s="897"/>
      <c r="BN165" s="897"/>
      <c r="BO165" s="897"/>
      <c r="BP165" s="897"/>
      <c r="BQ165" s="897"/>
      <c r="BR165" s="897"/>
      <c r="BS165" s="897"/>
      <c r="BT165" s="897"/>
      <c r="BU165" s="897"/>
      <c r="BV165" s="897"/>
      <c r="BW165" s="897"/>
      <c r="BX165" s="897"/>
      <c r="BY165" s="897"/>
      <c r="BZ165" s="897"/>
      <c r="CA165" s="897"/>
      <c r="CB165" s="897"/>
      <c r="CC165" s="897"/>
      <c r="CD165" s="897"/>
      <c r="CE165" s="897"/>
      <c r="CF165" s="897"/>
      <c r="CG165" s="897"/>
      <c r="CH165" s="897"/>
      <c r="CI165" s="897"/>
      <c r="CJ165" s="897"/>
      <c r="CK165" s="897"/>
      <c r="CL165" s="897"/>
      <c r="CM165" s="897"/>
      <c r="CN165" s="897"/>
      <c r="CO165" s="897"/>
      <c r="CP165" s="897"/>
      <c r="CQ165" s="897"/>
      <c r="CR165" s="897"/>
      <c r="CS165" s="897"/>
      <c r="CT165" s="897"/>
      <c r="CU165" s="897"/>
      <c r="CV165" s="897"/>
      <c r="CW165" s="897"/>
      <c r="CX165" s="897"/>
      <c r="CY165" s="897"/>
      <c r="CZ165" s="371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</row>
    <row r="166" spans="1:134" s="288" customFormat="1" ht="13.8" thickBot="1" x14ac:dyDescent="0.3">
      <c r="A166" s="472">
        <f>'дерево ЭД103-01'!A168</f>
        <v>165</v>
      </c>
      <c r="B166" s="612" t="str">
        <f>IF('дерево ЭД103-01'!B168=0," ",'дерево ЭД103-01'!B168)</f>
        <v>07.01.2.</v>
      </c>
      <c r="C166" s="275" t="str">
        <f>IF('дерево ЭД103-01'!C168=0," ",'дерево ЭД103-01'!C168)</f>
        <v>ЭД117Т-01-53-001 Наконечник</v>
      </c>
      <c r="D166" s="275" t="str">
        <f>IF('дерево ЭД103-01'!D168=0," ",'дерево ЭД103-01'!D168)</f>
        <v>Наконечник</v>
      </c>
      <c r="E166" s="954" t="s">
        <v>307</v>
      </c>
      <c r="F166" s="954"/>
      <c r="G166" s="954" t="s">
        <v>360</v>
      </c>
      <c r="H166" s="955" t="s">
        <v>50</v>
      </c>
      <c r="I166" s="956">
        <v>6.4000000000000003E-3</v>
      </c>
      <c r="J166" s="956">
        <v>1.7500000000000002E-2</v>
      </c>
      <c r="K166" s="922" t="str">
        <f>IF('дерево ЭД103-01'!E168=0,"-",'дерево ЭД103-01'!E168)</f>
        <v>-</v>
      </c>
      <c r="L166" s="758" t="s">
        <v>374</v>
      </c>
      <c r="M166" s="758" t="s">
        <v>374</v>
      </c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382"/>
      <c r="DA166" s="247"/>
      <c r="DB166" s="247"/>
      <c r="DC166" s="247"/>
      <c r="DD166" s="247"/>
      <c r="DE166" s="247"/>
      <c r="DF166" s="247"/>
      <c r="DG166" s="247"/>
      <c r="DH166" s="247"/>
      <c r="DI166" s="247"/>
      <c r="DJ166" s="247"/>
      <c r="DK166" s="247"/>
      <c r="DL166" s="247"/>
      <c r="DM166" s="247"/>
      <c r="DN166" s="247"/>
      <c r="DO166" s="247"/>
      <c r="DP166" s="247"/>
      <c r="DQ166" s="247"/>
      <c r="DR166" s="247"/>
      <c r="DS166" s="247"/>
      <c r="DT166" s="247"/>
      <c r="DU166" s="247"/>
      <c r="DV166" s="247"/>
      <c r="DW166" s="247"/>
      <c r="DX166" s="247"/>
      <c r="DY166" s="247"/>
      <c r="DZ166" s="247"/>
      <c r="EA166" s="247"/>
      <c r="EB166" s="247"/>
      <c r="EC166" s="247"/>
      <c r="ED166" s="247"/>
    </row>
    <row r="167" spans="1:134" s="215" customFormat="1" x14ac:dyDescent="0.25">
      <c r="A167" s="138">
        <f>'дерево ЭД103-01'!A169</f>
        <v>166</v>
      </c>
      <c r="B167" s="527" t="str">
        <f>IF('дерево ЭД103-01'!B169=0," ",'дерево ЭД103-01'!B169)</f>
        <v>07.01.3.</v>
      </c>
      <c r="C167" s="279" t="str">
        <f>IF('дерево ЭД103-01'!C169=0," ",'дерево ЭД103-01'!C169)</f>
        <v>ЭД117Т-01-53-002-01 Провод</v>
      </c>
      <c r="D167" s="279" t="str">
        <f>IF('дерево ЭД103-01'!D169=0," ",'дерево ЭД103-01'!D169)</f>
        <v>Провод</v>
      </c>
      <c r="E167" s="350" t="s">
        <v>54</v>
      </c>
      <c r="F167" s="350" t="s">
        <v>361</v>
      </c>
      <c r="G167" s="350" t="s">
        <v>1078</v>
      </c>
      <c r="H167" s="351" t="s">
        <v>56</v>
      </c>
      <c r="I167" s="888">
        <v>0.26</v>
      </c>
      <c r="J167" s="888">
        <v>0.27300000000000002</v>
      </c>
      <c r="K167" s="936" t="str">
        <f>IF('дерево ЭД103-01'!E169=0,"-",'дерево ЭД103-01'!E169)</f>
        <v>в м</v>
      </c>
      <c r="L167" s="758" t="s">
        <v>374</v>
      </c>
      <c r="M167" s="758" t="s">
        <v>374</v>
      </c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371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</row>
    <row r="168" spans="1:134" s="26" customFormat="1" ht="13.8" thickBot="1" x14ac:dyDescent="0.3">
      <c r="A168" s="472">
        <f>'дерево ЭД103-01'!A170</f>
        <v>167</v>
      </c>
      <c r="B168" s="528" t="str">
        <f>IF('дерево ЭД103-01'!B170=0," ",'дерево ЭД103-01'!B170)</f>
        <v>07.01.3.</v>
      </c>
      <c r="C168" s="281" t="str">
        <f>IF('дерево ЭД103-01'!C170=0," ",'дерево ЭД103-01'!C170)</f>
        <v>ЭД117Т-01-53-002-01 Провод</v>
      </c>
      <c r="D168" s="281" t="str">
        <f>IF('дерево ЭД103-01'!D170=0," ",'дерево ЭД103-01'!D170)</f>
        <v>Провод</v>
      </c>
      <c r="E168" s="353" t="s">
        <v>54</v>
      </c>
      <c r="F168" s="353" t="s">
        <v>361</v>
      </c>
      <c r="G168" s="353" t="s">
        <v>1078</v>
      </c>
      <c r="H168" s="354" t="s">
        <v>50</v>
      </c>
      <c r="I168" s="889">
        <v>1.4E-2</v>
      </c>
      <c r="J168" s="889">
        <v>1.5299999999999999E-2</v>
      </c>
      <c r="K168" s="937" t="str">
        <f>IF('дерево ЭД103-01'!E170=0,"-",'дерево ЭД103-01'!E170)</f>
        <v>в кг</v>
      </c>
      <c r="L168" s="758" t="s">
        <v>374</v>
      </c>
      <c r="M168" s="758" t="s">
        <v>374</v>
      </c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367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</row>
    <row r="169" spans="1:134" s="272" customFormat="1" ht="13.8" thickBot="1" x14ac:dyDescent="0.3">
      <c r="A169" s="466">
        <f>'дерево ЭД103-01'!A171</f>
        <v>168</v>
      </c>
      <c r="B169" s="612" t="str">
        <f>IF('дерево ЭД103-01'!B171=0," ",'дерево ЭД103-01'!B171)</f>
        <v>07.01.4.</v>
      </c>
      <c r="C169" s="290" t="str">
        <f>IF('дерево ЭД103-01'!C171=0," ",'дерево ЭД103-01'!C171)</f>
        <v>ЭД117Т-01-53-005 Трубка</v>
      </c>
      <c r="D169" s="290" t="str">
        <f>IF('дерево ЭД103-01'!D171=0," ",'дерево ЭД103-01'!D171)</f>
        <v>Трубка</v>
      </c>
      <c r="E169" s="345" t="s">
        <v>55</v>
      </c>
      <c r="F169" s="345" t="s">
        <v>766</v>
      </c>
      <c r="G169" s="345" t="s">
        <v>765</v>
      </c>
      <c r="H169" s="347" t="s">
        <v>56</v>
      </c>
      <c r="I169" s="957">
        <v>0.23799999999999999</v>
      </c>
      <c r="J169" s="957">
        <v>0.25</v>
      </c>
      <c r="K169" s="922" t="str">
        <f>IF('дерево ЭД103-01'!E171=0,"-",'дерево ЭД103-01'!E171)</f>
        <v>-</v>
      </c>
      <c r="L169" s="758" t="s">
        <v>374</v>
      </c>
      <c r="M169" s="758" t="s">
        <v>374</v>
      </c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381"/>
      <c r="DA169" s="273"/>
      <c r="DB169" s="273"/>
      <c r="DC169" s="273"/>
      <c r="DD169" s="273"/>
      <c r="DE169" s="273"/>
      <c r="DF169" s="273"/>
      <c r="DG169" s="273"/>
      <c r="DH169" s="273"/>
      <c r="DI169" s="273"/>
      <c r="DJ169" s="273"/>
      <c r="DK169" s="273"/>
      <c r="DL169" s="273"/>
      <c r="DM169" s="273"/>
      <c r="DN169" s="273"/>
      <c r="DO169" s="273"/>
      <c r="DP169" s="273"/>
      <c r="DQ169" s="273"/>
      <c r="DR169" s="273"/>
      <c r="DS169" s="273"/>
      <c r="DT169" s="273"/>
      <c r="DU169" s="273"/>
      <c r="DV169" s="273"/>
      <c r="DW169" s="273"/>
      <c r="DX169" s="273"/>
      <c r="DY169" s="273"/>
      <c r="DZ169" s="273"/>
      <c r="EA169" s="273"/>
      <c r="EB169" s="273"/>
      <c r="EC169" s="273"/>
      <c r="ED169" s="273"/>
    </row>
    <row r="170" spans="1:134" s="205" customFormat="1" ht="13.8" thickBot="1" x14ac:dyDescent="0.3">
      <c r="A170" s="473">
        <f>'дерево ЭД103-01'!A172</f>
        <v>169</v>
      </c>
      <c r="B170" s="267" t="str">
        <f>IF('дерево ЭД103-01'!B172=0," ",'дерево ЭД103-01'!B172)</f>
        <v>07.02.</v>
      </c>
      <c r="C170" s="271" t="str">
        <f>IF('дерево ЭД103-01'!C172=0," ",'дерево ЭД103-01'!C172)</f>
        <v>ЭД117Т-01-53-01СБ Кабель с наконечником</v>
      </c>
      <c r="D170" s="271" t="str">
        <f>IF('дерево ЭД103-01'!D172=0," ",'дерево ЭД103-01'!D172)</f>
        <v>Кабель с наконечником</v>
      </c>
      <c r="E170" s="893"/>
      <c r="F170" s="893"/>
      <c r="G170" s="893"/>
      <c r="H170" s="953" t="s">
        <v>66</v>
      </c>
      <c r="I170" s="881"/>
      <c r="J170" s="881"/>
      <c r="K170" s="940" t="str">
        <f>IF('дерево ЭД103-01'!E172=0,"-",'дерево ЭД103-01'!E172)</f>
        <v>-</v>
      </c>
      <c r="L170" s="758"/>
      <c r="M170" s="758" t="s">
        <v>374</v>
      </c>
      <c r="N170" s="477"/>
      <c r="O170" s="477"/>
      <c r="P170" s="477"/>
      <c r="Q170" s="477"/>
      <c r="R170" s="477"/>
      <c r="S170" s="477"/>
      <c r="T170" s="477"/>
      <c r="U170" s="477"/>
      <c r="V170" s="477"/>
      <c r="W170" s="477"/>
      <c r="X170" s="477"/>
      <c r="Y170" s="477"/>
      <c r="Z170" s="477"/>
      <c r="AA170" s="477"/>
      <c r="AB170" s="477"/>
      <c r="AC170" s="477"/>
      <c r="AD170" s="477"/>
      <c r="AE170" s="477"/>
      <c r="AF170" s="477"/>
      <c r="AG170" s="477"/>
      <c r="AH170" s="477"/>
      <c r="AI170" s="477"/>
      <c r="AJ170" s="477"/>
      <c r="AK170" s="477"/>
      <c r="AL170" s="477"/>
      <c r="AM170" s="477"/>
      <c r="AN170" s="477"/>
      <c r="AO170" s="477"/>
      <c r="AP170" s="477"/>
      <c r="AQ170" s="477"/>
      <c r="AR170" s="477"/>
      <c r="AS170" s="477"/>
      <c r="AT170" s="477"/>
      <c r="AU170" s="477"/>
      <c r="AV170" s="477"/>
      <c r="AW170" s="477"/>
      <c r="AX170" s="477"/>
      <c r="AY170" s="477"/>
      <c r="AZ170" s="477"/>
      <c r="BA170" s="477"/>
      <c r="BB170" s="477"/>
      <c r="BC170" s="477"/>
      <c r="BD170" s="477"/>
      <c r="BE170" s="477"/>
      <c r="BF170" s="477"/>
      <c r="BG170" s="477"/>
      <c r="BH170" s="477"/>
      <c r="BI170" s="477"/>
      <c r="BJ170" s="477"/>
      <c r="BK170" s="477"/>
      <c r="BL170" s="477"/>
      <c r="BM170" s="477"/>
      <c r="BN170" s="477"/>
      <c r="BO170" s="477"/>
      <c r="BP170" s="477"/>
      <c r="BQ170" s="477"/>
      <c r="BR170" s="477"/>
      <c r="BS170" s="477"/>
      <c r="BT170" s="477"/>
      <c r="BU170" s="477"/>
      <c r="BV170" s="477"/>
      <c r="BW170" s="477"/>
      <c r="BX170" s="477"/>
      <c r="BY170" s="477"/>
      <c r="BZ170" s="477"/>
      <c r="CA170" s="477"/>
      <c r="CB170" s="477"/>
      <c r="CC170" s="477"/>
      <c r="CD170" s="477"/>
      <c r="CE170" s="477"/>
      <c r="CF170" s="477"/>
      <c r="CG170" s="477"/>
      <c r="CH170" s="477"/>
      <c r="CI170" s="477"/>
      <c r="CJ170" s="477"/>
      <c r="CK170" s="477"/>
      <c r="CL170" s="477"/>
      <c r="CM170" s="477"/>
      <c r="CN170" s="477"/>
      <c r="CO170" s="477"/>
      <c r="CP170" s="477"/>
      <c r="CQ170" s="477"/>
      <c r="CR170" s="477"/>
      <c r="CS170" s="477"/>
      <c r="CT170" s="477"/>
      <c r="CU170" s="477"/>
      <c r="CV170" s="477"/>
      <c r="CW170" s="477"/>
      <c r="CX170" s="477"/>
      <c r="CY170" s="477"/>
      <c r="CZ170" s="372"/>
      <c r="DA170" s="204"/>
      <c r="DB170" s="204"/>
      <c r="DC170" s="204"/>
      <c r="DD170" s="204"/>
      <c r="DE170" s="204"/>
      <c r="DF170" s="204"/>
      <c r="DG170" s="204"/>
      <c r="DH170" s="204"/>
      <c r="DI170" s="204"/>
      <c r="DJ170" s="204"/>
      <c r="DK170" s="204"/>
      <c r="DL170" s="204"/>
      <c r="DM170" s="204"/>
      <c r="DN170" s="204"/>
      <c r="DO170" s="204"/>
      <c r="DP170" s="204"/>
      <c r="DQ170" s="204"/>
      <c r="DR170" s="204"/>
      <c r="DS170" s="204"/>
      <c r="DT170" s="204"/>
      <c r="DU170" s="204"/>
      <c r="DV170" s="204"/>
      <c r="DW170" s="204"/>
      <c r="DX170" s="204"/>
      <c r="DY170" s="204"/>
      <c r="DZ170" s="204"/>
      <c r="EA170" s="204"/>
      <c r="EB170" s="204"/>
      <c r="EC170" s="204"/>
      <c r="ED170" s="204"/>
    </row>
    <row r="171" spans="1:134" s="155" customFormat="1" x14ac:dyDescent="0.25">
      <c r="A171" s="898">
        <f>'дерево ЭД103-01'!A173</f>
        <v>170</v>
      </c>
      <c r="B171" s="527" t="str">
        <f>IF('дерево ЭД103-01'!B173=0," ",'дерево ЭД103-01'!B173)</f>
        <v>07.02.1.</v>
      </c>
      <c r="C171" s="174" t="str">
        <f>IF('дерево ЭД103-01'!C173=0," ",'дерево ЭД103-01'!C173)</f>
        <v>ЭД117-01-51-001-06 Трубка изолирующая</v>
      </c>
      <c r="D171" s="174" t="str">
        <f>IF('дерево ЭД103-01'!D173=0," ",'дерево ЭД103-01'!D173)</f>
        <v>Трубка изолирующая</v>
      </c>
      <c r="E171" s="454" t="s">
        <v>350</v>
      </c>
      <c r="F171" s="454" t="s">
        <v>359</v>
      </c>
      <c r="G171" s="454" t="s">
        <v>354</v>
      </c>
      <c r="H171" s="513" t="s">
        <v>50</v>
      </c>
      <c r="I171" s="316">
        <v>2.5000000000000001E-4</v>
      </c>
      <c r="J171" s="316">
        <v>2.9999999999999997E-4</v>
      </c>
      <c r="K171" s="919" t="str">
        <f>IF('дерево ЭД103-01'!E173=0,"-",'дерево ЭД103-01'!E173)</f>
        <v>-</v>
      </c>
      <c r="L171" s="758" t="s">
        <v>374</v>
      </c>
      <c r="M171" s="758" t="s">
        <v>374</v>
      </c>
      <c r="N171" s="896"/>
      <c r="O171" s="896"/>
      <c r="P171" s="896"/>
      <c r="Q171" s="896"/>
      <c r="R171" s="896"/>
      <c r="S171" s="896"/>
      <c r="T171" s="896"/>
      <c r="U171" s="896"/>
      <c r="V171" s="896"/>
      <c r="W171" s="896"/>
      <c r="X171" s="896"/>
      <c r="Y171" s="896"/>
      <c r="Z171" s="896"/>
      <c r="AA171" s="896"/>
      <c r="AB171" s="896"/>
      <c r="AC171" s="896"/>
      <c r="AD171" s="896"/>
      <c r="AE171" s="896"/>
      <c r="AF171" s="896"/>
      <c r="AG171" s="896"/>
      <c r="AH171" s="896"/>
      <c r="AI171" s="896"/>
      <c r="AJ171" s="896"/>
      <c r="AK171" s="896"/>
      <c r="AL171" s="896"/>
      <c r="AM171" s="896"/>
      <c r="AN171" s="896"/>
      <c r="AO171" s="896"/>
      <c r="AP171" s="896"/>
      <c r="AQ171" s="896"/>
      <c r="AR171" s="896"/>
      <c r="AS171" s="896"/>
      <c r="AT171" s="896"/>
      <c r="AU171" s="896"/>
      <c r="AV171" s="896"/>
      <c r="AW171" s="896"/>
      <c r="AX171" s="896"/>
      <c r="AY171" s="896"/>
      <c r="AZ171" s="896"/>
      <c r="BA171" s="896"/>
      <c r="BB171" s="896"/>
      <c r="BC171" s="896"/>
      <c r="BD171" s="896"/>
      <c r="BE171" s="896"/>
      <c r="BF171" s="896"/>
      <c r="BG171" s="896"/>
      <c r="BH171" s="896"/>
      <c r="BI171" s="896"/>
      <c r="BJ171" s="896"/>
      <c r="BK171" s="896"/>
      <c r="BL171" s="896"/>
      <c r="BM171" s="896"/>
      <c r="BN171" s="896"/>
      <c r="BO171" s="896"/>
      <c r="BP171" s="896"/>
      <c r="BQ171" s="896"/>
      <c r="BR171" s="896"/>
      <c r="BS171" s="896"/>
      <c r="BT171" s="896"/>
      <c r="BU171" s="896"/>
      <c r="BV171" s="896"/>
      <c r="BW171" s="896"/>
      <c r="BX171" s="896"/>
      <c r="BY171" s="896"/>
      <c r="BZ171" s="896"/>
      <c r="CA171" s="896"/>
      <c r="CB171" s="896"/>
      <c r="CC171" s="896"/>
      <c r="CD171" s="896"/>
      <c r="CE171" s="896"/>
      <c r="CF171" s="896"/>
      <c r="CG171" s="896"/>
      <c r="CH171" s="896"/>
      <c r="CI171" s="896"/>
      <c r="CJ171" s="896"/>
      <c r="CK171" s="896"/>
      <c r="CL171" s="896"/>
      <c r="CM171" s="896"/>
      <c r="CN171" s="896"/>
      <c r="CO171" s="896"/>
      <c r="CP171" s="896"/>
      <c r="CQ171" s="896"/>
      <c r="CR171" s="896"/>
      <c r="CS171" s="896"/>
      <c r="CT171" s="896"/>
      <c r="CU171" s="896"/>
      <c r="CV171" s="896"/>
      <c r="CW171" s="896"/>
      <c r="CX171" s="896"/>
      <c r="CY171" s="896"/>
      <c r="CZ171" s="368"/>
      <c r="DA171" s="158"/>
      <c r="DB171" s="158"/>
      <c r="DC171" s="158"/>
      <c r="DD171" s="158"/>
      <c r="DE171" s="158"/>
      <c r="DF171" s="158"/>
      <c r="DG171" s="158"/>
      <c r="DH171" s="158"/>
      <c r="DI171" s="158"/>
      <c r="DJ171" s="158"/>
      <c r="DK171" s="158"/>
      <c r="DL171" s="158"/>
      <c r="DM171" s="158"/>
      <c r="DN171" s="158"/>
      <c r="DO171" s="158"/>
      <c r="DP171" s="158"/>
      <c r="DQ171" s="158"/>
      <c r="DR171" s="158"/>
      <c r="DS171" s="158"/>
      <c r="DT171" s="158"/>
      <c r="DU171" s="158"/>
      <c r="DV171" s="158"/>
      <c r="DW171" s="158"/>
      <c r="DX171" s="158"/>
      <c r="DY171" s="158"/>
      <c r="DZ171" s="158"/>
      <c r="EA171" s="158"/>
      <c r="EB171" s="158"/>
      <c r="EC171" s="158"/>
      <c r="ED171" s="158"/>
    </row>
    <row r="172" spans="1:134" s="288" customFormat="1" ht="13.8" thickBot="1" x14ac:dyDescent="0.3">
      <c r="A172" s="472">
        <f>'дерево ЭД103-01'!A174</f>
        <v>171</v>
      </c>
      <c r="B172" s="612" t="str">
        <f>IF('дерево ЭД103-01'!B174=0," ",'дерево ЭД103-01'!B174)</f>
        <v>07.02.2.</v>
      </c>
      <c r="C172" s="275" t="str">
        <f>IF('дерево ЭД103-01'!C174=0," ",'дерево ЭД103-01'!C174)</f>
        <v>ЭД117Т-01-53-001 Наконечник</v>
      </c>
      <c r="D172" s="275" t="str">
        <f>IF('дерево ЭД103-01'!D174=0," ",'дерево ЭД103-01'!D174)</f>
        <v>Наконечник</v>
      </c>
      <c r="E172" s="954" t="s">
        <v>307</v>
      </c>
      <c r="F172" s="954"/>
      <c r="G172" s="954" t="s">
        <v>360</v>
      </c>
      <c r="H172" s="955" t="s">
        <v>50</v>
      </c>
      <c r="I172" s="956">
        <v>6.4000000000000003E-3</v>
      </c>
      <c r="J172" s="956">
        <v>1.7500000000000002E-2</v>
      </c>
      <c r="K172" s="922" t="str">
        <f>IF('дерево ЭД103-01'!E174=0,"-",'дерево ЭД103-01'!E174)</f>
        <v>-</v>
      </c>
      <c r="L172" s="758" t="s">
        <v>374</v>
      </c>
      <c r="M172" s="758" t="s">
        <v>374</v>
      </c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382"/>
      <c r="DA172" s="247"/>
      <c r="DB172" s="247"/>
      <c r="DC172" s="247"/>
      <c r="DD172" s="247"/>
      <c r="DE172" s="247"/>
      <c r="DF172" s="247"/>
      <c r="DG172" s="247"/>
      <c r="DH172" s="247"/>
      <c r="DI172" s="247"/>
      <c r="DJ172" s="247"/>
      <c r="DK172" s="247"/>
      <c r="DL172" s="247"/>
      <c r="DM172" s="247"/>
      <c r="DN172" s="247"/>
      <c r="DO172" s="247"/>
      <c r="DP172" s="247"/>
      <c r="DQ172" s="247"/>
      <c r="DR172" s="247"/>
      <c r="DS172" s="247"/>
      <c r="DT172" s="247"/>
      <c r="DU172" s="247"/>
      <c r="DV172" s="247"/>
      <c r="DW172" s="247"/>
      <c r="DX172" s="247"/>
      <c r="DY172" s="247"/>
      <c r="DZ172" s="247"/>
      <c r="EA172" s="247"/>
      <c r="EB172" s="247"/>
      <c r="EC172" s="247"/>
      <c r="ED172" s="247"/>
    </row>
    <row r="173" spans="1:134" s="215" customFormat="1" x14ac:dyDescent="0.25">
      <c r="A173" s="138">
        <f>'дерево ЭД103-01'!A175</f>
        <v>172</v>
      </c>
      <c r="B173" s="527" t="str">
        <f>IF('дерево ЭД103-01'!B175=0," ",'дерево ЭД103-01'!B175)</f>
        <v>07.02.3.</v>
      </c>
      <c r="C173" s="279" t="str">
        <f>IF('дерево ЭД103-01'!C175=0," ",'дерево ЭД103-01'!C175)</f>
        <v>ЭД117Т-01-53-002-02 Провод</v>
      </c>
      <c r="D173" s="279" t="str">
        <f>IF('дерево ЭД103-01'!D175=0," ",'дерево ЭД103-01'!D175)</f>
        <v>Провод</v>
      </c>
      <c r="E173" s="350" t="s">
        <v>54</v>
      </c>
      <c r="F173" s="350" t="s">
        <v>361</v>
      </c>
      <c r="G173" s="350" t="s">
        <v>1078</v>
      </c>
      <c r="H173" s="351" t="s">
        <v>56</v>
      </c>
      <c r="I173" s="888">
        <v>0.27</v>
      </c>
      <c r="J173" s="888">
        <v>0.28399999999999997</v>
      </c>
      <c r="K173" s="936" t="str">
        <f>IF('дерево ЭД103-01'!E175=0,"-",'дерево ЭД103-01'!E175)</f>
        <v>в м</v>
      </c>
      <c r="L173" s="758" t="s">
        <v>374</v>
      </c>
      <c r="M173" s="758" t="s">
        <v>374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371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</row>
    <row r="174" spans="1:134" s="26" customFormat="1" ht="13.8" thickBot="1" x14ac:dyDescent="0.3">
      <c r="A174" s="472">
        <f>'дерево ЭД103-01'!A176</f>
        <v>173</v>
      </c>
      <c r="B174" s="528" t="str">
        <f>IF('дерево ЭД103-01'!B176=0," ",'дерево ЭД103-01'!B176)</f>
        <v>07.02.3.</v>
      </c>
      <c r="C174" s="281" t="str">
        <f>IF('дерево ЭД103-01'!C176=0," ",'дерево ЭД103-01'!C176)</f>
        <v>ЭД117Т-01-53-002-02 Провод</v>
      </c>
      <c r="D174" s="281" t="str">
        <f>IF('дерево ЭД103-01'!D176=0," ",'дерево ЭД103-01'!D176)</f>
        <v>Провод</v>
      </c>
      <c r="E174" s="353" t="s">
        <v>54</v>
      </c>
      <c r="F174" s="353" t="s">
        <v>361</v>
      </c>
      <c r="G174" s="353" t="s">
        <v>1078</v>
      </c>
      <c r="H174" s="354" t="s">
        <v>50</v>
      </c>
      <c r="I174" s="889">
        <v>1.4999999999999999E-2</v>
      </c>
      <c r="J174" s="889">
        <v>1.5900000000000001E-2</v>
      </c>
      <c r="K174" s="937" t="str">
        <f>IF('дерево ЭД103-01'!E176=0,"-",'дерево ЭД103-01'!E176)</f>
        <v>в кг</v>
      </c>
      <c r="L174" s="758" t="s">
        <v>374</v>
      </c>
      <c r="M174" s="758" t="s">
        <v>374</v>
      </c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367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</row>
    <row r="175" spans="1:134" s="272" customFormat="1" ht="13.8" thickBot="1" x14ac:dyDescent="0.3">
      <c r="A175" s="466">
        <f>'дерево ЭД103-01'!A177</f>
        <v>174</v>
      </c>
      <c r="B175" s="612" t="str">
        <f>IF('дерево ЭД103-01'!B177=0," ",'дерево ЭД103-01'!B177)</f>
        <v>07.02.4.</v>
      </c>
      <c r="C175" s="290" t="str">
        <f>IF('дерево ЭД103-01'!C177=0," ",'дерево ЭД103-01'!C177)</f>
        <v>ЭД117Т-01-53-006 Трубка</v>
      </c>
      <c r="D175" s="290" t="str">
        <f>IF('дерево ЭД103-01'!D177=0," ",'дерево ЭД103-01'!D177)</f>
        <v>Трубка</v>
      </c>
      <c r="E175" s="958" t="s">
        <v>55</v>
      </c>
      <c r="F175" s="958" t="s">
        <v>766</v>
      </c>
      <c r="G175" s="958" t="s">
        <v>765</v>
      </c>
      <c r="H175" s="959" t="s">
        <v>56</v>
      </c>
      <c r="I175" s="349">
        <v>0.248</v>
      </c>
      <c r="J175" s="349">
        <v>0.26</v>
      </c>
      <c r="K175" s="922" t="str">
        <f>IF('дерево ЭД103-01'!E177=0,"-",'дерево ЭД103-01'!E177)</f>
        <v>-</v>
      </c>
      <c r="L175" s="758" t="s">
        <v>374</v>
      </c>
      <c r="M175" s="758" t="s">
        <v>374</v>
      </c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381"/>
      <c r="DA175" s="273"/>
      <c r="DB175" s="273"/>
      <c r="DC175" s="273"/>
      <c r="DD175" s="273"/>
      <c r="DE175" s="273"/>
      <c r="DF175" s="273"/>
      <c r="DG175" s="273"/>
      <c r="DH175" s="273"/>
      <c r="DI175" s="273"/>
      <c r="DJ175" s="273"/>
      <c r="DK175" s="273"/>
      <c r="DL175" s="273"/>
      <c r="DM175" s="273"/>
      <c r="DN175" s="273"/>
      <c r="DO175" s="273"/>
      <c r="DP175" s="273"/>
      <c r="DQ175" s="273"/>
      <c r="DR175" s="273"/>
      <c r="DS175" s="273"/>
      <c r="DT175" s="273"/>
      <c r="DU175" s="273"/>
      <c r="DV175" s="273"/>
      <c r="DW175" s="273"/>
      <c r="DX175" s="273"/>
      <c r="DY175" s="273"/>
      <c r="DZ175" s="273"/>
      <c r="EA175" s="273"/>
      <c r="EB175" s="273"/>
      <c r="EC175" s="273"/>
      <c r="ED175" s="273"/>
    </row>
    <row r="176" spans="1:134" s="205" customFormat="1" ht="13.8" thickBot="1" x14ac:dyDescent="0.3">
      <c r="A176" s="473">
        <f>'дерево ЭД103-01'!A178</f>
        <v>175</v>
      </c>
      <c r="B176" s="267" t="str">
        <f>IF('дерево ЭД103-01'!B178=0," ",'дерево ЭД103-01'!B178)</f>
        <v>07.03.</v>
      </c>
      <c r="C176" s="271" t="str">
        <f>IF('дерево ЭД103-01'!C178=0," ",'дерево ЭД103-01'!C178)</f>
        <v>ЭД117Т-01-53-02СБ Кабель с наконечником</v>
      </c>
      <c r="D176" s="271" t="str">
        <f>IF('дерево ЭД103-01'!D178=0," ",'дерево ЭД103-01'!D178)</f>
        <v>Кабель с наконечником</v>
      </c>
      <c r="E176" s="893"/>
      <c r="F176" s="893"/>
      <c r="G176" s="893"/>
      <c r="H176" s="953" t="s">
        <v>66</v>
      </c>
      <c r="I176" s="881"/>
      <c r="J176" s="881"/>
      <c r="K176" s="940" t="str">
        <f>IF('дерево ЭД103-01'!E178=0,"-",'дерево ЭД103-01'!E178)</f>
        <v>-</v>
      </c>
      <c r="L176" s="758"/>
      <c r="M176" s="758" t="s">
        <v>374</v>
      </c>
      <c r="N176" s="477"/>
      <c r="O176" s="477"/>
      <c r="P176" s="477"/>
      <c r="Q176" s="477"/>
      <c r="R176" s="477"/>
      <c r="S176" s="477"/>
      <c r="T176" s="477"/>
      <c r="U176" s="477"/>
      <c r="V176" s="477"/>
      <c r="W176" s="477"/>
      <c r="X176" s="477"/>
      <c r="Y176" s="477"/>
      <c r="Z176" s="477"/>
      <c r="AA176" s="477"/>
      <c r="AB176" s="477"/>
      <c r="AC176" s="477"/>
      <c r="AD176" s="477"/>
      <c r="AE176" s="477"/>
      <c r="AF176" s="477"/>
      <c r="AG176" s="477"/>
      <c r="AH176" s="477"/>
      <c r="AI176" s="477"/>
      <c r="AJ176" s="477"/>
      <c r="AK176" s="477"/>
      <c r="AL176" s="477"/>
      <c r="AM176" s="477"/>
      <c r="AN176" s="477"/>
      <c r="AO176" s="477"/>
      <c r="AP176" s="477"/>
      <c r="AQ176" s="477"/>
      <c r="AR176" s="477"/>
      <c r="AS176" s="477"/>
      <c r="AT176" s="477"/>
      <c r="AU176" s="477"/>
      <c r="AV176" s="477"/>
      <c r="AW176" s="477"/>
      <c r="AX176" s="477"/>
      <c r="AY176" s="477"/>
      <c r="AZ176" s="477"/>
      <c r="BA176" s="477"/>
      <c r="BB176" s="477"/>
      <c r="BC176" s="477"/>
      <c r="BD176" s="477"/>
      <c r="BE176" s="477"/>
      <c r="BF176" s="477"/>
      <c r="BG176" s="477"/>
      <c r="BH176" s="477"/>
      <c r="BI176" s="477"/>
      <c r="BJ176" s="477"/>
      <c r="BK176" s="477"/>
      <c r="BL176" s="477"/>
      <c r="BM176" s="477"/>
      <c r="BN176" s="477"/>
      <c r="BO176" s="477"/>
      <c r="BP176" s="477"/>
      <c r="BQ176" s="477"/>
      <c r="BR176" s="477"/>
      <c r="BS176" s="477"/>
      <c r="BT176" s="477"/>
      <c r="BU176" s="477"/>
      <c r="BV176" s="477"/>
      <c r="BW176" s="477"/>
      <c r="BX176" s="477"/>
      <c r="BY176" s="477"/>
      <c r="BZ176" s="477"/>
      <c r="CA176" s="477"/>
      <c r="CB176" s="477"/>
      <c r="CC176" s="477"/>
      <c r="CD176" s="477"/>
      <c r="CE176" s="477"/>
      <c r="CF176" s="477"/>
      <c r="CG176" s="477"/>
      <c r="CH176" s="477"/>
      <c r="CI176" s="477"/>
      <c r="CJ176" s="477"/>
      <c r="CK176" s="477"/>
      <c r="CL176" s="477"/>
      <c r="CM176" s="477"/>
      <c r="CN176" s="477"/>
      <c r="CO176" s="477"/>
      <c r="CP176" s="477"/>
      <c r="CQ176" s="477"/>
      <c r="CR176" s="477"/>
      <c r="CS176" s="477"/>
      <c r="CT176" s="477"/>
      <c r="CU176" s="477"/>
      <c r="CV176" s="477"/>
      <c r="CW176" s="477"/>
      <c r="CX176" s="477"/>
      <c r="CY176" s="477"/>
      <c r="CZ176" s="372"/>
      <c r="DA176" s="204"/>
      <c r="DB176" s="204"/>
      <c r="DC176" s="204"/>
      <c r="DD176" s="204"/>
      <c r="DE176" s="204"/>
      <c r="DF176" s="204"/>
      <c r="DG176" s="204"/>
      <c r="DH176" s="204"/>
      <c r="DI176" s="204"/>
      <c r="DJ176" s="204"/>
      <c r="DK176" s="204"/>
      <c r="DL176" s="204"/>
      <c r="DM176" s="204"/>
      <c r="DN176" s="204"/>
      <c r="DO176" s="204"/>
      <c r="DP176" s="204"/>
      <c r="DQ176" s="204"/>
      <c r="DR176" s="204"/>
      <c r="DS176" s="204"/>
      <c r="DT176" s="204"/>
      <c r="DU176" s="204"/>
      <c r="DV176" s="204"/>
      <c r="DW176" s="204"/>
      <c r="DX176" s="204"/>
      <c r="DY176" s="204"/>
      <c r="DZ176" s="204"/>
      <c r="EA176" s="204"/>
      <c r="EB176" s="204"/>
      <c r="EC176" s="204"/>
      <c r="ED176" s="204"/>
    </row>
    <row r="177" spans="1:134" s="191" customFormat="1" ht="13.8" thickBot="1" x14ac:dyDescent="0.3">
      <c r="A177" s="472">
        <f>'дерево ЭД103-01'!A179</f>
        <v>176</v>
      </c>
      <c r="B177" s="525" t="str">
        <f>IF('дерево ЭД103-01'!B179=0," ",'дерево ЭД103-01'!B179)</f>
        <v>07.03.1.</v>
      </c>
      <c r="C177" s="181" t="str">
        <f>IF('дерево ЭД103-01'!C179=0," ",'дерево ЭД103-01'!C179)</f>
        <v>ЭД117-01-51-001-06 Трубка изолирующая</v>
      </c>
      <c r="D177" s="181" t="str">
        <f>IF('дерево ЭД103-01'!D179=0," ",'дерево ЭД103-01'!D179)</f>
        <v>Трубка изолирующая</v>
      </c>
      <c r="E177" s="454" t="s">
        <v>350</v>
      </c>
      <c r="F177" s="454" t="s">
        <v>359</v>
      </c>
      <c r="G177" s="454" t="s">
        <v>354</v>
      </c>
      <c r="H177" s="513" t="s">
        <v>50</v>
      </c>
      <c r="I177" s="316">
        <v>2.5000000000000001E-4</v>
      </c>
      <c r="J177" s="316">
        <v>2.9999999999999997E-4</v>
      </c>
      <c r="K177" s="921" t="str">
        <f>IF('дерево ЭД103-01'!E179=0,"-",'дерево ЭД103-01'!E179)</f>
        <v>-</v>
      </c>
      <c r="L177" s="758" t="s">
        <v>374</v>
      </c>
      <c r="M177" s="758" t="s">
        <v>374</v>
      </c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370"/>
      <c r="DA177" s="190"/>
      <c r="DB177" s="190"/>
      <c r="DC177" s="190"/>
      <c r="DD177" s="190"/>
      <c r="DE177" s="190"/>
      <c r="DF177" s="190"/>
      <c r="DG177" s="190"/>
      <c r="DH177" s="190"/>
      <c r="DI177" s="190"/>
      <c r="DJ177" s="190"/>
      <c r="DK177" s="190"/>
      <c r="DL177" s="190"/>
      <c r="DM177" s="190"/>
      <c r="DN177" s="190"/>
      <c r="DO177" s="190"/>
      <c r="DP177" s="190"/>
      <c r="DQ177" s="190"/>
      <c r="DR177" s="190"/>
      <c r="DS177" s="190"/>
      <c r="DT177" s="190"/>
      <c r="DU177" s="190"/>
      <c r="DV177" s="190"/>
      <c r="DW177" s="190"/>
      <c r="DX177" s="190"/>
      <c r="DY177" s="190"/>
      <c r="DZ177" s="190"/>
      <c r="EA177" s="190"/>
      <c r="EB177" s="190"/>
      <c r="EC177" s="190"/>
      <c r="ED177" s="190"/>
    </row>
    <row r="178" spans="1:134" s="272" customFormat="1" ht="13.8" thickBot="1" x14ac:dyDescent="0.3">
      <c r="A178" s="467">
        <f>'дерево ЭД103-01'!A180</f>
        <v>177</v>
      </c>
      <c r="B178" s="611" t="str">
        <f>IF('дерево ЭД103-01'!B180=0," ",'дерево ЭД103-01'!B180)</f>
        <v>07.03.2.</v>
      </c>
      <c r="C178" s="171" t="str">
        <f>IF('дерево ЭД103-01'!C180=0," ",'дерево ЭД103-01'!C180)</f>
        <v>ЭД117Т-01-53-001 Наконечник</v>
      </c>
      <c r="D178" s="171" t="str">
        <f>IF('дерево ЭД103-01'!D180=0," ",'дерево ЭД103-01'!D180)</f>
        <v>Наконечник</v>
      </c>
      <c r="E178" s="954" t="s">
        <v>307</v>
      </c>
      <c r="F178" s="954"/>
      <c r="G178" s="954" t="s">
        <v>360</v>
      </c>
      <c r="H178" s="955" t="s">
        <v>50</v>
      </c>
      <c r="I178" s="956">
        <v>6.4000000000000003E-3</v>
      </c>
      <c r="J178" s="956">
        <v>1.7500000000000002E-2</v>
      </c>
      <c r="K178" s="935" t="str">
        <f>IF('дерево ЭД103-01'!E180=0,"-",'дерево ЭД103-01'!E180)</f>
        <v>-</v>
      </c>
      <c r="L178" s="758" t="s">
        <v>374</v>
      </c>
      <c r="M178" s="758" t="s">
        <v>374</v>
      </c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381"/>
      <c r="DA178" s="273"/>
      <c r="DB178" s="273"/>
      <c r="DC178" s="273"/>
      <c r="DD178" s="273"/>
      <c r="DE178" s="273"/>
      <c r="DF178" s="273"/>
      <c r="DG178" s="273"/>
      <c r="DH178" s="273"/>
      <c r="DI178" s="273"/>
      <c r="DJ178" s="273"/>
      <c r="DK178" s="273"/>
      <c r="DL178" s="273"/>
      <c r="DM178" s="273"/>
      <c r="DN178" s="273"/>
      <c r="DO178" s="273"/>
      <c r="DP178" s="273"/>
      <c r="DQ178" s="273"/>
      <c r="DR178" s="273"/>
      <c r="DS178" s="273"/>
      <c r="DT178" s="273"/>
      <c r="DU178" s="273"/>
      <c r="DV178" s="273"/>
      <c r="DW178" s="273"/>
      <c r="DX178" s="273"/>
      <c r="DY178" s="273"/>
      <c r="DZ178" s="273"/>
      <c r="EA178" s="273"/>
      <c r="EB178" s="273"/>
      <c r="EC178" s="273"/>
      <c r="ED178" s="273"/>
    </row>
    <row r="179" spans="1:134" s="155" customFormat="1" x14ac:dyDescent="0.25">
      <c r="A179" s="478">
        <f>'дерево ЭД103-01'!A181</f>
        <v>178</v>
      </c>
      <c r="B179" s="527" t="str">
        <f>IF('дерево ЭД103-01'!B181=0," ",'дерево ЭД103-01'!B181)</f>
        <v>07.03.3.</v>
      </c>
      <c r="C179" s="279" t="str">
        <f>IF('дерево ЭД103-01'!C181=0," ",'дерево ЭД103-01'!C181)</f>
        <v>ЭД117Т-01-53-002-03 Провод</v>
      </c>
      <c r="D179" s="279" t="str">
        <f>IF('дерево ЭД103-01'!D181=0," ",'дерево ЭД103-01'!D181)</f>
        <v>Провод</v>
      </c>
      <c r="E179" s="350" t="s">
        <v>54</v>
      </c>
      <c r="F179" s="350" t="s">
        <v>361</v>
      </c>
      <c r="G179" s="350" t="s">
        <v>1078</v>
      </c>
      <c r="H179" s="351" t="s">
        <v>56</v>
      </c>
      <c r="I179" s="888">
        <v>0.28000000000000003</v>
      </c>
      <c r="J179" s="888">
        <v>0.29399999999999998</v>
      </c>
      <c r="K179" s="936" t="str">
        <f>IF('дерево ЭД103-01'!E181=0,"-",'дерево ЭД103-01'!E181)</f>
        <v>в м</v>
      </c>
      <c r="L179" s="758" t="s">
        <v>374</v>
      </c>
      <c r="M179" s="758" t="s">
        <v>374</v>
      </c>
      <c r="N179" s="896"/>
      <c r="O179" s="896"/>
      <c r="P179" s="896"/>
      <c r="Q179" s="896"/>
      <c r="R179" s="896"/>
      <c r="S179" s="896"/>
      <c r="T179" s="896"/>
      <c r="U179" s="896"/>
      <c r="V179" s="896"/>
      <c r="W179" s="896"/>
      <c r="X179" s="896"/>
      <c r="Y179" s="896"/>
      <c r="Z179" s="896"/>
      <c r="AA179" s="896"/>
      <c r="AB179" s="896"/>
      <c r="AC179" s="896"/>
      <c r="AD179" s="896"/>
      <c r="AE179" s="896"/>
      <c r="AF179" s="896"/>
      <c r="AG179" s="896"/>
      <c r="AH179" s="896"/>
      <c r="AI179" s="896"/>
      <c r="AJ179" s="896"/>
      <c r="AK179" s="896"/>
      <c r="AL179" s="896"/>
      <c r="AM179" s="896"/>
      <c r="AN179" s="896"/>
      <c r="AO179" s="896"/>
      <c r="AP179" s="896"/>
      <c r="AQ179" s="896"/>
      <c r="AR179" s="896"/>
      <c r="AS179" s="896"/>
      <c r="AT179" s="896"/>
      <c r="AU179" s="896"/>
      <c r="AV179" s="896"/>
      <c r="AW179" s="896"/>
      <c r="AX179" s="896"/>
      <c r="AY179" s="896"/>
      <c r="AZ179" s="896"/>
      <c r="BA179" s="896"/>
      <c r="BB179" s="896"/>
      <c r="BC179" s="896"/>
      <c r="BD179" s="896"/>
      <c r="BE179" s="896"/>
      <c r="BF179" s="896"/>
      <c r="BG179" s="896"/>
      <c r="BH179" s="896"/>
      <c r="BI179" s="896"/>
      <c r="BJ179" s="896"/>
      <c r="BK179" s="896"/>
      <c r="BL179" s="896"/>
      <c r="BM179" s="896"/>
      <c r="BN179" s="896"/>
      <c r="BO179" s="896"/>
      <c r="BP179" s="896"/>
      <c r="BQ179" s="896"/>
      <c r="BR179" s="896"/>
      <c r="BS179" s="896"/>
      <c r="BT179" s="896"/>
      <c r="BU179" s="896"/>
      <c r="BV179" s="896"/>
      <c r="BW179" s="896"/>
      <c r="BX179" s="896"/>
      <c r="BY179" s="896"/>
      <c r="BZ179" s="896"/>
      <c r="CA179" s="896"/>
      <c r="CB179" s="896"/>
      <c r="CC179" s="896"/>
      <c r="CD179" s="896"/>
      <c r="CE179" s="896"/>
      <c r="CF179" s="896"/>
      <c r="CG179" s="896"/>
      <c r="CH179" s="896"/>
      <c r="CI179" s="896"/>
      <c r="CJ179" s="896"/>
      <c r="CK179" s="896"/>
      <c r="CL179" s="896"/>
      <c r="CM179" s="896"/>
      <c r="CN179" s="896"/>
      <c r="CO179" s="896"/>
      <c r="CP179" s="896"/>
      <c r="CQ179" s="896"/>
      <c r="CR179" s="896"/>
      <c r="CS179" s="896"/>
      <c r="CT179" s="896"/>
      <c r="CU179" s="896"/>
      <c r="CV179" s="896"/>
      <c r="CW179" s="896"/>
      <c r="CX179" s="896"/>
      <c r="CY179" s="896"/>
      <c r="CZ179" s="368"/>
      <c r="DA179" s="158"/>
      <c r="DB179" s="158"/>
      <c r="DC179" s="158"/>
      <c r="DD179" s="158"/>
      <c r="DE179" s="158"/>
      <c r="DF179" s="158"/>
      <c r="DG179" s="158"/>
      <c r="DH179" s="158"/>
      <c r="DI179" s="158"/>
      <c r="DJ179" s="158"/>
      <c r="DK179" s="158"/>
      <c r="DL179" s="158"/>
      <c r="DM179" s="158"/>
      <c r="DN179" s="158"/>
      <c r="DO179" s="158"/>
      <c r="DP179" s="158"/>
      <c r="DQ179" s="158"/>
      <c r="DR179" s="158"/>
      <c r="DS179" s="158"/>
      <c r="DT179" s="158"/>
      <c r="DU179" s="158"/>
      <c r="DV179" s="158"/>
      <c r="DW179" s="158"/>
      <c r="DX179" s="158"/>
      <c r="DY179" s="158"/>
      <c r="DZ179" s="158"/>
      <c r="EA179" s="158"/>
      <c r="EB179" s="158"/>
      <c r="EC179" s="158"/>
      <c r="ED179" s="158"/>
    </row>
    <row r="180" spans="1:134" s="288" customFormat="1" ht="13.8" thickBot="1" x14ac:dyDescent="0.3">
      <c r="A180" s="882">
        <f>'дерево ЭД103-01'!A182</f>
        <v>179</v>
      </c>
      <c r="B180" s="899" t="str">
        <f>IF('дерево ЭД103-01'!B182=0," ",'дерево ЭД103-01'!B182)</f>
        <v>07.03.3.</v>
      </c>
      <c r="C180" s="900" t="str">
        <f>IF('дерево ЭД103-01'!C182=0," ",'дерево ЭД103-01'!C182)</f>
        <v>ЭД117Т-01-53-002-03 Провод</v>
      </c>
      <c r="D180" s="900" t="str">
        <f>IF('дерево ЭД103-01'!D182=0," ",'дерево ЭД103-01'!D182)</f>
        <v>Провод</v>
      </c>
      <c r="E180" s="353" t="s">
        <v>54</v>
      </c>
      <c r="F180" s="353" t="s">
        <v>361</v>
      </c>
      <c r="G180" s="353" t="s">
        <v>1078</v>
      </c>
      <c r="H180" s="354" t="s">
        <v>50</v>
      </c>
      <c r="I180" s="889">
        <v>1.6E-2</v>
      </c>
      <c r="J180" s="889">
        <v>1.6500000000000001E-2</v>
      </c>
      <c r="K180" s="938" t="str">
        <f>IF('дерево ЭД103-01'!E182=0,"-",'дерево ЭД103-01'!E182)</f>
        <v>в кг</v>
      </c>
      <c r="L180" s="758" t="s">
        <v>374</v>
      </c>
      <c r="M180" s="758" t="s">
        <v>374</v>
      </c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6"/>
      <c r="AL180" s="166"/>
      <c r="AM180" s="166"/>
      <c r="AN180" s="166"/>
      <c r="AO180" s="166"/>
      <c r="AP180" s="166"/>
      <c r="AQ180" s="166"/>
      <c r="AR180" s="166"/>
      <c r="AS180" s="166"/>
      <c r="AT180" s="166"/>
      <c r="AU180" s="166"/>
      <c r="AV180" s="166"/>
      <c r="AW180" s="166"/>
      <c r="AX180" s="166"/>
      <c r="AY180" s="166"/>
      <c r="AZ180" s="166"/>
      <c r="BA180" s="166"/>
      <c r="BB180" s="166"/>
      <c r="BC180" s="166"/>
      <c r="BD180" s="166"/>
      <c r="BE180" s="166"/>
      <c r="BF180" s="166"/>
      <c r="BG180" s="166"/>
      <c r="BH180" s="166"/>
      <c r="BI180" s="166"/>
      <c r="BJ180" s="166"/>
      <c r="BK180" s="166"/>
      <c r="BL180" s="166"/>
      <c r="BM180" s="166"/>
      <c r="BN180" s="166"/>
      <c r="BO180" s="166"/>
      <c r="BP180" s="166"/>
      <c r="BQ180" s="166"/>
      <c r="BR180" s="166"/>
      <c r="BS180" s="166"/>
      <c r="BT180" s="166"/>
      <c r="BU180" s="166"/>
      <c r="BV180" s="166"/>
      <c r="BW180" s="166"/>
      <c r="BX180" s="166"/>
      <c r="BY180" s="166"/>
      <c r="BZ180" s="166"/>
      <c r="CA180" s="166"/>
      <c r="CB180" s="166"/>
      <c r="CC180" s="166"/>
      <c r="CD180" s="166"/>
      <c r="CE180" s="166"/>
      <c r="CF180" s="166"/>
      <c r="CG180" s="166"/>
      <c r="CH180" s="166"/>
      <c r="CI180" s="166"/>
      <c r="CJ180" s="166"/>
      <c r="CK180" s="166"/>
      <c r="CL180" s="166"/>
      <c r="CM180" s="166"/>
      <c r="CN180" s="166"/>
      <c r="CO180" s="166"/>
      <c r="CP180" s="166"/>
      <c r="CQ180" s="166"/>
      <c r="CR180" s="166"/>
      <c r="CS180" s="166"/>
      <c r="CT180" s="166"/>
      <c r="CU180" s="166"/>
      <c r="CV180" s="166"/>
      <c r="CW180" s="166"/>
      <c r="CX180" s="166"/>
      <c r="CY180" s="166"/>
      <c r="CZ180" s="382"/>
      <c r="DA180" s="247"/>
      <c r="DB180" s="247"/>
      <c r="DC180" s="247"/>
      <c r="DD180" s="247"/>
      <c r="DE180" s="247"/>
      <c r="DF180" s="247"/>
      <c r="DG180" s="247"/>
      <c r="DH180" s="247"/>
      <c r="DI180" s="247"/>
      <c r="DJ180" s="247"/>
      <c r="DK180" s="247"/>
      <c r="DL180" s="247"/>
      <c r="DM180" s="247"/>
      <c r="DN180" s="247"/>
      <c r="DO180" s="247"/>
      <c r="DP180" s="247"/>
      <c r="DQ180" s="247"/>
      <c r="DR180" s="247"/>
      <c r="DS180" s="247"/>
      <c r="DT180" s="247"/>
      <c r="DU180" s="247"/>
      <c r="DV180" s="247"/>
      <c r="DW180" s="247"/>
      <c r="DX180" s="247"/>
      <c r="DY180" s="247"/>
      <c r="DZ180" s="247"/>
      <c r="EA180" s="247"/>
      <c r="EB180" s="247"/>
      <c r="EC180" s="247"/>
      <c r="ED180" s="247"/>
    </row>
    <row r="181" spans="1:134" s="191" customFormat="1" ht="13.8" thickBot="1" x14ac:dyDescent="0.3">
      <c r="A181" s="467">
        <f>'дерево ЭД103-01'!A183</f>
        <v>180</v>
      </c>
      <c r="B181" s="612" t="str">
        <f>IF('дерево ЭД103-01'!B183=0," ",'дерево ЭД103-01'!B183)</f>
        <v>07.03.4.</v>
      </c>
      <c r="C181" s="290" t="str">
        <f>IF('дерево ЭД103-01'!C183=0," ",'дерево ЭД103-01'!C183)</f>
        <v>ЭД117Т-01-53-007 Трубка</v>
      </c>
      <c r="D181" s="290" t="str">
        <f>IF('дерево ЭД103-01'!D183=0," ",'дерево ЭД103-01'!D183)</f>
        <v>Трубка</v>
      </c>
      <c r="E181" s="493" t="s">
        <v>55</v>
      </c>
      <c r="F181" s="493" t="s">
        <v>766</v>
      </c>
      <c r="G181" s="493" t="s">
        <v>765</v>
      </c>
      <c r="H181" s="519" t="s">
        <v>56</v>
      </c>
      <c r="I181" s="323">
        <v>0.25800000000000001</v>
      </c>
      <c r="J181" s="323">
        <v>0.27100000000000002</v>
      </c>
      <c r="K181" s="922" t="str">
        <f>IF('дерево ЭД103-01'!E183=0,"-",'дерево ЭД103-01'!E183)</f>
        <v>-</v>
      </c>
      <c r="L181" s="758" t="s">
        <v>374</v>
      </c>
      <c r="M181" s="758" t="s">
        <v>374</v>
      </c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370"/>
      <c r="DA181" s="190"/>
      <c r="DB181" s="190"/>
      <c r="DC181" s="190"/>
      <c r="DD181" s="190"/>
      <c r="DE181" s="190"/>
      <c r="DF181" s="190"/>
      <c r="DG181" s="190"/>
      <c r="DH181" s="190"/>
      <c r="DI181" s="190"/>
      <c r="DJ181" s="190"/>
      <c r="DK181" s="190"/>
      <c r="DL181" s="190"/>
      <c r="DM181" s="190"/>
      <c r="DN181" s="190"/>
      <c r="DO181" s="190"/>
      <c r="DP181" s="190"/>
      <c r="DQ181" s="190"/>
      <c r="DR181" s="190"/>
      <c r="DS181" s="190"/>
      <c r="DT181" s="190"/>
      <c r="DU181" s="190"/>
      <c r="DV181" s="190"/>
      <c r="DW181" s="190"/>
      <c r="DX181" s="190"/>
      <c r="DY181" s="190"/>
      <c r="DZ181" s="190"/>
      <c r="EA181" s="190"/>
      <c r="EB181" s="190"/>
      <c r="EC181" s="190"/>
      <c r="ED181" s="190"/>
    </row>
    <row r="182" spans="1:134" s="205" customFormat="1" ht="13.8" thickBot="1" x14ac:dyDescent="0.3">
      <c r="A182" s="473">
        <f>'дерево ЭД103-01'!A184</f>
        <v>181</v>
      </c>
      <c r="B182" s="267" t="str">
        <f>IF('дерево ЭД103-01'!B184=0," ",'дерево ЭД103-01'!B184)</f>
        <v>07.04.</v>
      </c>
      <c r="C182" s="268" t="str">
        <f>IF('дерево ЭД103-01'!C184=0," ",'дерево ЭД103-01'!C184)</f>
        <v xml:space="preserve">ЭД103-01-54СБ Кольцо изолирующее; зам. на ЭД103-01-50-005 </v>
      </c>
      <c r="D182" s="268" t="str">
        <f>IF('дерево ЭД103-01'!D184=0," ",'дерево ЭД103-01'!D184)</f>
        <v>Кольцо изолирующее</v>
      </c>
      <c r="E182" s="408"/>
      <c r="F182" s="408"/>
      <c r="G182" s="408"/>
      <c r="H182" s="346" t="s">
        <v>66</v>
      </c>
      <c r="I182" s="409"/>
      <c r="J182" s="409"/>
      <c r="K182" s="941" t="str">
        <f>IF('дерево ЭД103-01'!E184=0,"-",'дерево ЭД103-01'!E184)</f>
        <v xml:space="preserve">зам. на ЭД103-01-50-005 </v>
      </c>
      <c r="L182" s="758"/>
      <c r="M182" s="758" t="s">
        <v>374</v>
      </c>
      <c r="N182" s="477"/>
      <c r="O182" s="477"/>
      <c r="P182" s="477"/>
      <c r="Q182" s="477"/>
      <c r="R182" s="477"/>
      <c r="S182" s="477"/>
      <c r="T182" s="477"/>
      <c r="U182" s="477"/>
      <c r="V182" s="477"/>
      <c r="W182" s="477"/>
      <c r="X182" s="477"/>
      <c r="Y182" s="477"/>
      <c r="Z182" s="477"/>
      <c r="AA182" s="477"/>
      <c r="AB182" s="477"/>
      <c r="AC182" s="477"/>
      <c r="AD182" s="477"/>
      <c r="AE182" s="477"/>
      <c r="AF182" s="477"/>
      <c r="AG182" s="477"/>
      <c r="AH182" s="477"/>
      <c r="AI182" s="477"/>
      <c r="AJ182" s="477"/>
      <c r="AK182" s="477"/>
      <c r="AL182" s="477"/>
      <c r="AM182" s="477"/>
      <c r="AN182" s="477"/>
      <c r="AO182" s="477"/>
      <c r="AP182" s="477"/>
      <c r="AQ182" s="477"/>
      <c r="AR182" s="477"/>
      <c r="AS182" s="477"/>
      <c r="AT182" s="477"/>
      <c r="AU182" s="477"/>
      <c r="AV182" s="477"/>
      <c r="AW182" s="477"/>
      <c r="AX182" s="477"/>
      <c r="AY182" s="477"/>
      <c r="AZ182" s="477"/>
      <c r="BA182" s="477"/>
      <c r="BB182" s="477"/>
      <c r="BC182" s="477"/>
      <c r="BD182" s="477"/>
      <c r="BE182" s="477"/>
      <c r="BF182" s="477"/>
      <c r="BG182" s="477"/>
      <c r="BH182" s="477"/>
      <c r="BI182" s="477"/>
      <c r="BJ182" s="477"/>
      <c r="BK182" s="477"/>
      <c r="BL182" s="477"/>
      <c r="BM182" s="477"/>
      <c r="BN182" s="477"/>
      <c r="BO182" s="477"/>
      <c r="BP182" s="477"/>
      <c r="BQ182" s="477"/>
      <c r="BR182" s="477"/>
      <c r="BS182" s="477"/>
      <c r="BT182" s="477"/>
      <c r="BU182" s="477"/>
      <c r="BV182" s="477"/>
      <c r="BW182" s="477"/>
      <c r="BX182" s="477"/>
      <c r="BY182" s="477"/>
      <c r="BZ182" s="477"/>
      <c r="CA182" s="477"/>
      <c r="CB182" s="477"/>
      <c r="CC182" s="477"/>
      <c r="CD182" s="477"/>
      <c r="CE182" s="477"/>
      <c r="CF182" s="477"/>
      <c r="CG182" s="477"/>
      <c r="CH182" s="477"/>
      <c r="CI182" s="477"/>
      <c r="CJ182" s="477"/>
      <c r="CK182" s="477"/>
      <c r="CL182" s="477"/>
      <c r="CM182" s="477"/>
      <c r="CN182" s="477"/>
      <c r="CO182" s="477"/>
      <c r="CP182" s="477"/>
      <c r="CQ182" s="477"/>
      <c r="CR182" s="477"/>
      <c r="CS182" s="477"/>
      <c r="CT182" s="477"/>
      <c r="CU182" s="477"/>
      <c r="CV182" s="477"/>
      <c r="CW182" s="477"/>
      <c r="CX182" s="477"/>
      <c r="CY182" s="477"/>
      <c r="CZ182" s="372"/>
      <c r="DA182" s="204"/>
      <c r="DB182" s="204"/>
      <c r="DC182" s="204"/>
      <c r="DD182" s="204"/>
      <c r="DE182" s="204"/>
      <c r="DF182" s="204"/>
      <c r="DG182" s="204"/>
      <c r="DH182" s="204"/>
      <c r="DI182" s="204"/>
      <c r="DJ182" s="204"/>
      <c r="DK182" s="204"/>
      <c r="DL182" s="204"/>
      <c r="DM182" s="204"/>
      <c r="DN182" s="204"/>
      <c r="DO182" s="204"/>
      <c r="DP182" s="204"/>
      <c r="DQ182" s="204"/>
      <c r="DR182" s="204"/>
      <c r="DS182" s="204"/>
      <c r="DT182" s="204"/>
      <c r="DU182" s="204"/>
      <c r="DV182" s="204"/>
      <c r="DW182" s="204"/>
      <c r="DX182" s="204"/>
      <c r="DY182" s="204"/>
      <c r="DZ182" s="204"/>
      <c r="EA182" s="204"/>
      <c r="EB182" s="204"/>
      <c r="EC182" s="204"/>
      <c r="ED182" s="204"/>
    </row>
    <row r="183" spans="1:134" s="191" customFormat="1" ht="13.8" thickBot="1" x14ac:dyDescent="0.3">
      <c r="A183" s="467">
        <f>'дерево ЭД103-01'!A185</f>
        <v>182</v>
      </c>
      <c r="B183" s="227" t="str">
        <f>IF('дерево ЭД103-01'!B185=0," ",'дерево ЭД103-01'!B185)</f>
        <v>07.04.1.</v>
      </c>
      <c r="C183" s="290" t="str">
        <f>IF('дерево ЭД103-01'!C185=0," ",'дерево ЭД103-01'!C185)</f>
        <v>ЭД103-01-54-001 Кольцо; вход. в СБ, кот. зам на ЭД103-01-50-005</v>
      </c>
      <c r="D183" s="290" t="str">
        <f>IF('дерево ЭД103-01'!D185=0," ",'дерево ЭД103-01'!D185)</f>
        <v>Кольцо</v>
      </c>
      <c r="E183" s="493" t="s">
        <v>337</v>
      </c>
      <c r="F183" s="416"/>
      <c r="G183" s="493" t="s">
        <v>366</v>
      </c>
      <c r="H183" s="519" t="s">
        <v>50</v>
      </c>
      <c r="I183" s="323">
        <v>0.01</v>
      </c>
      <c r="J183" s="323">
        <v>0.191</v>
      </c>
      <c r="K183" s="942" t="str">
        <f>IF('дерево ЭД103-01'!E185=0,"-",'дерево ЭД103-01'!E185)</f>
        <v>вход. в СБ, кот. зам на ЭД103-01-50-005</v>
      </c>
      <c r="L183" s="758" t="s">
        <v>374</v>
      </c>
      <c r="M183" s="758" t="s">
        <v>374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370"/>
      <c r="DA183" s="190"/>
      <c r="DB183" s="190"/>
      <c r="DC183" s="190"/>
      <c r="DD183" s="190"/>
      <c r="DE183" s="190"/>
      <c r="DF183" s="190"/>
      <c r="DG183" s="190"/>
      <c r="DH183" s="190"/>
      <c r="DI183" s="190"/>
      <c r="DJ183" s="190"/>
      <c r="DK183" s="190"/>
      <c r="DL183" s="190"/>
      <c r="DM183" s="190"/>
      <c r="DN183" s="190"/>
      <c r="DO183" s="190"/>
      <c r="DP183" s="190"/>
      <c r="DQ183" s="190"/>
      <c r="DR183" s="190"/>
      <c r="DS183" s="190"/>
      <c r="DT183" s="190"/>
      <c r="DU183" s="190"/>
      <c r="DV183" s="190"/>
      <c r="DW183" s="190"/>
      <c r="DX183" s="190"/>
      <c r="DY183" s="190"/>
      <c r="DZ183" s="190"/>
      <c r="EA183" s="190"/>
      <c r="EB183" s="190"/>
      <c r="EC183" s="190"/>
      <c r="ED183" s="190"/>
    </row>
    <row r="184" spans="1:134" s="155" customFormat="1" x14ac:dyDescent="0.25">
      <c r="A184" s="478">
        <f>'дерево ЭД103-01'!A186</f>
        <v>183</v>
      </c>
      <c r="B184" s="150" t="str">
        <f>IF('дерево ЭД103-01'!B186=0," ",'дерево ЭД103-01'!B186)</f>
        <v>07.04.2.</v>
      </c>
      <c r="C184" s="279" t="str">
        <f>IF('дерево ЭД103-01'!C186=0," ",'дерево ЭД103-01'!C186)</f>
        <v>Смола ЭД-16; зам. на ЭД-20; вход. в СБ, кот. зам на ЭД103-01-50-005</v>
      </c>
      <c r="D184" s="279" t="str">
        <f>IF('дерево ЭД103-01'!D186=0," ",'дерево ЭД103-01'!D186)</f>
        <v>Смола</v>
      </c>
      <c r="E184" s="499" t="s">
        <v>767</v>
      </c>
      <c r="F184" s="415"/>
      <c r="G184" s="350" t="s">
        <v>983</v>
      </c>
      <c r="H184" s="868" t="s">
        <v>50</v>
      </c>
      <c r="I184" s="352">
        <v>2E-3</v>
      </c>
      <c r="J184" s="352">
        <v>0.01</v>
      </c>
      <c r="K184" s="943" t="str">
        <f>IF('дерево ЭД103-01'!E186=0,"-",'дерево ЭД103-01'!E186)</f>
        <v>зам. на ЭД-20; вход. в СБ, кот. зам на ЭД103-01-50-005</v>
      </c>
      <c r="L184" s="758" t="s">
        <v>374</v>
      </c>
      <c r="M184" s="756"/>
      <c r="N184" s="896"/>
      <c r="O184" s="896"/>
      <c r="P184" s="896"/>
      <c r="Q184" s="896"/>
      <c r="R184" s="896"/>
      <c r="S184" s="896"/>
      <c r="T184" s="896"/>
      <c r="U184" s="896"/>
      <c r="V184" s="896"/>
      <c r="W184" s="896"/>
      <c r="X184" s="896"/>
      <c r="Y184" s="896"/>
      <c r="Z184" s="896"/>
      <c r="AA184" s="896"/>
      <c r="AB184" s="896"/>
      <c r="AC184" s="896"/>
      <c r="AD184" s="896"/>
      <c r="AE184" s="896"/>
      <c r="AF184" s="896"/>
      <c r="AG184" s="896"/>
      <c r="AH184" s="896"/>
      <c r="AI184" s="896"/>
      <c r="AJ184" s="896"/>
      <c r="AK184" s="896"/>
      <c r="AL184" s="896"/>
      <c r="AM184" s="896"/>
      <c r="AN184" s="896"/>
      <c r="AO184" s="896"/>
      <c r="AP184" s="896"/>
      <c r="AQ184" s="896"/>
      <c r="AR184" s="896"/>
      <c r="AS184" s="896"/>
      <c r="AT184" s="896"/>
      <c r="AU184" s="896"/>
      <c r="AV184" s="896"/>
      <c r="AW184" s="896"/>
      <c r="AX184" s="896"/>
      <c r="AY184" s="896"/>
      <c r="AZ184" s="896"/>
      <c r="BA184" s="896"/>
      <c r="BB184" s="896"/>
      <c r="BC184" s="896"/>
      <c r="BD184" s="896"/>
      <c r="BE184" s="896"/>
      <c r="BF184" s="896"/>
      <c r="BG184" s="896"/>
      <c r="BH184" s="896"/>
      <c r="BI184" s="896"/>
      <c r="BJ184" s="896"/>
      <c r="BK184" s="896"/>
      <c r="BL184" s="896"/>
      <c r="BM184" s="896"/>
      <c r="BN184" s="896"/>
      <c r="BO184" s="896"/>
      <c r="BP184" s="896"/>
      <c r="BQ184" s="896"/>
      <c r="BR184" s="896"/>
      <c r="BS184" s="896"/>
      <c r="BT184" s="896"/>
      <c r="BU184" s="896"/>
      <c r="BV184" s="896"/>
      <c r="BW184" s="896"/>
      <c r="BX184" s="896"/>
      <c r="BY184" s="896"/>
      <c r="BZ184" s="896"/>
      <c r="CA184" s="896"/>
      <c r="CB184" s="896"/>
      <c r="CC184" s="896"/>
      <c r="CD184" s="896"/>
      <c r="CE184" s="896"/>
      <c r="CF184" s="896"/>
      <c r="CG184" s="896"/>
      <c r="CH184" s="896"/>
      <c r="CI184" s="896"/>
      <c r="CJ184" s="896"/>
      <c r="CK184" s="896"/>
      <c r="CL184" s="896"/>
      <c r="CM184" s="896"/>
      <c r="CN184" s="896"/>
      <c r="CO184" s="896"/>
      <c r="CP184" s="896"/>
      <c r="CQ184" s="896"/>
      <c r="CR184" s="896"/>
      <c r="CS184" s="896"/>
      <c r="CT184" s="896"/>
      <c r="CU184" s="896"/>
      <c r="CV184" s="896"/>
      <c r="CW184" s="896"/>
      <c r="CX184" s="896"/>
      <c r="CY184" s="896"/>
      <c r="CZ184" s="368"/>
      <c r="DA184" s="158"/>
      <c r="DB184" s="158"/>
      <c r="DC184" s="158"/>
      <c r="DD184" s="158"/>
      <c r="DE184" s="158"/>
      <c r="DF184" s="158"/>
      <c r="DG184" s="158"/>
      <c r="DH184" s="158"/>
      <c r="DI184" s="158"/>
      <c r="DJ184" s="158"/>
      <c r="DK184" s="158"/>
      <c r="DL184" s="158"/>
      <c r="DM184" s="158"/>
      <c r="DN184" s="158"/>
      <c r="DO184" s="158"/>
      <c r="DP184" s="158"/>
      <c r="DQ184" s="158"/>
      <c r="DR184" s="158"/>
      <c r="DS184" s="158"/>
      <c r="DT184" s="158"/>
      <c r="DU184" s="158"/>
      <c r="DV184" s="158"/>
      <c r="DW184" s="158"/>
      <c r="DX184" s="158"/>
      <c r="DY184" s="158"/>
      <c r="DZ184" s="158"/>
      <c r="EA184" s="158"/>
      <c r="EB184" s="158"/>
      <c r="EC184" s="158"/>
      <c r="ED184" s="158"/>
    </row>
    <row r="185" spans="1:134" s="288" customFormat="1" ht="13.8" thickBot="1" x14ac:dyDescent="0.3">
      <c r="A185" s="882">
        <f>'дерево ЭД103-01'!A187</f>
        <v>184</v>
      </c>
      <c r="B185" s="842" t="str">
        <f>IF('дерево ЭД103-01'!B187=0," ",'дерево ЭД103-01'!B187)</f>
        <v>07.04.2.</v>
      </c>
      <c r="C185" s="900" t="str">
        <f>IF('дерево ЭД103-01'!C187=0," ",'дерево ЭД103-01'!C187)</f>
        <v>Смола ЭД-20; взамен ЭД-16; вход. в СБ, кот. зам на ЭД103-01-50-005</v>
      </c>
      <c r="D185" s="900" t="str">
        <f>IF('дерево ЭД103-01'!D187=0," ",'дерево ЭД103-01'!D187)</f>
        <v>Смола</v>
      </c>
      <c r="E185" s="954" t="s">
        <v>767</v>
      </c>
      <c r="F185" s="893"/>
      <c r="G185" s="964" t="s">
        <v>983</v>
      </c>
      <c r="H185" s="955" t="s">
        <v>50</v>
      </c>
      <c r="I185" s="956">
        <v>2E-3</v>
      </c>
      <c r="J185" s="956">
        <v>0.01</v>
      </c>
      <c r="K185" s="944" t="str">
        <f>IF('дерево ЭД103-01'!E187=0,"-",'дерево ЭД103-01'!E187)</f>
        <v>взамен ЭД-16; вход. в СБ, кот. зам на ЭД103-01-50-005</v>
      </c>
      <c r="L185" s="758" t="s">
        <v>374</v>
      </c>
      <c r="M185" s="75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6"/>
      <c r="AD185" s="166"/>
      <c r="AE185" s="166"/>
      <c r="AF185" s="166"/>
      <c r="AG185" s="166"/>
      <c r="AH185" s="166"/>
      <c r="AI185" s="166"/>
      <c r="AJ185" s="166"/>
      <c r="AK185" s="166"/>
      <c r="AL185" s="166"/>
      <c r="AM185" s="166"/>
      <c r="AN185" s="166"/>
      <c r="AO185" s="166"/>
      <c r="AP185" s="166"/>
      <c r="AQ185" s="166"/>
      <c r="AR185" s="166"/>
      <c r="AS185" s="166"/>
      <c r="AT185" s="166"/>
      <c r="AU185" s="166"/>
      <c r="AV185" s="166"/>
      <c r="AW185" s="166"/>
      <c r="AX185" s="166"/>
      <c r="AY185" s="166"/>
      <c r="AZ185" s="166"/>
      <c r="BA185" s="166"/>
      <c r="BB185" s="166"/>
      <c r="BC185" s="166"/>
      <c r="BD185" s="166"/>
      <c r="BE185" s="166"/>
      <c r="BF185" s="166"/>
      <c r="BG185" s="166"/>
      <c r="BH185" s="166"/>
      <c r="BI185" s="166"/>
      <c r="BJ185" s="166"/>
      <c r="BK185" s="166"/>
      <c r="BL185" s="166"/>
      <c r="BM185" s="166"/>
      <c r="BN185" s="166"/>
      <c r="BO185" s="166"/>
      <c r="BP185" s="166"/>
      <c r="BQ185" s="166"/>
      <c r="BR185" s="166"/>
      <c r="BS185" s="166"/>
      <c r="BT185" s="166"/>
      <c r="BU185" s="166"/>
      <c r="BV185" s="166"/>
      <c r="BW185" s="166"/>
      <c r="BX185" s="166"/>
      <c r="BY185" s="166"/>
      <c r="BZ185" s="166"/>
      <c r="CA185" s="166"/>
      <c r="CB185" s="166"/>
      <c r="CC185" s="166"/>
      <c r="CD185" s="166"/>
      <c r="CE185" s="166"/>
      <c r="CF185" s="166"/>
      <c r="CG185" s="166"/>
      <c r="CH185" s="166"/>
      <c r="CI185" s="166"/>
      <c r="CJ185" s="166"/>
      <c r="CK185" s="166"/>
      <c r="CL185" s="166"/>
      <c r="CM185" s="166"/>
      <c r="CN185" s="166"/>
      <c r="CO185" s="166"/>
      <c r="CP185" s="166"/>
      <c r="CQ185" s="166"/>
      <c r="CR185" s="166"/>
      <c r="CS185" s="166"/>
      <c r="CT185" s="166"/>
      <c r="CU185" s="166"/>
      <c r="CV185" s="166"/>
      <c r="CW185" s="166"/>
      <c r="CX185" s="166"/>
      <c r="CY185" s="166"/>
      <c r="CZ185" s="382"/>
      <c r="DA185" s="247"/>
      <c r="DB185" s="247"/>
      <c r="DC185" s="247"/>
      <c r="DD185" s="247"/>
      <c r="DE185" s="247"/>
      <c r="DF185" s="247"/>
      <c r="DG185" s="247"/>
      <c r="DH185" s="247"/>
      <c r="DI185" s="247"/>
      <c r="DJ185" s="247"/>
      <c r="DK185" s="247"/>
      <c r="DL185" s="247"/>
      <c r="DM185" s="247"/>
      <c r="DN185" s="247"/>
      <c r="DO185" s="247"/>
      <c r="DP185" s="247"/>
      <c r="DQ185" s="247"/>
      <c r="DR185" s="247"/>
      <c r="DS185" s="247"/>
      <c r="DT185" s="247"/>
      <c r="DU185" s="247"/>
      <c r="DV185" s="247"/>
      <c r="DW185" s="247"/>
      <c r="DX185" s="247"/>
      <c r="DY185" s="247"/>
      <c r="DZ185" s="247"/>
      <c r="EA185" s="247"/>
      <c r="EB185" s="247"/>
      <c r="EC185" s="247"/>
      <c r="ED185" s="247"/>
    </row>
    <row r="186" spans="1:134" s="155" customFormat="1" x14ac:dyDescent="0.25">
      <c r="A186" s="898">
        <f>'дерево ЭД103-01'!A188</f>
        <v>185</v>
      </c>
      <c r="B186" s="150" t="str">
        <f>IF('дерево ЭД103-01'!B188=0," ",'дерево ЭД103-01'!B188)</f>
        <v>07.04.3.</v>
      </c>
      <c r="C186" s="279" t="str">
        <f>IF('дерево ЭД103-01'!C188=0," ",'дерево ЭД103-01'!C188)</f>
        <v>Полиэтиленполеамин ПЭПА; вход. в СБ, кот. зам на ЭД103-01-50-005</v>
      </c>
      <c r="D186" s="279" t="str">
        <f>IF('дерево ЭД103-01'!D188=0," ",'дерево ЭД103-01'!D188)</f>
        <v>Полиэтиленполеамин</v>
      </c>
      <c r="E186" s="499" t="s">
        <v>768</v>
      </c>
      <c r="F186" s="415"/>
      <c r="G186" s="350" t="s">
        <v>984</v>
      </c>
      <c r="H186" s="868" t="s">
        <v>50</v>
      </c>
      <c r="I186" s="352">
        <v>1E-3</v>
      </c>
      <c r="J186" s="352">
        <v>1E-3</v>
      </c>
      <c r="K186" s="943" t="str">
        <f>IF('дерево ЭД103-01'!E188=0,"-",'дерево ЭД103-01'!E188)</f>
        <v>вход. в СБ, кот. зам на ЭД103-01-50-005</v>
      </c>
      <c r="L186" s="758" t="s">
        <v>374</v>
      </c>
      <c r="M186" s="756"/>
      <c r="N186" s="896"/>
      <c r="O186" s="896"/>
      <c r="P186" s="896"/>
      <c r="Q186" s="896"/>
      <c r="R186" s="896"/>
      <c r="S186" s="896"/>
      <c r="T186" s="896"/>
      <c r="U186" s="896"/>
      <c r="V186" s="896"/>
      <c r="W186" s="896"/>
      <c r="X186" s="896"/>
      <c r="Y186" s="896"/>
      <c r="Z186" s="896"/>
      <c r="AA186" s="896"/>
      <c r="AB186" s="896"/>
      <c r="AC186" s="896"/>
      <c r="AD186" s="896"/>
      <c r="AE186" s="896"/>
      <c r="AF186" s="896"/>
      <c r="AG186" s="896"/>
      <c r="AH186" s="896"/>
      <c r="AI186" s="896"/>
      <c r="AJ186" s="896"/>
      <c r="AK186" s="896"/>
      <c r="AL186" s="896"/>
      <c r="AM186" s="896"/>
      <c r="AN186" s="896"/>
      <c r="AO186" s="896"/>
      <c r="AP186" s="896"/>
      <c r="AQ186" s="896"/>
      <c r="AR186" s="896"/>
      <c r="AS186" s="896"/>
      <c r="AT186" s="896"/>
      <c r="AU186" s="896"/>
      <c r="AV186" s="896"/>
      <c r="AW186" s="896"/>
      <c r="AX186" s="896"/>
      <c r="AY186" s="896"/>
      <c r="AZ186" s="896"/>
      <c r="BA186" s="896"/>
      <c r="BB186" s="896"/>
      <c r="BC186" s="896"/>
      <c r="BD186" s="896"/>
      <c r="BE186" s="896"/>
      <c r="BF186" s="896"/>
      <c r="BG186" s="896"/>
      <c r="BH186" s="896"/>
      <c r="BI186" s="896"/>
      <c r="BJ186" s="896"/>
      <c r="BK186" s="896"/>
      <c r="BL186" s="896"/>
      <c r="BM186" s="896"/>
      <c r="BN186" s="896"/>
      <c r="BO186" s="896"/>
      <c r="BP186" s="896"/>
      <c r="BQ186" s="896"/>
      <c r="BR186" s="896"/>
      <c r="BS186" s="896"/>
      <c r="BT186" s="896"/>
      <c r="BU186" s="896"/>
      <c r="BV186" s="896"/>
      <c r="BW186" s="896"/>
      <c r="BX186" s="896"/>
      <c r="BY186" s="896"/>
      <c r="BZ186" s="896"/>
      <c r="CA186" s="896"/>
      <c r="CB186" s="896"/>
      <c r="CC186" s="896"/>
      <c r="CD186" s="896"/>
      <c r="CE186" s="896"/>
      <c r="CF186" s="896"/>
      <c r="CG186" s="896"/>
      <c r="CH186" s="896"/>
      <c r="CI186" s="896"/>
      <c r="CJ186" s="896"/>
      <c r="CK186" s="896"/>
      <c r="CL186" s="896"/>
      <c r="CM186" s="896"/>
      <c r="CN186" s="896"/>
      <c r="CO186" s="896"/>
      <c r="CP186" s="896"/>
      <c r="CQ186" s="896"/>
      <c r="CR186" s="896"/>
      <c r="CS186" s="896"/>
      <c r="CT186" s="896"/>
      <c r="CU186" s="896"/>
      <c r="CV186" s="896"/>
      <c r="CW186" s="896"/>
      <c r="CX186" s="896"/>
      <c r="CY186" s="896"/>
      <c r="CZ186" s="368"/>
      <c r="DA186" s="158"/>
      <c r="DB186" s="158"/>
      <c r="DC186" s="158"/>
      <c r="DD186" s="158"/>
      <c r="DE186" s="158"/>
      <c r="DF186" s="158"/>
      <c r="DG186" s="158"/>
      <c r="DH186" s="158"/>
      <c r="DI186" s="158"/>
      <c r="DJ186" s="158"/>
      <c r="DK186" s="158"/>
      <c r="DL186" s="158"/>
      <c r="DM186" s="158"/>
      <c r="DN186" s="158"/>
      <c r="DO186" s="158"/>
      <c r="DP186" s="158"/>
      <c r="DQ186" s="158"/>
      <c r="DR186" s="158"/>
      <c r="DS186" s="158"/>
      <c r="DT186" s="158"/>
      <c r="DU186" s="158"/>
      <c r="DV186" s="158"/>
      <c r="DW186" s="158"/>
      <c r="DX186" s="158"/>
      <c r="DY186" s="158"/>
      <c r="DZ186" s="158"/>
      <c r="EA186" s="158"/>
      <c r="EB186" s="158"/>
      <c r="EC186" s="158"/>
      <c r="ED186" s="158"/>
    </row>
    <row r="187" spans="1:134" s="191" customFormat="1" ht="13.8" thickBot="1" x14ac:dyDescent="0.3">
      <c r="A187" s="467">
        <f>'дерево ЭД103-01'!A189</f>
        <v>186</v>
      </c>
      <c r="B187" s="227" t="str">
        <f>IF('дерево ЭД103-01'!B189=0," ",'дерево ЭД103-01'!B189)</f>
        <v>07.04.4.</v>
      </c>
      <c r="C187" s="290" t="str">
        <f>IF('дерево ЭД103-01'!C189=0," ",'дерево ЭД103-01'!C189)</f>
        <v xml:space="preserve">ЭД103-01-54КВМ на ЭД103-01-54СБ Кольцо изол., кот.зам. на ЭД103-01-50-005 </v>
      </c>
      <c r="D187" s="290" t="str">
        <f>IF('дерево ЭД103-01'!D189=0," ",'дерево ЭД103-01'!D189)</f>
        <v>Комплект вспомог. мат.</v>
      </c>
      <c r="E187" s="493" t="s">
        <v>29</v>
      </c>
      <c r="F187" s="416"/>
      <c r="G187" s="493"/>
      <c r="H187" s="519" t="s">
        <v>66</v>
      </c>
      <c r="I187" s="323"/>
      <c r="J187" s="323">
        <v>1</v>
      </c>
      <c r="K187" s="942" t="str">
        <f>IF('дерево ЭД103-01'!E189=0,"-",'дерево ЭД103-01'!E189)</f>
        <v>вход. в СБ, кот. зам на ЭД103-01-50-005</v>
      </c>
      <c r="L187" s="758"/>
      <c r="M187" s="758" t="s">
        <v>374</v>
      </c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370"/>
      <c r="DA187" s="190"/>
      <c r="DB187" s="190"/>
      <c r="DC187" s="190"/>
      <c r="DD187" s="190"/>
      <c r="DE187" s="190"/>
      <c r="DF187" s="190"/>
      <c r="DG187" s="190"/>
      <c r="DH187" s="190"/>
      <c r="DI187" s="190"/>
      <c r="DJ187" s="190"/>
      <c r="DK187" s="190"/>
      <c r="DL187" s="190"/>
      <c r="DM187" s="190"/>
      <c r="DN187" s="190"/>
      <c r="DO187" s="190"/>
      <c r="DP187" s="190"/>
      <c r="DQ187" s="190"/>
      <c r="DR187" s="190"/>
      <c r="DS187" s="190"/>
      <c r="DT187" s="190"/>
      <c r="DU187" s="190"/>
      <c r="DV187" s="190"/>
      <c r="DW187" s="190"/>
      <c r="DX187" s="190"/>
      <c r="DY187" s="190"/>
      <c r="DZ187" s="190"/>
      <c r="EA187" s="190"/>
      <c r="EB187" s="190"/>
      <c r="EC187" s="190"/>
      <c r="ED187" s="190"/>
    </row>
    <row r="188" spans="1:134" s="155" customFormat="1" x14ac:dyDescent="0.25">
      <c r="A188" s="478">
        <f>'дерево ЭД103-01'!A190</f>
        <v>187</v>
      </c>
      <c r="B188" s="836" t="str">
        <f>IF('дерево ЭД103-01'!B190=0," ",'дерево ЭД103-01'!B190)</f>
        <v xml:space="preserve"> </v>
      </c>
      <c r="C188" s="359" t="str">
        <f>IF('дерево ЭД103-01'!C190=0," ",'дерево ЭД103-01'!C190)</f>
        <v xml:space="preserve"> </v>
      </c>
      <c r="D188" s="359" t="str">
        <f>IF('дерево ЭД103-01'!D190=0," ",'дерево ЭД103-01'!D190)</f>
        <v xml:space="preserve"> </v>
      </c>
      <c r="E188" s="359"/>
      <c r="F188" s="359"/>
      <c r="G188" s="359"/>
      <c r="H188" s="359"/>
      <c r="I188" s="359"/>
      <c r="J188" s="359"/>
      <c r="K188" s="933" t="str">
        <f>IF('дерево ЭД103-01'!E190=0,"-",'дерево ЭД103-01'!E190)</f>
        <v>-</v>
      </c>
      <c r="L188" s="951"/>
      <c r="M188" s="951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  <c r="AW188" s="157"/>
      <c r="AX188" s="157"/>
      <c r="AY188" s="157"/>
      <c r="AZ188" s="157"/>
      <c r="BA188" s="157"/>
      <c r="BB188" s="157"/>
      <c r="BC188" s="157"/>
      <c r="BD188" s="157"/>
      <c r="BE188" s="157"/>
      <c r="BF188" s="157"/>
      <c r="BG188" s="157"/>
      <c r="BH188" s="157"/>
      <c r="BI188" s="157"/>
      <c r="BJ188" s="157"/>
      <c r="BK188" s="157"/>
      <c r="BL188" s="157"/>
      <c r="BM188" s="157"/>
      <c r="BN188" s="157"/>
      <c r="BO188" s="157"/>
      <c r="BP188" s="157"/>
      <c r="BQ188" s="157"/>
      <c r="BR188" s="157"/>
      <c r="BS188" s="157"/>
      <c r="BT188" s="157"/>
      <c r="BU188" s="157"/>
      <c r="BV188" s="157"/>
      <c r="BW188" s="157"/>
      <c r="BX188" s="157"/>
      <c r="BY188" s="157"/>
      <c r="BZ188" s="157"/>
      <c r="CA188" s="157"/>
      <c r="CB188" s="157"/>
      <c r="CC188" s="157"/>
      <c r="CD188" s="157"/>
      <c r="CE188" s="157"/>
      <c r="CF188" s="157"/>
      <c r="CG188" s="157"/>
      <c r="CH188" s="157"/>
      <c r="CI188" s="157"/>
      <c r="CJ188" s="157"/>
      <c r="CK188" s="157"/>
      <c r="CL188" s="157"/>
      <c r="CM188" s="157"/>
      <c r="CN188" s="157"/>
      <c r="CO188" s="157"/>
      <c r="CP188" s="157"/>
      <c r="CQ188" s="157"/>
      <c r="CR188" s="157"/>
      <c r="CS188" s="157"/>
      <c r="CT188" s="157"/>
      <c r="CU188" s="157"/>
      <c r="CV188" s="157"/>
      <c r="CW188" s="157"/>
      <c r="CX188" s="157"/>
      <c r="CY188" s="157"/>
      <c r="CZ188" s="368"/>
      <c r="DA188" s="158"/>
      <c r="DB188" s="158"/>
      <c r="DC188" s="158"/>
      <c r="DD188" s="158"/>
      <c r="DE188" s="158"/>
      <c r="DF188" s="158"/>
      <c r="DG188" s="158"/>
      <c r="DH188" s="158"/>
      <c r="DI188" s="158"/>
      <c r="DJ188" s="158"/>
      <c r="DK188" s="158"/>
      <c r="DL188" s="158"/>
      <c r="DM188" s="158"/>
      <c r="DN188" s="158"/>
      <c r="DO188" s="158"/>
      <c r="DP188" s="158"/>
      <c r="DQ188" s="158"/>
      <c r="DR188" s="158"/>
      <c r="DS188" s="158"/>
      <c r="DT188" s="158"/>
      <c r="DU188" s="158"/>
      <c r="DV188" s="158"/>
      <c r="DW188" s="158"/>
      <c r="DX188" s="158"/>
      <c r="DY188" s="158"/>
      <c r="DZ188" s="158"/>
      <c r="EA188" s="158"/>
      <c r="EB188" s="158"/>
      <c r="EC188" s="158"/>
      <c r="ED188" s="158"/>
    </row>
    <row r="189" spans="1:134" s="164" customFormat="1" ht="13.8" thickBot="1" x14ac:dyDescent="0.3">
      <c r="A189" s="483">
        <f>'дерево ЭД103-01'!A191</f>
        <v>188</v>
      </c>
      <c r="B189" s="580" t="str">
        <f>IF('дерево ЭД103-01'!B191=0," ",'дерево ЭД103-01'!B191)</f>
        <v>07.05.</v>
      </c>
      <c r="C189" s="581" t="str">
        <f>IF('дерево ЭД103-01'!C191=0," ",'дерево ЭД103-01'!C191)</f>
        <v>ЭД103-01-52-ХХСБ Статор необмотанный</v>
      </c>
      <c r="D189" s="581" t="str">
        <f>IF('дерево ЭД103-01'!D191=0," ",'дерево ЭД103-01'!D191)</f>
        <v>Статор необмотанный</v>
      </c>
      <c r="E189" s="399"/>
      <c r="F189" s="399"/>
      <c r="G189" s="399"/>
      <c r="H189" s="357" t="s">
        <v>66</v>
      </c>
      <c r="I189" s="400"/>
      <c r="J189" s="400"/>
      <c r="K189" s="930" t="str">
        <f>IF('дерево ЭД103-01'!E191=0,"-",'дерево ЭД103-01'!E191)</f>
        <v>-</v>
      </c>
      <c r="L189" s="758"/>
      <c r="M189" s="758" t="s">
        <v>374</v>
      </c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/>
      <c r="AP189" s="166"/>
      <c r="AQ189" s="166"/>
      <c r="AR189" s="166"/>
      <c r="AS189" s="166"/>
      <c r="AT189" s="166"/>
      <c r="AU189" s="166"/>
      <c r="AV189" s="166"/>
      <c r="AW189" s="166"/>
      <c r="AX189" s="166"/>
      <c r="AY189" s="166"/>
      <c r="AZ189" s="166"/>
      <c r="BA189" s="166"/>
      <c r="BB189" s="166"/>
      <c r="BC189" s="166"/>
      <c r="BD189" s="166"/>
      <c r="BE189" s="166"/>
      <c r="BF189" s="166"/>
      <c r="BG189" s="166"/>
      <c r="BH189" s="166"/>
      <c r="BI189" s="166"/>
      <c r="BJ189" s="166"/>
      <c r="BK189" s="166"/>
      <c r="BL189" s="166"/>
      <c r="BM189" s="166"/>
      <c r="BN189" s="166"/>
      <c r="BO189" s="166"/>
      <c r="BP189" s="166"/>
      <c r="BQ189" s="166"/>
      <c r="BR189" s="166"/>
      <c r="BS189" s="166"/>
      <c r="BT189" s="166"/>
      <c r="BU189" s="166"/>
      <c r="BV189" s="166"/>
      <c r="BW189" s="166"/>
      <c r="BX189" s="166"/>
      <c r="BY189" s="166"/>
      <c r="BZ189" s="166"/>
      <c r="CA189" s="166"/>
      <c r="CB189" s="166"/>
      <c r="CC189" s="166"/>
      <c r="CD189" s="166"/>
      <c r="CE189" s="166"/>
      <c r="CF189" s="166"/>
      <c r="CG189" s="166"/>
      <c r="CH189" s="166"/>
      <c r="CI189" s="166"/>
      <c r="CJ189" s="166"/>
      <c r="CK189" s="166"/>
      <c r="CL189" s="166"/>
      <c r="CM189" s="166"/>
      <c r="CN189" s="166"/>
      <c r="CO189" s="166"/>
      <c r="CP189" s="166"/>
      <c r="CQ189" s="166"/>
      <c r="CR189" s="166"/>
      <c r="CS189" s="166"/>
      <c r="CT189" s="166"/>
      <c r="CU189" s="166"/>
      <c r="CV189" s="166"/>
      <c r="CW189" s="166"/>
      <c r="CX189" s="166"/>
      <c r="CY189" s="166"/>
      <c r="CZ189" s="369"/>
      <c r="DA189" s="167"/>
      <c r="DB189" s="167"/>
      <c r="DC189" s="167"/>
      <c r="DD189" s="167"/>
      <c r="DE189" s="167"/>
      <c r="DF189" s="167"/>
      <c r="DG189" s="167"/>
      <c r="DH189" s="167"/>
      <c r="DI189" s="167"/>
      <c r="DJ189" s="167"/>
      <c r="DK189" s="167"/>
      <c r="DL189" s="167"/>
      <c r="DM189" s="167"/>
      <c r="DN189" s="167"/>
      <c r="DO189" s="167"/>
      <c r="DP189" s="167"/>
      <c r="DQ189" s="167"/>
      <c r="DR189" s="167"/>
      <c r="DS189" s="167"/>
      <c r="DT189" s="167"/>
      <c r="DU189" s="167"/>
      <c r="DV189" s="167"/>
      <c r="DW189" s="167"/>
      <c r="DX189" s="167"/>
      <c r="DY189" s="167"/>
      <c r="DZ189" s="167"/>
      <c r="EA189" s="167"/>
      <c r="EB189" s="167"/>
      <c r="EC189" s="167"/>
      <c r="ED189" s="167"/>
    </row>
    <row r="190" spans="1:134" s="191" customFormat="1" x14ac:dyDescent="0.25">
      <c r="A190" s="472">
        <f>'дерево ЭД103-01'!A192</f>
        <v>189</v>
      </c>
      <c r="B190" s="266" t="str">
        <f>IF('дерево ЭД103-01'!B192=0," ",'дерево ЭД103-01'!B192)</f>
        <v>07.05.1.</v>
      </c>
      <c r="C190" s="181" t="str">
        <f>IF('дерево ЭД103-01'!C192=0," ",'дерево ЭД103-01'!C192)</f>
        <v>ЭД103-01-53-002 Лист статора</v>
      </c>
      <c r="D190" s="181" t="str">
        <f>IF('дерево ЭД103-01'!D192=0," ",'дерево ЭД103-01'!D192)</f>
        <v>Лист статора</v>
      </c>
      <c r="E190" s="493" t="s">
        <v>257</v>
      </c>
      <c r="F190" s="493" t="s">
        <v>258</v>
      </c>
      <c r="G190" s="960" t="s">
        <v>259</v>
      </c>
      <c r="H190" s="519" t="s">
        <v>50</v>
      </c>
      <c r="I190" s="323">
        <v>0.05</v>
      </c>
      <c r="J190" s="323">
        <v>0.157</v>
      </c>
      <c r="K190" s="921" t="str">
        <f>IF('дерево ЭД103-01'!E192=0,"-",'дерево ЭД103-01'!E192)</f>
        <v>-</v>
      </c>
      <c r="L190" s="758" t="s">
        <v>374</v>
      </c>
      <c r="M190" s="758" t="s">
        <v>374</v>
      </c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370"/>
      <c r="DA190" s="190"/>
      <c r="DB190" s="190"/>
      <c r="DC190" s="190"/>
      <c r="DD190" s="190"/>
      <c r="DE190" s="190"/>
      <c r="DF190" s="190"/>
      <c r="DG190" s="190"/>
      <c r="DH190" s="190"/>
      <c r="DI190" s="190"/>
      <c r="DJ190" s="190"/>
      <c r="DK190" s="190"/>
      <c r="DL190" s="190"/>
      <c r="DM190" s="190"/>
      <c r="DN190" s="190"/>
      <c r="DO190" s="190"/>
      <c r="DP190" s="190"/>
      <c r="DQ190" s="190"/>
      <c r="DR190" s="190"/>
      <c r="DS190" s="190"/>
      <c r="DT190" s="190"/>
      <c r="DU190" s="190"/>
      <c r="DV190" s="190"/>
      <c r="DW190" s="190"/>
      <c r="DX190" s="190"/>
      <c r="DY190" s="190"/>
      <c r="DZ190" s="190"/>
      <c r="EA190" s="190"/>
      <c r="EB190" s="190"/>
      <c r="EC190" s="190"/>
      <c r="ED190" s="190"/>
    </row>
    <row r="191" spans="1:134" s="26" customFormat="1" ht="13.8" thickBot="1" x14ac:dyDescent="0.3">
      <c r="A191" s="466">
        <f>'дерево ЭД103-01'!A193</f>
        <v>190</v>
      </c>
      <c r="B191" s="865" t="str">
        <f>IF('дерево ЭД103-01'!B193=0," ",'дерево ЭД103-01'!B193)</f>
        <v>07.05.2.</v>
      </c>
      <c r="C191" s="171" t="str">
        <f>IF('дерево ЭД103-01'!C193=0," ",'дерево ЭД103-01'!C193)</f>
        <v>ЭД103-01-52-001 Кольцо пружинное</v>
      </c>
      <c r="D191" s="171" t="str">
        <f>IF('дерево ЭД103-01'!D193=0," ",'дерево ЭД103-01'!D193)</f>
        <v>Кольцо пружинное</v>
      </c>
      <c r="E191" s="440" t="s">
        <v>278</v>
      </c>
      <c r="F191" s="440" t="s">
        <v>279</v>
      </c>
      <c r="G191" s="961" t="s">
        <v>280</v>
      </c>
      <c r="H191" s="867" t="s">
        <v>50</v>
      </c>
      <c r="I191" s="307">
        <v>7.2999999999999995E-2</v>
      </c>
      <c r="J191" s="307">
        <v>8.8999999999999996E-2</v>
      </c>
      <c r="K191" s="935" t="str">
        <f>IF('дерево ЭД103-01'!E193=0,"-",'дерево ЭД103-01'!E193)</f>
        <v>-</v>
      </c>
      <c r="L191" s="758" t="s">
        <v>374</v>
      </c>
      <c r="M191" s="758" t="s">
        <v>374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367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</row>
    <row r="192" spans="1:134" s="272" customFormat="1" x14ac:dyDescent="0.25">
      <c r="A192" s="478">
        <f>'дерево ЭД103-01'!A194</f>
        <v>191</v>
      </c>
      <c r="B192" s="863" t="str">
        <f>IF('дерево ЭД103-01'!B194=0," ",'дерево ЭД103-01'!B194)</f>
        <v xml:space="preserve"> </v>
      </c>
      <c r="C192" s="244" t="str">
        <f>IF('дерево ЭД103-01'!C194=0," ",'дерево ЭД103-01'!C194)</f>
        <v xml:space="preserve"> </v>
      </c>
      <c r="D192" s="244" t="str">
        <f>IF('дерево ЭД103-01'!D194=0," ",'дерево ЭД103-01'!D194)</f>
        <v xml:space="preserve"> </v>
      </c>
      <c r="E192" s="244"/>
      <c r="F192" s="244"/>
      <c r="G192" s="244"/>
      <c r="H192" s="244"/>
      <c r="I192" s="244"/>
      <c r="J192" s="244"/>
      <c r="K192" s="923" t="str">
        <f>IF('дерево ЭД103-01'!E194=0,"-",'дерево ЭД103-01'!E194)</f>
        <v>-</v>
      </c>
      <c r="L192" s="951"/>
      <c r="M192" s="951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  <c r="BB192" s="157"/>
      <c r="BC192" s="157"/>
      <c r="BD192" s="157"/>
      <c r="BE192" s="157"/>
      <c r="BF192" s="157"/>
      <c r="BG192" s="157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57"/>
      <c r="BU192" s="157"/>
      <c r="BV192" s="157"/>
      <c r="BW192" s="157"/>
      <c r="BX192" s="157"/>
      <c r="BY192" s="157"/>
      <c r="BZ192" s="157"/>
      <c r="CA192" s="157"/>
      <c r="CB192" s="157"/>
      <c r="CC192" s="157"/>
      <c r="CD192" s="157"/>
      <c r="CE192" s="157"/>
      <c r="CF192" s="157"/>
      <c r="CG192" s="157"/>
      <c r="CH192" s="157"/>
      <c r="CI192" s="157"/>
      <c r="CJ192" s="157"/>
      <c r="CK192" s="157"/>
      <c r="CL192" s="157"/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381"/>
      <c r="DA192" s="273"/>
      <c r="DB192" s="273"/>
      <c r="DC192" s="273"/>
      <c r="DD192" s="273"/>
      <c r="DE192" s="273"/>
      <c r="DF192" s="273"/>
      <c r="DG192" s="273"/>
      <c r="DH192" s="273"/>
      <c r="DI192" s="273"/>
      <c r="DJ192" s="273"/>
      <c r="DK192" s="273"/>
      <c r="DL192" s="273"/>
      <c r="DM192" s="273"/>
      <c r="DN192" s="273"/>
      <c r="DO192" s="273"/>
      <c r="DP192" s="273"/>
      <c r="DQ192" s="273"/>
      <c r="DR192" s="273"/>
      <c r="DS192" s="273"/>
      <c r="DT192" s="273"/>
      <c r="DU192" s="273"/>
      <c r="DV192" s="273"/>
      <c r="DW192" s="273"/>
      <c r="DX192" s="273"/>
      <c r="DY192" s="273"/>
      <c r="DZ192" s="273"/>
      <c r="EA192" s="273"/>
      <c r="EB192" s="273"/>
      <c r="EC192" s="273"/>
      <c r="ED192" s="273"/>
    </row>
    <row r="193" spans="1:134" s="164" customFormat="1" ht="13.8" thickBot="1" x14ac:dyDescent="0.3">
      <c r="A193" s="483">
        <f>'дерево ЭД103-01'!A195</f>
        <v>192</v>
      </c>
      <c r="B193" s="197" t="str">
        <f>IF('дерево ЭД103-01'!B195=0," ",'дерево ЭД103-01'!B195)</f>
        <v>07.05.3.</v>
      </c>
      <c r="C193" s="160" t="str">
        <f>IF('дерево ЭД103-01'!C195=0," ",'дерево ЭД103-01'!C195)</f>
        <v>ЭД103-01-52-003-ХХ Корпус</v>
      </c>
      <c r="D193" s="811" t="str">
        <f>IF('дерево ЭД103-01'!D195=0," ",'дерево ЭД103-01'!D195)</f>
        <v>Корпус</v>
      </c>
      <c r="E193" s="399"/>
      <c r="F193" s="399"/>
      <c r="G193" s="399"/>
      <c r="H193" s="447" t="s">
        <v>50</v>
      </c>
      <c r="I193" s="334">
        <v>1</v>
      </c>
      <c r="J193" s="334">
        <v>1</v>
      </c>
      <c r="K193" s="930" t="str">
        <f>IF('дерево ЭД103-01'!E195=0,"-",'дерево ЭД103-01'!E195)</f>
        <v>-</v>
      </c>
      <c r="L193" s="758" t="s">
        <v>374</v>
      </c>
      <c r="M193" s="758" t="s">
        <v>374</v>
      </c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/>
      <c r="AP193" s="166"/>
      <c r="AQ193" s="166"/>
      <c r="AR193" s="166"/>
      <c r="AS193" s="166"/>
      <c r="AT193" s="166"/>
      <c r="AU193" s="166"/>
      <c r="AV193" s="166"/>
      <c r="AW193" s="166"/>
      <c r="AX193" s="166"/>
      <c r="AY193" s="166"/>
      <c r="AZ193" s="166"/>
      <c r="BA193" s="166"/>
      <c r="BB193" s="166"/>
      <c r="BC193" s="166"/>
      <c r="BD193" s="166"/>
      <c r="BE193" s="166"/>
      <c r="BF193" s="166"/>
      <c r="BG193" s="166"/>
      <c r="BH193" s="166"/>
      <c r="BI193" s="166"/>
      <c r="BJ193" s="166"/>
      <c r="BK193" s="166"/>
      <c r="BL193" s="166"/>
      <c r="BM193" s="166"/>
      <c r="BN193" s="166"/>
      <c r="BO193" s="166"/>
      <c r="BP193" s="166"/>
      <c r="BQ193" s="166"/>
      <c r="BR193" s="166"/>
      <c r="BS193" s="166"/>
      <c r="BT193" s="166"/>
      <c r="BU193" s="166"/>
      <c r="BV193" s="166"/>
      <c r="BW193" s="166"/>
      <c r="BX193" s="166"/>
      <c r="BY193" s="166"/>
      <c r="BZ193" s="166"/>
      <c r="CA193" s="166"/>
      <c r="CB193" s="166"/>
      <c r="CC193" s="166"/>
      <c r="CD193" s="166"/>
      <c r="CE193" s="166"/>
      <c r="CF193" s="166"/>
      <c r="CG193" s="166"/>
      <c r="CH193" s="166"/>
      <c r="CI193" s="166"/>
      <c r="CJ193" s="166"/>
      <c r="CK193" s="166"/>
      <c r="CL193" s="166"/>
      <c r="CM193" s="166"/>
      <c r="CN193" s="166"/>
      <c r="CO193" s="166"/>
      <c r="CP193" s="166"/>
      <c r="CQ193" s="166"/>
      <c r="CR193" s="166"/>
      <c r="CS193" s="166"/>
      <c r="CT193" s="166"/>
      <c r="CU193" s="166"/>
      <c r="CV193" s="166"/>
      <c r="CW193" s="166"/>
      <c r="CX193" s="166"/>
      <c r="CY193" s="166"/>
      <c r="CZ193" s="369"/>
      <c r="DA193" s="167"/>
      <c r="DB193" s="167"/>
      <c r="DC193" s="167"/>
      <c r="DD193" s="167"/>
      <c r="DE193" s="167"/>
      <c r="DF193" s="167"/>
      <c r="DG193" s="167"/>
      <c r="DH193" s="167"/>
      <c r="DI193" s="167"/>
      <c r="DJ193" s="167"/>
      <c r="DK193" s="167"/>
      <c r="DL193" s="167"/>
      <c r="DM193" s="167"/>
      <c r="DN193" s="167"/>
      <c r="DO193" s="167"/>
      <c r="DP193" s="167"/>
      <c r="DQ193" s="167"/>
      <c r="DR193" s="167"/>
      <c r="DS193" s="167"/>
      <c r="DT193" s="167"/>
      <c r="DU193" s="167"/>
      <c r="DV193" s="167"/>
      <c r="DW193" s="167"/>
      <c r="DX193" s="167"/>
      <c r="DY193" s="167"/>
      <c r="DZ193" s="167"/>
      <c r="EA193" s="167"/>
      <c r="EB193" s="167"/>
      <c r="EC193" s="167"/>
      <c r="ED193" s="167"/>
    </row>
    <row r="194" spans="1:134" s="272" customFormat="1" x14ac:dyDescent="0.25">
      <c r="A194" s="478">
        <f>'дерево ЭД103-01'!A196</f>
        <v>193</v>
      </c>
      <c r="B194" s="863" t="str">
        <f>IF('дерево ЭД103-01'!B196=0," ",'дерево ЭД103-01'!B196)</f>
        <v xml:space="preserve"> </v>
      </c>
      <c r="C194" s="244" t="str">
        <f>IF('дерево ЭД103-01'!C196=0," ",'дерево ЭД103-01'!C196)</f>
        <v xml:space="preserve"> </v>
      </c>
      <c r="D194" s="244" t="str">
        <f>IF('дерево ЭД103-01'!D196=0," ",'дерево ЭД103-01'!D196)</f>
        <v xml:space="preserve"> </v>
      </c>
      <c r="E194" s="359"/>
      <c r="F194" s="359"/>
      <c r="G194" s="359"/>
      <c r="H194" s="359"/>
      <c r="I194" s="359"/>
      <c r="J194" s="359"/>
      <c r="K194" s="933" t="str">
        <f>IF('дерево ЭД103-01'!E196=0,"-",'дерево ЭД103-01'!E196)</f>
        <v>-</v>
      </c>
      <c r="L194" s="22"/>
      <c r="M194" s="22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7"/>
      <c r="AY194" s="157"/>
      <c r="AZ194" s="157"/>
      <c r="BA194" s="157"/>
      <c r="BB194" s="157"/>
      <c r="BC194" s="157"/>
      <c r="BD194" s="157"/>
      <c r="BE194" s="157"/>
      <c r="BF194" s="157"/>
      <c r="BG194" s="157"/>
      <c r="BH194" s="157"/>
      <c r="BI194" s="157"/>
      <c r="BJ194" s="157"/>
      <c r="BK194" s="157"/>
      <c r="BL194" s="157"/>
      <c r="BM194" s="157"/>
      <c r="BN194" s="157"/>
      <c r="BO194" s="157"/>
      <c r="BP194" s="157"/>
      <c r="BQ194" s="157"/>
      <c r="BR194" s="157"/>
      <c r="BS194" s="157"/>
      <c r="BT194" s="157"/>
      <c r="BU194" s="157"/>
      <c r="BV194" s="157"/>
      <c r="BW194" s="157"/>
      <c r="BX194" s="157"/>
      <c r="BY194" s="157"/>
      <c r="BZ194" s="157"/>
      <c r="CA194" s="157"/>
      <c r="CB194" s="157"/>
      <c r="CC194" s="157"/>
      <c r="CD194" s="157"/>
      <c r="CE194" s="157"/>
      <c r="CF194" s="157"/>
      <c r="CG194" s="157"/>
      <c r="CH194" s="157"/>
      <c r="CI194" s="157"/>
      <c r="CJ194" s="157"/>
      <c r="CK194" s="157"/>
      <c r="CL194" s="157"/>
      <c r="CM194" s="157"/>
      <c r="CN194" s="157"/>
      <c r="CO194" s="157"/>
      <c r="CP194" s="157"/>
      <c r="CQ194" s="157"/>
      <c r="CR194" s="157"/>
      <c r="CS194" s="157"/>
      <c r="CT194" s="157"/>
      <c r="CU194" s="157"/>
      <c r="CV194" s="157"/>
      <c r="CW194" s="157"/>
      <c r="CX194" s="157"/>
      <c r="CY194" s="157"/>
      <c r="CZ194" s="381"/>
      <c r="DA194" s="273"/>
      <c r="DB194" s="273"/>
      <c r="DC194" s="273"/>
      <c r="DD194" s="273"/>
      <c r="DE194" s="273"/>
      <c r="DF194" s="273"/>
      <c r="DG194" s="273"/>
      <c r="DH194" s="273"/>
      <c r="DI194" s="273"/>
      <c r="DJ194" s="273"/>
      <c r="DK194" s="273"/>
      <c r="DL194" s="273"/>
      <c r="DM194" s="273"/>
      <c r="DN194" s="273"/>
      <c r="DO194" s="273"/>
      <c r="DP194" s="273"/>
      <c r="DQ194" s="273"/>
      <c r="DR194" s="273"/>
      <c r="DS194" s="273"/>
      <c r="DT194" s="273"/>
      <c r="DU194" s="273"/>
      <c r="DV194" s="273"/>
      <c r="DW194" s="273"/>
      <c r="DX194" s="273"/>
      <c r="DY194" s="273"/>
      <c r="DZ194" s="273"/>
      <c r="EA194" s="273"/>
      <c r="EB194" s="273"/>
      <c r="EC194" s="273"/>
      <c r="ED194" s="273"/>
    </row>
    <row r="195" spans="1:134" s="164" customFormat="1" ht="13.8" thickBot="1" x14ac:dyDescent="0.3">
      <c r="A195" s="483">
        <f>'дерево ЭД103-01'!A197</f>
        <v>194</v>
      </c>
      <c r="B195" s="197" t="str">
        <f>IF('дерево ЭД103-01'!B197=0," ",'дерево ЭД103-01'!B197)</f>
        <v>07.05.4.</v>
      </c>
      <c r="C195" s="160" t="str">
        <f>IF('дерево ЭД103-01'!C197=0," ",'дерево ЭД103-01'!C197)</f>
        <v>ЭД103-01-52-ХХХ Шпонка</v>
      </c>
      <c r="D195" s="160" t="str">
        <f>IF('дерево ЭД103-01'!D197=0," ",'дерево ЭД103-01'!D197)</f>
        <v>Шпонка</v>
      </c>
      <c r="E195" s="446" t="s">
        <v>304</v>
      </c>
      <c r="F195" s="446"/>
      <c r="G195" s="446" t="s">
        <v>305</v>
      </c>
      <c r="H195" s="447" t="s">
        <v>50</v>
      </c>
      <c r="I195" s="334">
        <v>1</v>
      </c>
      <c r="J195" s="334">
        <v>1</v>
      </c>
      <c r="K195" s="930" t="str">
        <f>IF('дерево ЭД103-01'!E197=0,"-",'дерево ЭД103-01'!E197)</f>
        <v>-</v>
      </c>
      <c r="L195" s="758" t="s">
        <v>374</v>
      </c>
      <c r="M195" s="758" t="s">
        <v>374</v>
      </c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  <c r="AC195" s="166"/>
      <c r="AD195" s="166"/>
      <c r="AE195" s="166"/>
      <c r="AF195" s="166"/>
      <c r="AG195" s="166"/>
      <c r="AH195" s="166"/>
      <c r="AI195" s="166"/>
      <c r="AJ195" s="166"/>
      <c r="AK195" s="166"/>
      <c r="AL195" s="166"/>
      <c r="AM195" s="166"/>
      <c r="AN195" s="166"/>
      <c r="AO195" s="166"/>
      <c r="AP195" s="166"/>
      <c r="AQ195" s="166"/>
      <c r="AR195" s="166"/>
      <c r="AS195" s="166"/>
      <c r="AT195" s="166"/>
      <c r="AU195" s="166"/>
      <c r="AV195" s="166"/>
      <c r="AW195" s="166"/>
      <c r="AX195" s="166"/>
      <c r="AY195" s="166"/>
      <c r="AZ195" s="166"/>
      <c r="BA195" s="166"/>
      <c r="BB195" s="166"/>
      <c r="BC195" s="166"/>
      <c r="BD195" s="166"/>
      <c r="BE195" s="166"/>
      <c r="BF195" s="166"/>
      <c r="BG195" s="166"/>
      <c r="BH195" s="166"/>
      <c r="BI195" s="166"/>
      <c r="BJ195" s="166"/>
      <c r="BK195" s="166"/>
      <c r="BL195" s="166"/>
      <c r="BM195" s="166"/>
      <c r="BN195" s="166"/>
      <c r="BO195" s="166"/>
      <c r="BP195" s="166"/>
      <c r="BQ195" s="166"/>
      <c r="BR195" s="166"/>
      <c r="BS195" s="166"/>
      <c r="BT195" s="166"/>
      <c r="BU195" s="166"/>
      <c r="BV195" s="166"/>
      <c r="BW195" s="166"/>
      <c r="BX195" s="166"/>
      <c r="BY195" s="166"/>
      <c r="BZ195" s="166"/>
      <c r="CA195" s="166"/>
      <c r="CB195" s="166"/>
      <c r="CC195" s="166"/>
      <c r="CD195" s="166"/>
      <c r="CE195" s="166"/>
      <c r="CF195" s="166"/>
      <c r="CG195" s="166"/>
      <c r="CH195" s="166"/>
      <c r="CI195" s="166"/>
      <c r="CJ195" s="166"/>
      <c r="CK195" s="166"/>
      <c r="CL195" s="166"/>
      <c r="CM195" s="166"/>
      <c r="CN195" s="166"/>
      <c r="CO195" s="166"/>
      <c r="CP195" s="166"/>
      <c r="CQ195" s="166"/>
      <c r="CR195" s="166"/>
      <c r="CS195" s="166"/>
      <c r="CT195" s="166"/>
      <c r="CU195" s="166"/>
      <c r="CV195" s="166"/>
      <c r="CW195" s="166"/>
      <c r="CX195" s="166"/>
      <c r="CY195" s="166"/>
      <c r="CZ195" s="369"/>
      <c r="DA195" s="167"/>
      <c r="DB195" s="167"/>
      <c r="DC195" s="167"/>
      <c r="DD195" s="167"/>
      <c r="DE195" s="167"/>
      <c r="DF195" s="167"/>
      <c r="DG195" s="167"/>
      <c r="DH195" s="167"/>
      <c r="DI195" s="167"/>
      <c r="DJ195" s="167"/>
      <c r="DK195" s="167"/>
      <c r="DL195" s="167"/>
      <c r="DM195" s="167"/>
      <c r="DN195" s="167"/>
      <c r="DO195" s="167"/>
      <c r="DP195" s="167"/>
      <c r="DQ195" s="167"/>
      <c r="DR195" s="167"/>
      <c r="DS195" s="167"/>
      <c r="DT195" s="167"/>
      <c r="DU195" s="167"/>
      <c r="DV195" s="167"/>
      <c r="DW195" s="167"/>
      <c r="DX195" s="167"/>
      <c r="DY195" s="167"/>
      <c r="DZ195" s="167"/>
      <c r="EA195" s="167"/>
      <c r="EB195" s="167"/>
      <c r="EC195" s="167"/>
      <c r="ED195" s="167"/>
    </row>
    <row r="196" spans="1:134" s="191" customFormat="1" x14ac:dyDescent="0.25">
      <c r="A196" s="472">
        <f>'дерево ЭД103-01'!A198</f>
        <v>195</v>
      </c>
      <c r="B196" s="266" t="str">
        <f>IF('дерево ЭД103-01'!B198=0," ",'дерево ЭД103-01'!B198)</f>
        <v>07.05.5.</v>
      </c>
      <c r="C196" s="146" t="str">
        <f>IF('дерево ЭД103-01'!C198=0," ",'дерево ЭД103-01'!C198)</f>
        <v>ЭД103-01-53-001 Лист статора</v>
      </c>
      <c r="D196" s="146" t="str">
        <f>IF('дерево ЭД103-01'!D198=0," ",'дерево ЭД103-01'!D198)</f>
        <v>Лист статора</v>
      </c>
      <c r="E196" s="449" t="s">
        <v>309</v>
      </c>
      <c r="F196" s="449"/>
      <c r="G196" s="301" t="s">
        <v>769</v>
      </c>
      <c r="H196" s="450" t="s">
        <v>50</v>
      </c>
      <c r="I196" s="302">
        <v>1.26E-2</v>
      </c>
      <c r="J196" s="302">
        <v>3.3399999999999999E-2</v>
      </c>
      <c r="K196" s="921" t="str">
        <f>IF('дерево ЭД103-01'!E198=0,"-",'дерево ЭД103-01'!E198)</f>
        <v>-</v>
      </c>
      <c r="L196" s="758" t="s">
        <v>374</v>
      </c>
      <c r="M196" s="758" t="s">
        <v>374</v>
      </c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370"/>
      <c r="DA196" s="190"/>
      <c r="DB196" s="190"/>
      <c r="DC196" s="190"/>
      <c r="DD196" s="190"/>
      <c r="DE196" s="190"/>
      <c r="DF196" s="190"/>
      <c r="DG196" s="190"/>
      <c r="DH196" s="190"/>
      <c r="DI196" s="190"/>
      <c r="DJ196" s="190"/>
      <c r="DK196" s="190"/>
      <c r="DL196" s="190"/>
      <c r="DM196" s="190"/>
      <c r="DN196" s="190"/>
      <c r="DO196" s="190"/>
      <c r="DP196" s="190"/>
      <c r="DQ196" s="190"/>
      <c r="DR196" s="190"/>
      <c r="DS196" s="190"/>
      <c r="DT196" s="190"/>
      <c r="DU196" s="190"/>
      <c r="DV196" s="190"/>
      <c r="DW196" s="190"/>
      <c r="DX196" s="190"/>
      <c r="DY196" s="190"/>
      <c r="DZ196" s="190"/>
      <c r="EA196" s="190"/>
      <c r="EB196" s="190"/>
      <c r="EC196" s="190"/>
      <c r="ED196" s="190"/>
    </row>
    <row r="197" spans="1:134" s="26" customFormat="1" x14ac:dyDescent="0.25">
      <c r="A197" s="138">
        <f>'дерево ЭД103-01'!A199</f>
        <v>196</v>
      </c>
      <c r="B197" s="89" t="str">
        <f>IF('дерево ЭД103-01'!B199=0," ",'дерево ЭД103-01'!B199)</f>
        <v>07.05.6.</v>
      </c>
      <c r="C197" s="11" t="str">
        <f>IF('дерево ЭД103-01'!C199=0," ",'дерево ЭД103-01'!C199)</f>
        <v>ЭД103-01-52КВМ на ЭД103-01-52-ХХСБ Статор необмотанный</v>
      </c>
      <c r="D197" s="11" t="str">
        <f>IF('дерево ЭД103-01'!D199=0," ",'дерево ЭД103-01'!D199)</f>
        <v>Комплект вспомог. мат.</v>
      </c>
      <c r="E197" s="440" t="s">
        <v>29</v>
      </c>
      <c r="F197" s="420"/>
      <c r="G197" s="961"/>
      <c r="H197" s="867" t="s">
        <v>66</v>
      </c>
      <c r="I197" s="307"/>
      <c r="J197" s="307">
        <v>1</v>
      </c>
      <c r="K197" s="929" t="str">
        <f>IF('дерево ЭД103-01'!E199=0,"-",'дерево ЭД103-01'!E199)</f>
        <v>-</v>
      </c>
      <c r="L197" s="758"/>
      <c r="M197" s="758" t="s">
        <v>374</v>
      </c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367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</row>
    <row r="198" spans="1:134" s="199" customFormat="1" ht="13.8" thickBot="1" x14ac:dyDescent="0.3">
      <c r="A198" s="467">
        <f>'дерево ЭД103-01'!A200</f>
        <v>197</v>
      </c>
      <c r="B198" s="422" t="str">
        <f>IF('дерево ЭД103-01'!B200=0," ",'дерево ЭД103-01'!B200)</f>
        <v xml:space="preserve"> </v>
      </c>
      <c r="C198" s="423" t="str">
        <f>IF('дерево ЭД103-01'!C200=0," ",'дерево ЭД103-01'!C200)</f>
        <v xml:space="preserve"> </v>
      </c>
      <c r="D198" s="423" t="str">
        <f>IF('дерево ЭД103-01'!D200=0," ",'дерево ЭД103-01'!D200)</f>
        <v xml:space="preserve"> </v>
      </c>
      <c r="E198" s="411"/>
      <c r="F198" s="411"/>
      <c r="G198" s="411"/>
      <c r="H198" s="412"/>
      <c r="I198" s="413"/>
      <c r="J198" s="410"/>
      <c r="K198" s="945" t="str">
        <f>IF('дерево ЭД103-01'!E200=0,"-",'дерево ЭД103-01'!E200)</f>
        <v>-</v>
      </c>
      <c r="L198" s="805"/>
      <c r="M198" s="78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367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  <c r="EA198" s="41"/>
      <c r="EB198" s="41"/>
      <c r="EC198" s="41"/>
      <c r="ED198" s="41"/>
    </row>
    <row r="199" spans="1:134" s="158" customFormat="1" x14ac:dyDescent="0.25">
      <c r="A199" s="478">
        <f>'дерево ЭД103-01'!A201</f>
        <v>198</v>
      </c>
      <c r="B199" s="425" t="str">
        <f>IF('дерево ЭД103-01'!B201=0," ",'дерево ЭД103-01'!B201)</f>
        <v xml:space="preserve"> </v>
      </c>
      <c r="C199" s="426" t="str">
        <f>IF('дерево ЭД103-01'!C201=0," ",'дерево ЭД103-01'!C201)</f>
        <v xml:space="preserve"> </v>
      </c>
      <c r="D199" s="426" t="str">
        <f>IF('дерево ЭД103-01'!D201=0," ",'дерево ЭД103-01'!D201)</f>
        <v xml:space="preserve"> </v>
      </c>
      <c r="E199" s="359"/>
      <c r="F199" s="359"/>
      <c r="G199" s="359"/>
      <c r="H199" s="359"/>
      <c r="I199" s="359"/>
      <c r="J199" s="359"/>
      <c r="K199" s="244" t="str">
        <f>IF('дерево ЭД103-01'!E201=0,"-",'дерево ЭД103-01'!E201)</f>
        <v>-</v>
      </c>
      <c r="L199" s="22"/>
      <c r="M199" s="22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7"/>
      <c r="AY199" s="157"/>
      <c r="AZ199" s="157"/>
      <c r="BA199" s="157"/>
      <c r="BB199" s="157"/>
      <c r="BC199" s="157"/>
      <c r="BD199" s="157"/>
      <c r="BE199" s="157"/>
      <c r="BF199" s="157"/>
      <c r="BG199" s="157"/>
      <c r="BH199" s="157"/>
      <c r="BI199" s="157"/>
      <c r="BJ199" s="157"/>
      <c r="BK199" s="157"/>
      <c r="BL199" s="157"/>
      <c r="BM199" s="157"/>
      <c r="BN199" s="157"/>
      <c r="BO199" s="157"/>
      <c r="BP199" s="157"/>
      <c r="BQ199" s="157"/>
      <c r="BR199" s="157"/>
      <c r="BS199" s="157"/>
      <c r="BT199" s="157"/>
      <c r="BU199" s="157"/>
      <c r="BV199" s="157"/>
      <c r="BW199" s="157"/>
      <c r="BX199" s="157"/>
      <c r="BY199" s="157"/>
      <c r="BZ199" s="157"/>
      <c r="CA199" s="157"/>
      <c r="CB199" s="157"/>
      <c r="CC199" s="157"/>
      <c r="CD199" s="157"/>
      <c r="CE199" s="157"/>
      <c r="CF199" s="157"/>
      <c r="CG199" s="157"/>
      <c r="CH199" s="157"/>
      <c r="CI199" s="157"/>
      <c r="CJ199" s="157"/>
      <c r="CK199" s="157"/>
      <c r="CL199" s="157"/>
      <c r="CM199" s="157"/>
      <c r="CN199" s="157"/>
      <c r="CO199" s="157"/>
      <c r="CP199" s="157"/>
      <c r="CQ199" s="157"/>
      <c r="CR199" s="157"/>
      <c r="CS199" s="157"/>
      <c r="CT199" s="157"/>
      <c r="CU199" s="157"/>
      <c r="CV199" s="157"/>
      <c r="CW199" s="157"/>
      <c r="CX199" s="157"/>
      <c r="CY199" s="157"/>
      <c r="CZ199" s="368"/>
    </row>
    <row r="200" spans="1:134" s="164" customFormat="1" ht="13.8" thickBot="1" x14ac:dyDescent="0.3">
      <c r="A200" s="882">
        <f>'дерево ЭД103-01'!A202</f>
        <v>199</v>
      </c>
      <c r="B200" s="580" t="str">
        <f>IF('дерево ЭД103-01'!B202=0," ",'дерево ЭД103-01'!B202)</f>
        <v>08.</v>
      </c>
      <c r="C200" s="581" t="str">
        <f>IF('дерево ЭД103-01'!C202=0," ",'дерево ЭД103-01'!C202)</f>
        <v>ЭД103-01-60-ХХСБ Ротор</v>
      </c>
      <c r="D200" s="581" t="str">
        <f>IF('дерево ЭД103-01'!D202=0," ",'дерево ЭД103-01'!D202)</f>
        <v>Ротор</v>
      </c>
      <c r="E200" s="399"/>
      <c r="F200" s="399"/>
      <c r="G200" s="399"/>
      <c r="H200" s="360" t="s">
        <v>66</v>
      </c>
      <c r="I200" s="400"/>
      <c r="J200" s="400"/>
      <c r="K200" s="635" t="str">
        <f>IF('дерево ЭД103-01'!E202=0,"-",'дерево ЭД103-01'!E202)</f>
        <v>-</v>
      </c>
      <c r="L200" s="1049"/>
      <c r="M200" s="167" t="s">
        <v>375</v>
      </c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/>
      <c r="AE200" s="166"/>
      <c r="AF200" s="166"/>
      <c r="AG200" s="166"/>
      <c r="AH200" s="166"/>
      <c r="AI200" s="166"/>
      <c r="AJ200" s="166"/>
      <c r="AK200" s="166"/>
      <c r="AL200" s="166"/>
      <c r="AM200" s="166"/>
      <c r="AN200" s="166"/>
      <c r="AO200" s="166"/>
      <c r="AP200" s="166"/>
      <c r="AQ200" s="166"/>
      <c r="AR200" s="166"/>
      <c r="AS200" s="166"/>
      <c r="AT200" s="166"/>
      <c r="AU200" s="166"/>
      <c r="AV200" s="166"/>
      <c r="AW200" s="166"/>
      <c r="AX200" s="166"/>
      <c r="AY200" s="166"/>
      <c r="AZ200" s="166"/>
      <c r="BA200" s="166"/>
      <c r="BB200" s="166"/>
      <c r="BC200" s="166"/>
      <c r="BD200" s="166"/>
      <c r="BE200" s="166"/>
      <c r="BF200" s="166"/>
      <c r="BG200" s="166"/>
      <c r="BH200" s="166"/>
      <c r="BI200" s="166"/>
      <c r="BJ200" s="166"/>
      <c r="BK200" s="166"/>
      <c r="BL200" s="166"/>
      <c r="BM200" s="166"/>
      <c r="BN200" s="166"/>
      <c r="BO200" s="166"/>
      <c r="BP200" s="166"/>
      <c r="BQ200" s="166"/>
      <c r="BR200" s="166"/>
      <c r="BS200" s="166"/>
      <c r="BT200" s="166"/>
      <c r="BU200" s="166"/>
      <c r="BV200" s="166"/>
      <c r="BW200" s="166"/>
      <c r="BX200" s="166"/>
      <c r="BY200" s="166"/>
      <c r="BZ200" s="166"/>
      <c r="CA200" s="166"/>
      <c r="CB200" s="166"/>
      <c r="CC200" s="166"/>
      <c r="CD200" s="166"/>
      <c r="CE200" s="166"/>
      <c r="CF200" s="166"/>
      <c r="CG200" s="166"/>
      <c r="CH200" s="166"/>
      <c r="CI200" s="166"/>
      <c r="CJ200" s="166"/>
      <c r="CK200" s="166"/>
      <c r="CL200" s="166"/>
      <c r="CM200" s="166"/>
      <c r="CN200" s="166"/>
      <c r="CO200" s="166"/>
      <c r="CP200" s="166"/>
      <c r="CQ200" s="166"/>
      <c r="CR200" s="166"/>
      <c r="CS200" s="166"/>
      <c r="CT200" s="166"/>
      <c r="CU200" s="166"/>
      <c r="CV200" s="166"/>
      <c r="CW200" s="166"/>
      <c r="CX200" s="166"/>
      <c r="CY200" s="166"/>
      <c r="CZ200" s="369"/>
      <c r="DA200" s="167"/>
      <c r="DB200" s="167"/>
      <c r="DC200" s="167"/>
      <c r="DD200" s="167"/>
      <c r="DE200" s="167"/>
      <c r="DF200" s="167"/>
      <c r="DG200" s="167"/>
      <c r="DH200" s="167"/>
      <c r="DI200" s="167"/>
      <c r="DJ200" s="167"/>
      <c r="DK200" s="167"/>
      <c r="DL200" s="167"/>
      <c r="DM200" s="167"/>
      <c r="DN200" s="167"/>
      <c r="DO200" s="167"/>
      <c r="DP200" s="167"/>
      <c r="DQ200" s="167"/>
      <c r="DR200" s="167"/>
      <c r="DS200" s="167"/>
      <c r="DT200" s="167"/>
      <c r="DU200" s="167"/>
      <c r="DV200" s="167"/>
      <c r="DW200" s="167"/>
      <c r="DX200" s="167"/>
      <c r="DY200" s="167"/>
      <c r="DZ200" s="167"/>
      <c r="EA200" s="167"/>
      <c r="EB200" s="167"/>
      <c r="EC200" s="167"/>
      <c r="ED200" s="167"/>
    </row>
    <row r="201" spans="1:134" s="215" customFormat="1" x14ac:dyDescent="0.25">
      <c r="A201" s="472">
        <f>'дерево ЭД103-01'!A203</f>
        <v>200</v>
      </c>
      <c r="B201" s="525" t="str">
        <f>IF('дерево ЭД103-01'!B203=0," ",'дерево ЭД103-01'!B203)</f>
        <v>08.1.</v>
      </c>
      <c r="C201" s="181" t="str">
        <f>IF('дерево ЭД103-01'!C203=0," ",'дерево ЭД103-01'!C203)</f>
        <v>ЭД103-01-60-001 Кольцо</v>
      </c>
      <c r="D201" s="181" t="str">
        <f>IF('дерево ЭД103-01'!D203=0," ",'дерево ЭД103-01'!D203)</f>
        <v>Кольцо</v>
      </c>
      <c r="E201" s="454" t="s">
        <v>269</v>
      </c>
      <c r="F201" s="314" t="s">
        <v>303</v>
      </c>
      <c r="G201" s="454" t="s">
        <v>334</v>
      </c>
      <c r="H201" s="455" t="s">
        <v>50</v>
      </c>
      <c r="I201" s="316">
        <v>2.1999999999999999E-2</v>
      </c>
      <c r="J201" s="316">
        <v>0.15</v>
      </c>
      <c r="K201" s="1017" t="str">
        <f>IF('дерево ЭД103-01'!E203=0,"-",'дерево ЭД103-01'!E203)</f>
        <v>-</v>
      </c>
      <c r="L201" s="997" t="s">
        <v>375</v>
      </c>
      <c r="M201" s="997" t="s">
        <v>375</v>
      </c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371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</row>
    <row r="202" spans="1:134" s="3" customFormat="1" x14ac:dyDescent="0.25">
      <c r="A202" s="472">
        <f>'дерево ЭД103-01'!A204</f>
        <v>201</v>
      </c>
      <c r="B202" s="437" t="str">
        <f>IF('дерево ЭД103-01'!B204=0," ",'дерево ЭД103-01'!B204)</f>
        <v>08.2.</v>
      </c>
      <c r="C202" s="11" t="str">
        <f>IF('дерево ЭД103-01'!C204=0," ",'дерево ЭД103-01'!C204)</f>
        <v>ЭД103-01-60-002 Кольцо</v>
      </c>
      <c r="D202" s="11" t="str">
        <f>IF('дерево ЭД103-01'!D204=0," ",'дерево ЭД103-01'!D204)</f>
        <v>Кольцо</v>
      </c>
      <c r="E202" s="435" t="s">
        <v>269</v>
      </c>
      <c r="F202" s="115" t="s">
        <v>303</v>
      </c>
      <c r="G202" s="435" t="s">
        <v>334</v>
      </c>
      <c r="H202" s="436" t="s">
        <v>50</v>
      </c>
      <c r="I202" s="119">
        <v>8.2000000000000003E-2</v>
      </c>
      <c r="J202" s="119">
        <v>0.25</v>
      </c>
      <c r="K202" s="3" t="str">
        <f>IF('дерево ЭД103-01'!E204=0,"-",'дерево ЭД103-01'!E204)</f>
        <v>-</v>
      </c>
      <c r="L202" s="758" t="s">
        <v>375</v>
      </c>
      <c r="M202" s="7" t="s">
        <v>375</v>
      </c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366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</row>
    <row r="203" spans="1:134" s="3" customFormat="1" x14ac:dyDescent="0.25">
      <c r="A203" s="138">
        <f>'дерево ЭД103-01'!A205</f>
        <v>202</v>
      </c>
      <c r="B203" s="437" t="str">
        <f>IF('дерево ЭД103-01'!B205=0," ",'дерево ЭД103-01'!B205)</f>
        <v>08.3.</v>
      </c>
      <c r="C203" s="11" t="str">
        <f>IF('дерево ЭД103-01'!C205=0," ",'дерево ЭД103-01'!C205)</f>
        <v xml:space="preserve">ЭД117-01-003 Вкладыш </v>
      </c>
      <c r="D203" s="11" t="str">
        <f>IF('дерево ЭД103-01'!D205=0," ",'дерево ЭД103-01'!D205)</f>
        <v xml:space="preserve">Вкладыш </v>
      </c>
      <c r="E203" s="435" t="s">
        <v>269</v>
      </c>
      <c r="F203" s="435" t="s">
        <v>479</v>
      </c>
      <c r="G203" s="435" t="s">
        <v>271</v>
      </c>
      <c r="H203" s="436" t="s">
        <v>50</v>
      </c>
      <c r="I203" s="119">
        <v>4.0000000000000001E-3</v>
      </c>
      <c r="J203" s="119">
        <v>3.5000000000000003E-2</v>
      </c>
      <c r="K203" s="3" t="str">
        <f>IF('дерево ЭД103-01'!E205=0,"-",'дерево ЭД103-01'!E205)</f>
        <v>-</v>
      </c>
      <c r="L203" s="758" t="s">
        <v>375</v>
      </c>
      <c r="M203" s="7" t="s">
        <v>375</v>
      </c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366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 s="3" customFormat="1" x14ac:dyDescent="0.25">
      <c r="A204" s="472">
        <f>'дерево ЭД103-01'!A206</f>
        <v>203</v>
      </c>
      <c r="B204" s="437" t="str">
        <f>IF('дерево ЭД103-01'!B206=0," ",'дерево ЭД103-01'!B206)</f>
        <v>08.4.</v>
      </c>
      <c r="C204" s="11" t="str">
        <f>IF('дерево ЭД103-01'!C206=0," ",'дерево ЭД103-01'!C206)</f>
        <v>ЭД117-01-60-003 Втулка</v>
      </c>
      <c r="D204" s="11" t="str">
        <f>IF('дерево ЭД103-01'!D206=0," ",'дерево ЭД103-01'!D206)</f>
        <v>Втулка</v>
      </c>
      <c r="E204" s="435" t="s">
        <v>269</v>
      </c>
      <c r="F204" s="435" t="s">
        <v>303</v>
      </c>
      <c r="G204" s="115" t="s">
        <v>312</v>
      </c>
      <c r="H204" s="436" t="s">
        <v>50</v>
      </c>
      <c r="I204" s="119">
        <v>0.12</v>
      </c>
      <c r="J204" s="119">
        <v>0.33</v>
      </c>
      <c r="K204" s="3" t="str">
        <f>IF('дерево ЭД103-01'!E206=0,"-",'дерево ЭД103-01'!E206)</f>
        <v>-</v>
      </c>
      <c r="L204" s="758" t="s">
        <v>375</v>
      </c>
      <c r="M204" s="7" t="s">
        <v>375</v>
      </c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366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 s="3" customFormat="1" x14ac:dyDescent="0.25">
      <c r="A205" s="138">
        <f>'дерево ЭД103-01'!A207</f>
        <v>204</v>
      </c>
      <c r="B205" s="437" t="str">
        <f>IF('дерево ЭД103-01'!B207=0," ",'дерево ЭД103-01'!B207)</f>
        <v>08.5.</v>
      </c>
      <c r="C205" s="11" t="str">
        <f>IF('дерево ЭД103-01'!C207=0," ",'дерево ЭД103-01'!C207)</f>
        <v>ЭД117-01-60-004 Кольцо пружинное</v>
      </c>
      <c r="D205" s="11" t="str">
        <f>IF('дерево ЭД103-01'!D207=0," ",'дерево ЭД103-01'!D207)</f>
        <v>Кольцо пружинное</v>
      </c>
      <c r="E205" s="435" t="s">
        <v>304</v>
      </c>
      <c r="F205" s="435"/>
      <c r="G205" s="435" t="s">
        <v>310</v>
      </c>
      <c r="H205" s="436" t="s">
        <v>50</v>
      </c>
      <c r="I205" s="119">
        <v>5.9999999999999995E-4</v>
      </c>
      <c r="J205" s="119">
        <v>6.7000000000000002E-4</v>
      </c>
      <c r="K205" s="3" t="str">
        <f>IF('дерево ЭД103-01'!E207=0,"-",'дерево ЭД103-01'!E207)</f>
        <v>-</v>
      </c>
      <c r="L205" s="216" t="s">
        <v>375</v>
      </c>
      <c r="M205" s="7" t="s">
        <v>375</v>
      </c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366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 s="3" customFormat="1" x14ac:dyDescent="0.25">
      <c r="A206" s="472">
        <f>'дерево ЭД103-01'!A208</f>
        <v>205</v>
      </c>
      <c r="B206" s="437" t="str">
        <f>IF('дерево ЭД103-01'!B208=0," ",'дерево ЭД103-01'!B208)</f>
        <v>08.6.</v>
      </c>
      <c r="C206" s="82" t="str">
        <f>IF('дерево ЭД103-01'!C208=0," ",'дерево ЭД103-01'!C208)</f>
        <v>ЭД103-01-60-005 Втулка</v>
      </c>
      <c r="D206" s="82" t="str">
        <f>IF('дерево ЭД103-01'!D208=0," ",'дерево ЭД103-01'!D208)</f>
        <v>Втулка</v>
      </c>
      <c r="E206" s="1063" t="s">
        <v>20</v>
      </c>
      <c r="F206" s="1063" t="s">
        <v>807</v>
      </c>
      <c r="G206" s="1063" t="s">
        <v>277</v>
      </c>
      <c r="H206" s="1064" t="s">
        <v>50</v>
      </c>
      <c r="I206" s="113">
        <v>0.04</v>
      </c>
      <c r="J206" s="113">
        <v>0.123</v>
      </c>
      <c r="K206" s="3" t="str">
        <f>IF('дерево ЭД103-01'!E208=0,"-",'дерево ЭД103-01'!E208)</f>
        <v>-</v>
      </c>
      <c r="L206" s="758" t="s">
        <v>375</v>
      </c>
      <c r="M206" s="7" t="s">
        <v>375</v>
      </c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366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 s="3" customFormat="1" x14ac:dyDescent="0.25">
      <c r="A207" s="138">
        <f>'дерево ЭД103-01'!A209</f>
        <v>206</v>
      </c>
      <c r="B207" s="437" t="str">
        <f>IF('дерево ЭД103-01'!B209=0," ",'дерево ЭД103-01'!B209)</f>
        <v>08.7.</v>
      </c>
      <c r="C207" s="82" t="str">
        <f>IF('дерево ЭД103-01'!C209=0," ",'дерево ЭД103-01'!C209)</f>
        <v>ЭД103-01-60-007 Шайба упорная</v>
      </c>
      <c r="D207" s="82" t="str">
        <f>IF('дерево ЭД103-01'!D209=0," ",'дерево ЭД103-01'!D209)</f>
        <v>Шайба упорная</v>
      </c>
      <c r="E207" s="1063" t="s">
        <v>337</v>
      </c>
      <c r="F207" s="1063"/>
      <c r="G207" s="1063" t="s">
        <v>366</v>
      </c>
      <c r="H207" s="1064" t="s">
        <v>50</v>
      </c>
      <c r="I207" s="113">
        <v>2.2000000000000001E-3</v>
      </c>
      <c r="J207" s="113">
        <v>7.3000000000000001E-3</v>
      </c>
      <c r="K207" s="3" t="str">
        <f>IF('дерево ЭД103-01'!E209=0,"-",'дерево ЭД103-01'!E209)</f>
        <v>-</v>
      </c>
      <c r="L207" s="758" t="s">
        <v>375</v>
      </c>
      <c r="M207" s="7" t="s">
        <v>375</v>
      </c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366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 s="3" customFormat="1" x14ac:dyDescent="0.25">
      <c r="A208" s="472">
        <f>'дерево ЭД103-01'!A210</f>
        <v>207</v>
      </c>
      <c r="B208" s="437" t="str">
        <f>IF('дерево ЭД103-01'!B210=0," ",'дерево ЭД103-01'!B210)</f>
        <v>08.8.</v>
      </c>
      <c r="C208" s="82" t="str">
        <f>IF('дерево ЭД103-01'!C210=0," ",'дерево ЭД103-01'!C210)</f>
        <v>ЭД103-01-60-008 Шайба; из отходов</v>
      </c>
      <c r="D208" s="82" t="str">
        <f>IF('дерево ЭД103-01'!D210=0," ",'дерево ЭД103-01'!D210)</f>
        <v>Шайба</v>
      </c>
      <c r="E208" s="1063" t="s">
        <v>309</v>
      </c>
      <c r="F208" s="403"/>
      <c r="G208" s="1063" t="s">
        <v>769</v>
      </c>
      <c r="H208" s="1064" t="s">
        <v>50</v>
      </c>
      <c r="I208" s="113">
        <v>1.5E-3</v>
      </c>
      <c r="J208" s="402"/>
      <c r="K208" s="80" t="str">
        <f>IF('дерево ЭД103-01'!E210=0,"-",'дерево ЭД103-01'!E210)</f>
        <v>из отходов</v>
      </c>
      <c r="L208" s="758"/>
      <c r="M208" s="7" t="s">
        <v>375</v>
      </c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366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 s="3" customFormat="1" x14ac:dyDescent="0.25">
      <c r="A209" s="138">
        <f>'дерево ЭД103-01'!A211</f>
        <v>208</v>
      </c>
      <c r="B209" s="437" t="str">
        <f>IF('дерево ЭД103-01'!B211=0," ",'дерево ЭД103-01'!B211)</f>
        <v>08.9.</v>
      </c>
      <c r="C209" s="82" t="str">
        <f>IF('дерево ЭД103-01'!C211=0," ",'дерево ЭД103-01'!C211)</f>
        <v>ЭД117-01-010-02 Шпонка</v>
      </c>
      <c r="D209" s="82" t="str">
        <f>IF('дерево ЭД103-01'!D211=0," ",'дерево ЭД103-01'!D211)</f>
        <v>Шпонка</v>
      </c>
      <c r="E209" s="1063" t="s">
        <v>304</v>
      </c>
      <c r="F209" s="1063"/>
      <c r="G209" s="1063" t="s">
        <v>305</v>
      </c>
      <c r="H209" s="1064" t="s">
        <v>50</v>
      </c>
      <c r="I209" s="113">
        <v>0.02</v>
      </c>
      <c r="J209" s="113">
        <v>2.5999999999999999E-2</v>
      </c>
      <c r="K209" s="3" t="str">
        <f>IF('дерево ЭД103-01'!E211=0,"-",'дерево ЭД103-01'!E211)</f>
        <v>-</v>
      </c>
      <c r="L209" s="758" t="s">
        <v>375</v>
      </c>
      <c r="M209" s="7" t="s">
        <v>375</v>
      </c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366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 s="26" customFormat="1" ht="13.8" thickBot="1" x14ac:dyDescent="0.3">
      <c r="A210" s="467">
        <f>'дерево ЭД103-01'!A212</f>
        <v>209</v>
      </c>
      <c r="B210" s="611" t="str">
        <f>IF('дерево ЭД103-01'!B212=0," ",'дерево ЭД103-01'!B212)</f>
        <v>08.10.</v>
      </c>
      <c r="C210" s="855" t="str">
        <f>IF('дерево ЭД103-01'!C212=0," ",'дерево ЭД103-01'!C212)</f>
        <v>ЭД117-01-010-07 Шпонка</v>
      </c>
      <c r="D210" s="855" t="str">
        <f>IF('дерево ЭД103-01'!D212=0," ",'дерево ЭД103-01'!D212)</f>
        <v>Шпонка</v>
      </c>
      <c r="E210" s="1056" t="s">
        <v>304</v>
      </c>
      <c r="F210" s="1056"/>
      <c r="G210" s="1056" t="s">
        <v>305</v>
      </c>
      <c r="H210" s="1057" t="s">
        <v>50</v>
      </c>
      <c r="I210" s="133">
        <v>1.5E-3</v>
      </c>
      <c r="J210" s="133">
        <v>2E-3</v>
      </c>
      <c r="K210" s="26" t="str">
        <f>IF('дерево ЭД103-01'!E212=0,"-",'дерево ЭД103-01'!E212)</f>
        <v>-</v>
      </c>
      <c r="L210" s="1141" t="s">
        <v>375</v>
      </c>
      <c r="M210" s="41" t="s">
        <v>375</v>
      </c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367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1"/>
      <c r="EB210" s="41"/>
      <c r="EC210" s="41"/>
      <c r="ED210" s="41"/>
    </row>
    <row r="211" spans="1:134" s="155" customFormat="1" x14ac:dyDescent="0.25">
      <c r="A211" s="478">
        <f>'дерево ЭД103-01'!A213</f>
        <v>210</v>
      </c>
      <c r="B211" s="863" t="str">
        <f>IF('дерево ЭД103-01'!B213=0," ",'дерево ЭД103-01'!B213)</f>
        <v xml:space="preserve"> </v>
      </c>
      <c r="C211" s="244" t="str">
        <f>IF('дерево ЭД103-01'!C213=0," ",'дерево ЭД103-01'!C213)</f>
        <v xml:space="preserve"> </v>
      </c>
      <c r="D211" s="244" t="str">
        <f>IF('дерево ЭД103-01'!D213=0," ",'дерево ЭД103-01'!D213)</f>
        <v xml:space="preserve"> </v>
      </c>
      <c r="E211" s="359"/>
      <c r="F211" s="359"/>
      <c r="G211" s="359"/>
      <c r="H211" s="359"/>
      <c r="I211" s="359"/>
      <c r="J211" s="359"/>
      <c r="K211" s="244" t="str">
        <f>IF('дерево ЭД103-01'!E213=0,"-",'дерево ЭД103-01'!E213)</f>
        <v>-</v>
      </c>
      <c r="L211" s="951"/>
      <c r="M211" s="951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7"/>
      <c r="AY211" s="157"/>
      <c r="AZ211" s="157"/>
      <c r="BA211" s="157"/>
      <c r="BB211" s="157"/>
      <c r="BC211" s="157"/>
      <c r="BD211" s="157"/>
      <c r="BE211" s="157"/>
      <c r="BF211" s="157"/>
      <c r="BG211" s="157"/>
      <c r="BH211" s="157"/>
      <c r="BI211" s="157"/>
      <c r="BJ211" s="157"/>
      <c r="BK211" s="157"/>
      <c r="BL211" s="157"/>
      <c r="BM211" s="157"/>
      <c r="BN211" s="157"/>
      <c r="BO211" s="157"/>
      <c r="BP211" s="157"/>
      <c r="BQ211" s="157"/>
      <c r="BR211" s="157"/>
      <c r="BS211" s="157"/>
      <c r="BT211" s="157"/>
      <c r="BU211" s="157"/>
      <c r="BV211" s="157"/>
      <c r="BW211" s="157"/>
      <c r="BX211" s="157"/>
      <c r="BY211" s="157"/>
      <c r="BZ211" s="157"/>
      <c r="CA211" s="157"/>
      <c r="CB211" s="157"/>
      <c r="CC211" s="157"/>
      <c r="CD211" s="157"/>
      <c r="CE211" s="157"/>
      <c r="CF211" s="157"/>
      <c r="CG211" s="157"/>
      <c r="CH211" s="157"/>
      <c r="CI211" s="157"/>
      <c r="CJ211" s="157"/>
      <c r="CK211" s="157"/>
      <c r="CL211" s="157"/>
      <c r="CM211" s="157"/>
      <c r="CN211" s="157"/>
      <c r="CO211" s="157"/>
      <c r="CP211" s="157"/>
      <c r="CQ211" s="157"/>
      <c r="CR211" s="157"/>
      <c r="CS211" s="157"/>
      <c r="CT211" s="157"/>
      <c r="CU211" s="157"/>
      <c r="CV211" s="157"/>
      <c r="CW211" s="157"/>
      <c r="CX211" s="157"/>
      <c r="CY211" s="157"/>
      <c r="CZ211" s="368"/>
      <c r="DA211" s="158"/>
      <c r="DB211" s="158"/>
      <c r="DC211" s="158"/>
      <c r="DD211" s="158"/>
      <c r="DE211" s="158"/>
      <c r="DF211" s="158"/>
      <c r="DG211" s="158"/>
      <c r="DH211" s="158"/>
      <c r="DI211" s="158"/>
      <c r="DJ211" s="158"/>
      <c r="DK211" s="158"/>
      <c r="DL211" s="158"/>
      <c r="DM211" s="158"/>
      <c r="DN211" s="158"/>
      <c r="DO211" s="158"/>
      <c r="DP211" s="158"/>
      <c r="DQ211" s="158"/>
      <c r="DR211" s="158"/>
      <c r="DS211" s="158"/>
      <c r="DT211" s="158"/>
      <c r="DU211" s="158"/>
      <c r="DV211" s="158"/>
      <c r="DW211" s="158"/>
      <c r="DX211" s="158"/>
      <c r="DY211" s="158"/>
      <c r="DZ211" s="158"/>
      <c r="EA211" s="158"/>
      <c r="EB211" s="158"/>
      <c r="EC211" s="158"/>
      <c r="ED211" s="158"/>
    </row>
    <row r="212" spans="1:134" s="164" customFormat="1" ht="13.8" thickBot="1" x14ac:dyDescent="0.3">
      <c r="A212" s="882">
        <f>'дерево ЭД103-01'!A214</f>
        <v>211</v>
      </c>
      <c r="B212" s="528" t="str">
        <f>IF('дерево ЭД103-01'!B214=0," ",'дерево ЭД103-01'!B214)</f>
        <v>08.11.</v>
      </c>
      <c r="C212" s="160" t="str">
        <f>IF('дерево ЭД103-01'!C214=0," ",'дерево ЭД103-01'!C214)</f>
        <v xml:space="preserve">ЭД103-01-60-006-ХХ Вал </v>
      </c>
      <c r="D212" s="160" t="str">
        <f>IF('дерево ЭД103-01'!D214=0," ",'дерево ЭД103-01'!D214)</f>
        <v xml:space="preserve">Вал </v>
      </c>
      <c r="E212" s="446" t="s">
        <v>269</v>
      </c>
      <c r="F212" s="446"/>
      <c r="G212" s="446" t="s">
        <v>809</v>
      </c>
      <c r="H212" s="777" t="s">
        <v>50</v>
      </c>
      <c r="I212" s="334">
        <v>1</v>
      </c>
      <c r="J212" s="334">
        <v>1</v>
      </c>
      <c r="K212" s="164" t="str">
        <f>IF('дерево ЭД103-01'!E214=0,"-",'дерево ЭД103-01'!E214)</f>
        <v>-</v>
      </c>
      <c r="L212" s="1142" t="s">
        <v>375</v>
      </c>
      <c r="M212" s="167" t="s">
        <v>375</v>
      </c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  <c r="AF212" s="166"/>
      <c r="AG212" s="166"/>
      <c r="AH212" s="166"/>
      <c r="AI212" s="166"/>
      <c r="AJ212" s="166"/>
      <c r="AK212" s="166"/>
      <c r="AL212" s="166"/>
      <c r="AM212" s="166"/>
      <c r="AN212" s="166"/>
      <c r="AO212" s="166"/>
      <c r="AP212" s="166"/>
      <c r="AQ212" s="166"/>
      <c r="AR212" s="166"/>
      <c r="AS212" s="166"/>
      <c r="AT212" s="166"/>
      <c r="AU212" s="166"/>
      <c r="AV212" s="166"/>
      <c r="AW212" s="166"/>
      <c r="AX212" s="166"/>
      <c r="AY212" s="166"/>
      <c r="AZ212" s="166"/>
      <c r="BA212" s="166"/>
      <c r="BB212" s="166"/>
      <c r="BC212" s="166"/>
      <c r="BD212" s="166"/>
      <c r="BE212" s="166"/>
      <c r="BF212" s="166"/>
      <c r="BG212" s="166"/>
      <c r="BH212" s="166"/>
      <c r="BI212" s="166"/>
      <c r="BJ212" s="166"/>
      <c r="BK212" s="166"/>
      <c r="BL212" s="166"/>
      <c r="BM212" s="166"/>
      <c r="BN212" s="166"/>
      <c r="BO212" s="166"/>
      <c r="BP212" s="166"/>
      <c r="BQ212" s="166"/>
      <c r="BR212" s="166"/>
      <c r="BS212" s="166"/>
      <c r="BT212" s="166"/>
      <c r="BU212" s="166"/>
      <c r="BV212" s="166"/>
      <c r="BW212" s="166"/>
      <c r="BX212" s="166"/>
      <c r="BY212" s="166"/>
      <c r="BZ212" s="166"/>
      <c r="CA212" s="166"/>
      <c r="CB212" s="166"/>
      <c r="CC212" s="166"/>
      <c r="CD212" s="166"/>
      <c r="CE212" s="166"/>
      <c r="CF212" s="166"/>
      <c r="CG212" s="166"/>
      <c r="CH212" s="166"/>
      <c r="CI212" s="166"/>
      <c r="CJ212" s="166"/>
      <c r="CK212" s="166"/>
      <c r="CL212" s="166"/>
      <c r="CM212" s="166"/>
      <c r="CN212" s="166"/>
      <c r="CO212" s="166"/>
      <c r="CP212" s="166"/>
      <c r="CQ212" s="166"/>
      <c r="CR212" s="166"/>
      <c r="CS212" s="166"/>
      <c r="CT212" s="166"/>
      <c r="CU212" s="166"/>
      <c r="CV212" s="166"/>
      <c r="CW212" s="166"/>
      <c r="CX212" s="166"/>
      <c r="CY212" s="166"/>
      <c r="CZ212" s="369"/>
      <c r="DA212" s="167"/>
      <c r="DB212" s="167"/>
      <c r="DC212" s="167"/>
      <c r="DD212" s="167"/>
      <c r="DE212" s="167"/>
      <c r="DF212" s="167"/>
      <c r="DG212" s="167"/>
      <c r="DH212" s="167"/>
      <c r="DI212" s="167"/>
      <c r="DJ212" s="167"/>
      <c r="DK212" s="167"/>
      <c r="DL212" s="167"/>
      <c r="DM212" s="167"/>
      <c r="DN212" s="167"/>
      <c r="DO212" s="167"/>
      <c r="DP212" s="167"/>
      <c r="DQ212" s="167"/>
      <c r="DR212" s="167"/>
      <c r="DS212" s="167"/>
      <c r="DT212" s="167"/>
      <c r="DU212" s="167"/>
      <c r="DV212" s="167"/>
      <c r="DW212" s="167"/>
      <c r="DX212" s="167"/>
      <c r="DY212" s="167"/>
      <c r="DZ212" s="167"/>
      <c r="EA212" s="167"/>
      <c r="EB212" s="167"/>
      <c r="EC212" s="167"/>
      <c r="ED212" s="167"/>
    </row>
    <row r="213" spans="1:134" s="205" customFormat="1" ht="13.8" thickBot="1" x14ac:dyDescent="0.3">
      <c r="A213" s="473">
        <f>'дерево ЭД103-01'!A215</f>
        <v>212</v>
      </c>
      <c r="B213" s="267" t="str">
        <f>IF('дерево ЭД103-01'!B215=0," ",'дерево ЭД103-01'!B215)</f>
        <v>08.01.</v>
      </c>
      <c r="C213" s="269" t="str">
        <f>IF('дерево ЭД103-01'!C215=0," ",'дерево ЭД103-01'!C215)</f>
        <v>ЭД103-01-66СБ Подшипник</v>
      </c>
      <c r="D213" s="269" t="str">
        <f>IF('дерево ЭД103-01'!D215=0," ",'дерево ЭД103-01'!D215)</f>
        <v>Подшипник</v>
      </c>
      <c r="E213" s="1050"/>
      <c r="F213" s="1050"/>
      <c r="G213" s="1050"/>
      <c r="H213" s="1071" t="s">
        <v>66</v>
      </c>
      <c r="I213" s="1051"/>
      <c r="J213" s="1051"/>
      <c r="K213" s="1094" t="str">
        <f>IF('дерево ЭД103-01'!E215=0,"-",'дерево ЭД103-01'!E215)</f>
        <v>зам. на ЭД103-01-65СБ</v>
      </c>
      <c r="L213" s="1143"/>
      <c r="M213" s="158" t="s">
        <v>375</v>
      </c>
      <c r="N213" s="477"/>
      <c r="O213" s="477"/>
      <c r="P213" s="477"/>
      <c r="Q213" s="477"/>
      <c r="R213" s="477"/>
      <c r="S213" s="477"/>
      <c r="T213" s="477"/>
      <c r="U213" s="477"/>
      <c r="V213" s="477"/>
      <c r="W213" s="477"/>
      <c r="X213" s="477"/>
      <c r="Y213" s="477"/>
      <c r="Z213" s="477"/>
      <c r="AA213" s="477"/>
      <c r="AB213" s="477"/>
      <c r="AC213" s="477"/>
      <c r="AD213" s="477"/>
      <c r="AE213" s="477"/>
      <c r="AF213" s="477"/>
      <c r="AG213" s="477"/>
      <c r="AH213" s="477"/>
      <c r="AI213" s="477"/>
      <c r="AJ213" s="477"/>
      <c r="AK213" s="477"/>
      <c r="AL213" s="477"/>
      <c r="AM213" s="477"/>
      <c r="AN213" s="477"/>
      <c r="AO213" s="477"/>
      <c r="AP213" s="477"/>
      <c r="AQ213" s="477"/>
      <c r="AR213" s="477"/>
      <c r="AS213" s="477"/>
      <c r="AT213" s="477"/>
      <c r="AU213" s="477"/>
      <c r="AV213" s="477"/>
      <c r="AW213" s="477"/>
      <c r="AX213" s="477"/>
      <c r="AY213" s="477"/>
      <c r="AZ213" s="477"/>
      <c r="BA213" s="477"/>
      <c r="BB213" s="477"/>
      <c r="BC213" s="477"/>
      <c r="BD213" s="477"/>
      <c r="BE213" s="477"/>
      <c r="BF213" s="477"/>
      <c r="BG213" s="477"/>
      <c r="BH213" s="477"/>
      <c r="BI213" s="477"/>
      <c r="BJ213" s="477"/>
      <c r="BK213" s="477"/>
      <c r="BL213" s="477"/>
      <c r="BM213" s="477"/>
      <c r="BN213" s="477"/>
      <c r="BO213" s="477"/>
      <c r="BP213" s="477"/>
      <c r="BQ213" s="477"/>
      <c r="BR213" s="477"/>
      <c r="BS213" s="477"/>
      <c r="BT213" s="477"/>
      <c r="BU213" s="477"/>
      <c r="BV213" s="477"/>
      <c r="BW213" s="477"/>
      <c r="BX213" s="477"/>
      <c r="BY213" s="477"/>
      <c r="BZ213" s="477"/>
      <c r="CA213" s="477"/>
      <c r="CB213" s="477"/>
      <c r="CC213" s="477"/>
      <c r="CD213" s="477"/>
      <c r="CE213" s="477"/>
      <c r="CF213" s="477"/>
      <c r="CG213" s="477"/>
      <c r="CH213" s="477"/>
      <c r="CI213" s="477"/>
      <c r="CJ213" s="477"/>
      <c r="CK213" s="477"/>
      <c r="CL213" s="477"/>
      <c r="CM213" s="477"/>
      <c r="CN213" s="477"/>
      <c r="CO213" s="477"/>
      <c r="CP213" s="477"/>
      <c r="CQ213" s="477"/>
      <c r="CR213" s="477"/>
      <c r="CS213" s="477"/>
      <c r="CT213" s="477"/>
      <c r="CU213" s="477"/>
      <c r="CV213" s="477"/>
      <c r="CW213" s="477"/>
      <c r="CX213" s="477"/>
      <c r="CY213" s="477"/>
      <c r="CZ213" s="372"/>
      <c r="DA213" s="204"/>
      <c r="DB213" s="204"/>
      <c r="DC213" s="204"/>
      <c r="DD213" s="204"/>
      <c r="DE213" s="204"/>
      <c r="DF213" s="204"/>
      <c r="DG213" s="204"/>
      <c r="DH213" s="204"/>
      <c r="DI213" s="204"/>
      <c r="DJ213" s="204"/>
      <c r="DK213" s="204"/>
      <c r="DL213" s="204"/>
      <c r="DM213" s="204"/>
      <c r="DN213" s="204"/>
      <c r="DO213" s="204"/>
      <c r="DP213" s="204"/>
      <c r="DQ213" s="204"/>
      <c r="DR213" s="204"/>
      <c r="DS213" s="204"/>
      <c r="DT213" s="204"/>
      <c r="DU213" s="204"/>
      <c r="DV213" s="204"/>
      <c r="DW213" s="204"/>
      <c r="DX213" s="204"/>
      <c r="DY213" s="204"/>
      <c r="DZ213" s="204"/>
      <c r="EA213" s="204"/>
      <c r="EB213" s="204"/>
      <c r="EC213" s="204"/>
      <c r="ED213" s="204"/>
    </row>
    <row r="214" spans="1:134" s="205" customFormat="1" ht="13.8" thickBot="1" x14ac:dyDescent="0.3">
      <c r="A214" s="478">
        <f>'дерево ЭД103-01'!A216</f>
        <v>213</v>
      </c>
      <c r="B214" s="527" t="str">
        <f>IF('дерево ЭД103-01'!B216=0," ",'дерево ЭД103-01'!B216)</f>
        <v>08.01.1.</v>
      </c>
      <c r="C214" s="810" t="str">
        <f>IF('дерево ЭД103-01'!C216=0," ",'дерево ЭД103-01'!C216)</f>
        <v>ЭД103-01-66-001 Корпус подшипника</v>
      </c>
      <c r="D214" s="810" t="str">
        <f>IF('дерево ЭД103-01'!D216=0," ",'дерево ЭД103-01'!D216)</f>
        <v>Корпус подшипника</v>
      </c>
      <c r="E214" s="1050"/>
      <c r="F214" s="1050"/>
      <c r="G214" s="444" t="s">
        <v>813</v>
      </c>
      <c r="H214" s="1045" t="s">
        <v>50</v>
      </c>
      <c r="I214" s="330">
        <v>0.16</v>
      </c>
      <c r="J214" s="1051"/>
      <c r="K214" s="155" t="str">
        <f>IF('дерево ЭД103-01'!E216=0,"-",'дерево ЭД103-01'!E216)</f>
        <v>-</v>
      </c>
      <c r="L214" s="1143"/>
      <c r="M214" s="158" t="s">
        <v>375</v>
      </c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7"/>
      <c r="AY214" s="157"/>
      <c r="AZ214" s="157"/>
      <c r="BA214" s="157"/>
      <c r="BB214" s="157"/>
      <c r="BC214" s="157"/>
      <c r="BD214" s="157"/>
      <c r="BE214" s="157"/>
      <c r="BF214" s="157"/>
      <c r="BG214" s="157"/>
      <c r="BH214" s="157"/>
      <c r="BI214" s="157"/>
      <c r="BJ214" s="157"/>
      <c r="BK214" s="157"/>
      <c r="BL214" s="157"/>
      <c r="BM214" s="157"/>
      <c r="BN214" s="157"/>
      <c r="BO214" s="157"/>
      <c r="BP214" s="157"/>
      <c r="BQ214" s="157"/>
      <c r="BR214" s="157"/>
      <c r="BS214" s="157"/>
      <c r="BT214" s="157"/>
      <c r="BU214" s="157"/>
      <c r="BV214" s="157"/>
      <c r="BW214" s="157"/>
      <c r="BX214" s="157"/>
      <c r="BY214" s="157"/>
      <c r="BZ214" s="157"/>
      <c r="CA214" s="157"/>
      <c r="CB214" s="157"/>
      <c r="CC214" s="157"/>
      <c r="CD214" s="157"/>
      <c r="CE214" s="157"/>
      <c r="CF214" s="157"/>
      <c r="CG214" s="157"/>
      <c r="CH214" s="157"/>
      <c r="CI214" s="157"/>
      <c r="CJ214" s="157"/>
      <c r="CK214" s="157"/>
      <c r="CL214" s="157"/>
      <c r="CM214" s="157"/>
      <c r="CN214" s="157"/>
      <c r="CO214" s="157"/>
      <c r="CP214" s="157"/>
      <c r="CQ214" s="157"/>
      <c r="CR214" s="157"/>
      <c r="CS214" s="157"/>
      <c r="CT214" s="157"/>
      <c r="CU214" s="157"/>
      <c r="CV214" s="157"/>
      <c r="CW214" s="157"/>
      <c r="CX214" s="157"/>
      <c r="CY214" s="157"/>
      <c r="CZ214" s="372"/>
      <c r="DA214" s="204"/>
      <c r="DB214" s="204"/>
      <c r="DC214" s="204"/>
      <c r="DD214" s="204"/>
      <c r="DE214" s="204"/>
      <c r="DF214" s="204"/>
      <c r="DG214" s="204"/>
      <c r="DH214" s="204"/>
      <c r="DI214" s="204"/>
      <c r="DJ214" s="204"/>
      <c r="DK214" s="204"/>
      <c r="DL214" s="204"/>
      <c r="DM214" s="204"/>
      <c r="DN214" s="204"/>
      <c r="DO214" s="204"/>
      <c r="DP214" s="204"/>
      <c r="DQ214" s="204"/>
      <c r="DR214" s="204"/>
      <c r="DS214" s="204"/>
      <c r="DT214" s="204"/>
      <c r="DU214" s="204"/>
      <c r="DV214" s="204"/>
      <c r="DW214" s="204"/>
      <c r="DX214" s="204"/>
      <c r="DY214" s="204"/>
      <c r="DZ214" s="204"/>
      <c r="EA214" s="204"/>
      <c r="EB214" s="204"/>
      <c r="EC214" s="204"/>
      <c r="ED214" s="204"/>
    </row>
    <row r="215" spans="1:134" s="205" customFormat="1" ht="13.8" thickBot="1" x14ac:dyDescent="0.3">
      <c r="A215" s="483">
        <f>'дерево ЭД103-01'!A217</f>
        <v>214</v>
      </c>
      <c r="B215" s="528" t="str">
        <f>IF('дерево ЭД103-01'!B217=0," ",'дерево ЭД103-01'!B217)</f>
        <v>08.01.1.</v>
      </c>
      <c r="C215" s="811" t="str">
        <f>IF('дерево ЭД103-01'!C217=0," ",'дерево ЭД103-01'!C217)</f>
        <v>ЭД103-01-66-001-Л Корпус подшипника; покупн. загот. для ЭД103-01-66-001</v>
      </c>
      <c r="D215" s="811" t="str">
        <f>IF('дерево ЭД103-01'!D217=0," ",'дерево ЭД103-01'!D217)</f>
        <v>Корпус подшипника</v>
      </c>
      <c r="E215" s="446" t="s">
        <v>63</v>
      </c>
      <c r="F215" s="399"/>
      <c r="G215" s="399"/>
      <c r="H215" s="777" t="s">
        <v>66</v>
      </c>
      <c r="I215" s="400"/>
      <c r="J215" s="334">
        <v>1</v>
      </c>
      <c r="K215" s="161" t="str">
        <f>IF('дерево ЭД103-01'!E217=0,"-",'дерево ЭД103-01'!E217)</f>
        <v>покупн. загот. для ЭД103-01-66-001</v>
      </c>
      <c r="L215" s="167" t="s">
        <v>375</v>
      </c>
      <c r="M215" s="167" t="s">
        <v>375</v>
      </c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  <c r="AD215" s="166"/>
      <c r="AE215" s="166"/>
      <c r="AF215" s="166"/>
      <c r="AG215" s="166"/>
      <c r="AH215" s="166"/>
      <c r="AI215" s="166"/>
      <c r="AJ215" s="166"/>
      <c r="AK215" s="166"/>
      <c r="AL215" s="166"/>
      <c r="AM215" s="166"/>
      <c r="AN215" s="166"/>
      <c r="AO215" s="166"/>
      <c r="AP215" s="166"/>
      <c r="AQ215" s="166"/>
      <c r="AR215" s="166"/>
      <c r="AS215" s="166"/>
      <c r="AT215" s="166"/>
      <c r="AU215" s="166"/>
      <c r="AV215" s="166"/>
      <c r="AW215" s="166"/>
      <c r="AX215" s="166"/>
      <c r="AY215" s="166"/>
      <c r="AZ215" s="166"/>
      <c r="BA215" s="166"/>
      <c r="BB215" s="166"/>
      <c r="BC215" s="166"/>
      <c r="BD215" s="166"/>
      <c r="BE215" s="166"/>
      <c r="BF215" s="166"/>
      <c r="BG215" s="166"/>
      <c r="BH215" s="166"/>
      <c r="BI215" s="166"/>
      <c r="BJ215" s="166"/>
      <c r="BK215" s="166"/>
      <c r="BL215" s="166"/>
      <c r="BM215" s="166"/>
      <c r="BN215" s="166"/>
      <c r="BO215" s="166"/>
      <c r="BP215" s="166"/>
      <c r="BQ215" s="166"/>
      <c r="BR215" s="166"/>
      <c r="BS215" s="166"/>
      <c r="BT215" s="166"/>
      <c r="BU215" s="166"/>
      <c r="BV215" s="166"/>
      <c r="BW215" s="166"/>
      <c r="BX215" s="166"/>
      <c r="BY215" s="166"/>
      <c r="BZ215" s="166"/>
      <c r="CA215" s="166"/>
      <c r="CB215" s="166"/>
      <c r="CC215" s="166"/>
      <c r="CD215" s="166"/>
      <c r="CE215" s="166"/>
      <c r="CF215" s="166"/>
      <c r="CG215" s="166"/>
      <c r="CH215" s="166"/>
      <c r="CI215" s="166"/>
      <c r="CJ215" s="166"/>
      <c r="CK215" s="166"/>
      <c r="CL215" s="166"/>
      <c r="CM215" s="166"/>
      <c r="CN215" s="166"/>
      <c r="CO215" s="166"/>
      <c r="CP215" s="166"/>
      <c r="CQ215" s="166"/>
      <c r="CR215" s="166"/>
      <c r="CS215" s="166"/>
      <c r="CT215" s="166"/>
      <c r="CU215" s="166"/>
      <c r="CV215" s="166"/>
      <c r="CW215" s="166"/>
      <c r="CX215" s="166"/>
      <c r="CY215" s="166"/>
      <c r="CZ215" s="372"/>
      <c r="DA215" s="204"/>
      <c r="DB215" s="204"/>
      <c r="DC215" s="204"/>
      <c r="DD215" s="204"/>
      <c r="DE215" s="204"/>
      <c r="DF215" s="204"/>
      <c r="DG215" s="204"/>
      <c r="DH215" s="204"/>
      <c r="DI215" s="204"/>
      <c r="DJ215" s="204"/>
      <c r="DK215" s="204"/>
      <c r="DL215" s="204"/>
      <c r="DM215" s="204"/>
      <c r="DN215" s="204"/>
      <c r="DO215" s="204"/>
      <c r="DP215" s="204"/>
      <c r="DQ215" s="204"/>
      <c r="DR215" s="204"/>
      <c r="DS215" s="204"/>
      <c r="DT215" s="204"/>
      <c r="DU215" s="204"/>
      <c r="DV215" s="204"/>
      <c r="DW215" s="204"/>
      <c r="DX215" s="204"/>
      <c r="DY215" s="204"/>
      <c r="DZ215" s="204"/>
      <c r="EA215" s="204"/>
      <c r="EB215" s="204"/>
      <c r="EC215" s="204"/>
      <c r="ED215" s="204"/>
    </row>
    <row r="216" spans="1:134" s="1017" customFormat="1" x14ac:dyDescent="0.25">
      <c r="A216" s="472">
        <f>'дерево ЭД103-01'!A218</f>
        <v>215</v>
      </c>
      <c r="B216" s="525" t="str">
        <f>IF('дерево ЭД103-01'!B218=0," ",'дерево ЭД103-01'!B218)</f>
        <v>08.01.3.</v>
      </c>
      <c r="C216" s="1024" t="str">
        <f>IF('дерево ЭД103-01'!C218=0," ",'дерево ЭД103-01'!C218)</f>
        <v>ЭД103-01-050-01 Втулка ВМФ-023; покупная</v>
      </c>
      <c r="D216" s="1024" t="str">
        <f>IF('дерево ЭД103-01'!D218=0," ",'дерево ЭД103-01'!D218)</f>
        <v>Втулка</v>
      </c>
      <c r="E216" s="451" t="s">
        <v>324</v>
      </c>
      <c r="F216" s="451"/>
      <c r="G216" s="117" t="s">
        <v>963</v>
      </c>
      <c r="H216" s="1072" t="s">
        <v>66</v>
      </c>
      <c r="I216" s="1048"/>
      <c r="J216" s="134">
        <v>1</v>
      </c>
      <c r="K216" s="79" t="str">
        <f>IF('дерево ЭД103-01'!E218=0,"-",'дерево ЭД103-01'!E218)</f>
        <v>покупная</v>
      </c>
      <c r="L216" s="130" t="s">
        <v>375</v>
      </c>
      <c r="M216" s="28" t="s">
        <v>375</v>
      </c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371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</row>
    <row r="217" spans="1:134" s="26" customFormat="1" ht="13.8" thickBot="1" x14ac:dyDescent="0.3">
      <c r="A217" s="466">
        <f>'дерево ЭД103-01'!A219</f>
        <v>216</v>
      </c>
      <c r="B217" s="611" t="str">
        <f>IF('дерево ЭД103-01'!B219=0," ",'дерево ЭД103-01'!B219)</f>
        <v>08.01.4.</v>
      </c>
      <c r="C217" s="855" t="str">
        <f>IF('дерево ЭД103-01'!C219=0," ",'дерево ЭД103-01'!C219)</f>
        <v>ЭД103-01-66КВМ на ЭД103-01-66СБ Подшипник</v>
      </c>
      <c r="D217" s="855" t="str">
        <f>IF('дерево ЭД103-01'!D219=0," ",'дерево ЭД103-01'!D219)</f>
        <v>Комплект вспомог. мат.</v>
      </c>
      <c r="E217" s="1056" t="s">
        <v>29</v>
      </c>
      <c r="F217" s="397"/>
      <c r="G217" s="855"/>
      <c r="H217" s="1057" t="s">
        <v>66</v>
      </c>
      <c r="I217" s="398"/>
      <c r="J217" s="133">
        <v>1</v>
      </c>
      <c r="K217" s="26" t="str">
        <f>IF('дерево ЭД103-01'!E219=0,"-",'дерево ЭД103-01'!E219)</f>
        <v>-</v>
      </c>
      <c r="L217" s="173"/>
      <c r="M217" s="41" t="s">
        <v>375</v>
      </c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367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</row>
    <row r="218" spans="1:134" s="205" customFormat="1" ht="13.8" thickBot="1" x14ac:dyDescent="0.3">
      <c r="A218" s="473">
        <f>'дерево ЭД103-01'!A220</f>
        <v>217</v>
      </c>
      <c r="B218" s="267" t="str">
        <f>IF('дерево ЭД103-01'!B220=0," ",'дерево ЭД103-01'!B220)</f>
        <v>08.01.</v>
      </c>
      <c r="C218" s="1082" t="str">
        <f>IF('дерево ЭД103-01'!C220=0," ",'дерево ЭД103-01'!C220)</f>
        <v>ЭД103-01-65СБ Подшипник</v>
      </c>
      <c r="D218" s="1082" t="str">
        <f>IF('дерево ЭД103-01'!D220=0," ",'дерево ЭД103-01'!D220)</f>
        <v>Подшипник</v>
      </c>
      <c r="E218" s="418"/>
      <c r="F218" s="418"/>
      <c r="G218" s="418"/>
      <c r="H218" s="1087" t="s">
        <v>66</v>
      </c>
      <c r="I218" s="419"/>
      <c r="J218" s="419"/>
      <c r="K218" s="1094" t="str">
        <f>IF('дерево ЭД103-01'!E220=0,"-",'дерево ЭД103-01'!E220)</f>
        <v>взамен ЭД103-01-66СБ</v>
      </c>
      <c r="L218" s="1144"/>
      <c r="M218" s="488"/>
      <c r="N218" s="477"/>
      <c r="O218" s="477"/>
      <c r="P218" s="477"/>
      <c r="Q218" s="477"/>
      <c r="R218" s="477"/>
      <c r="S218" s="477"/>
      <c r="T218" s="477"/>
      <c r="U218" s="477"/>
      <c r="V218" s="477"/>
      <c r="W218" s="477"/>
      <c r="X218" s="477"/>
      <c r="Y218" s="477"/>
      <c r="Z218" s="477"/>
      <c r="AA218" s="477"/>
      <c r="AB218" s="477"/>
      <c r="AC218" s="477"/>
      <c r="AD218" s="477"/>
      <c r="AE218" s="477"/>
      <c r="AF218" s="477"/>
      <c r="AG218" s="477"/>
      <c r="AH218" s="477"/>
      <c r="AI218" s="477"/>
      <c r="AJ218" s="477"/>
      <c r="AK218" s="477"/>
      <c r="AL218" s="477"/>
      <c r="AM218" s="477"/>
      <c r="AN218" s="477"/>
      <c r="AO218" s="477"/>
      <c r="AP218" s="477"/>
      <c r="AQ218" s="477"/>
      <c r="AR218" s="477"/>
      <c r="AS218" s="477"/>
      <c r="AT218" s="477"/>
      <c r="AU218" s="477"/>
      <c r="AV218" s="477"/>
      <c r="AW218" s="477"/>
      <c r="AX218" s="477"/>
      <c r="AY218" s="477"/>
      <c r="AZ218" s="477"/>
      <c r="BA218" s="477"/>
      <c r="BB218" s="477"/>
      <c r="BC218" s="477"/>
      <c r="BD218" s="477"/>
      <c r="BE218" s="477"/>
      <c r="BF218" s="477"/>
      <c r="BG218" s="477"/>
      <c r="BH218" s="477"/>
      <c r="BI218" s="477"/>
      <c r="BJ218" s="477"/>
      <c r="BK218" s="477"/>
      <c r="BL218" s="477"/>
      <c r="BM218" s="477"/>
      <c r="BN218" s="477"/>
      <c r="BO218" s="477"/>
      <c r="BP218" s="477"/>
      <c r="BQ218" s="477"/>
      <c r="BR218" s="477"/>
      <c r="BS218" s="477"/>
      <c r="BT218" s="477"/>
      <c r="BU218" s="477"/>
      <c r="BV218" s="477"/>
      <c r="BW218" s="477"/>
      <c r="BX218" s="477"/>
      <c r="BY218" s="477"/>
      <c r="BZ218" s="477"/>
      <c r="CA218" s="477"/>
      <c r="CB218" s="477"/>
      <c r="CC218" s="477"/>
      <c r="CD218" s="477"/>
      <c r="CE218" s="477"/>
      <c r="CF218" s="477"/>
      <c r="CG218" s="477"/>
      <c r="CH218" s="477"/>
      <c r="CI218" s="477"/>
      <c r="CJ218" s="477"/>
      <c r="CK218" s="477"/>
      <c r="CL218" s="477"/>
      <c r="CM218" s="477"/>
      <c r="CN218" s="477"/>
      <c r="CO218" s="477"/>
      <c r="CP218" s="477"/>
      <c r="CQ218" s="477"/>
      <c r="CR218" s="477"/>
      <c r="CS218" s="477"/>
      <c r="CT218" s="477"/>
      <c r="CU218" s="477"/>
      <c r="CV218" s="477"/>
      <c r="CW218" s="477"/>
      <c r="CX218" s="477"/>
      <c r="CY218" s="477"/>
      <c r="CZ218" s="372"/>
      <c r="DA218" s="204"/>
      <c r="DB218" s="204"/>
      <c r="DC218" s="204"/>
      <c r="DD218" s="204"/>
      <c r="DE218" s="204"/>
      <c r="DF218" s="204"/>
      <c r="DG218" s="204"/>
      <c r="DH218" s="204"/>
      <c r="DI218" s="204"/>
      <c r="DJ218" s="204"/>
      <c r="DK218" s="204"/>
      <c r="DL218" s="204"/>
      <c r="DM218" s="204"/>
      <c r="DN218" s="204"/>
      <c r="DO218" s="204"/>
      <c r="DP218" s="204"/>
      <c r="DQ218" s="204"/>
      <c r="DR218" s="204"/>
      <c r="DS218" s="204"/>
      <c r="DT218" s="204"/>
      <c r="DU218" s="204"/>
      <c r="DV218" s="204"/>
      <c r="DW218" s="204"/>
      <c r="DX218" s="204"/>
      <c r="DY218" s="204"/>
      <c r="DZ218" s="204"/>
      <c r="EA218" s="204"/>
      <c r="EB218" s="204"/>
      <c r="EC218" s="204"/>
      <c r="ED218" s="204"/>
    </row>
    <row r="219" spans="1:134" s="155" customFormat="1" x14ac:dyDescent="0.25">
      <c r="A219" s="478">
        <f>'дерево ЭД103-01'!A221</f>
        <v>218</v>
      </c>
      <c r="B219" s="527" t="str">
        <f>IF('дерево ЭД103-01'!B221=0," ",'дерево ЭД103-01'!B221)</f>
        <v>08.01.1.</v>
      </c>
      <c r="C219" s="1083" t="str">
        <f>IF('дерево ЭД103-01'!C221=0," ",'дерево ЭД103-01'!C221)</f>
        <v>ЭД103-01-65-001 Подшипник</v>
      </c>
      <c r="D219" s="1083" t="str">
        <f>IF('дерево ЭД103-01'!D221=0," ",'дерево ЭД103-01'!D221)</f>
        <v>Подшипник</v>
      </c>
      <c r="E219" s="1050"/>
      <c r="F219" s="1050"/>
      <c r="G219" s="1050"/>
      <c r="H219" s="1088" t="s">
        <v>50</v>
      </c>
      <c r="I219" s="1051"/>
      <c r="J219" s="1051">
        <v>1</v>
      </c>
      <c r="K219" s="1095" t="str">
        <f>IF('дерево ЭД103-01'!E221=0,"-",'дерево ЭД103-01'!E221)</f>
        <v>-</v>
      </c>
      <c r="L219" s="1143"/>
      <c r="M219" s="504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  <c r="BA219" s="157"/>
      <c r="BB219" s="157"/>
      <c r="BC219" s="157"/>
      <c r="BD219" s="157"/>
      <c r="BE219" s="157"/>
      <c r="BF219" s="157"/>
      <c r="BG219" s="157"/>
      <c r="BH219" s="157"/>
      <c r="BI219" s="157"/>
      <c r="BJ219" s="157"/>
      <c r="BK219" s="157"/>
      <c r="BL219" s="157"/>
      <c r="BM219" s="157"/>
      <c r="BN219" s="157"/>
      <c r="BO219" s="157"/>
      <c r="BP219" s="157"/>
      <c r="BQ219" s="157"/>
      <c r="BR219" s="157"/>
      <c r="BS219" s="157"/>
      <c r="BT219" s="157"/>
      <c r="BU219" s="157"/>
      <c r="BV219" s="157"/>
      <c r="BW219" s="157"/>
      <c r="BX219" s="157"/>
      <c r="BY219" s="157"/>
      <c r="BZ219" s="157"/>
      <c r="CA219" s="157"/>
      <c r="CB219" s="157"/>
      <c r="CC219" s="157"/>
      <c r="CD219" s="157"/>
      <c r="CE219" s="157"/>
      <c r="CF219" s="157"/>
      <c r="CG219" s="157"/>
      <c r="CH219" s="157"/>
      <c r="CI219" s="157"/>
      <c r="CJ219" s="157"/>
      <c r="CK219" s="157"/>
      <c r="CL219" s="157"/>
      <c r="CM219" s="157"/>
      <c r="CN219" s="157"/>
      <c r="CO219" s="157"/>
      <c r="CP219" s="157"/>
      <c r="CQ219" s="157"/>
      <c r="CR219" s="157"/>
      <c r="CS219" s="157"/>
      <c r="CT219" s="157"/>
      <c r="CU219" s="157"/>
      <c r="CV219" s="157"/>
      <c r="CW219" s="157"/>
      <c r="CX219" s="157"/>
      <c r="CY219" s="157"/>
      <c r="CZ219" s="368"/>
      <c r="DA219" s="158"/>
      <c r="DB219" s="158"/>
      <c r="DC219" s="158"/>
      <c r="DD219" s="158"/>
      <c r="DE219" s="158"/>
      <c r="DF219" s="158"/>
      <c r="DG219" s="158"/>
      <c r="DH219" s="158"/>
      <c r="DI219" s="158"/>
      <c r="DJ219" s="158"/>
      <c r="DK219" s="158"/>
      <c r="DL219" s="158"/>
      <c r="DM219" s="158"/>
      <c r="DN219" s="158"/>
      <c r="DO219" s="158"/>
      <c r="DP219" s="158"/>
      <c r="DQ219" s="158"/>
      <c r="DR219" s="158"/>
      <c r="DS219" s="158"/>
      <c r="DT219" s="158"/>
      <c r="DU219" s="158"/>
      <c r="DV219" s="158"/>
      <c r="DW219" s="158"/>
      <c r="DX219" s="158"/>
      <c r="DY219" s="158"/>
      <c r="DZ219" s="158"/>
      <c r="EA219" s="158"/>
      <c r="EB219" s="158"/>
      <c r="EC219" s="158"/>
      <c r="ED219" s="158"/>
    </row>
    <row r="220" spans="1:134" s="164" customFormat="1" ht="13.8" thickBot="1" x14ac:dyDescent="0.3">
      <c r="A220" s="882">
        <f>'дерево ЭД103-01'!A222</f>
        <v>219</v>
      </c>
      <c r="B220" s="528" t="str">
        <f>IF('дерево ЭД103-01'!B222=0," ",'дерево ЭД103-01'!B222)</f>
        <v>08.01.1.</v>
      </c>
      <c r="C220" s="1084" t="str">
        <f>IF('дерево ЭД103-01'!C222=0," ",'дерево ЭД103-01'!C222)</f>
        <v>ЖБИК.711143.923-06 Подшипник отливка</v>
      </c>
      <c r="D220" s="1084" t="str">
        <f>IF('дерево ЭД103-01'!D222=0," ",'дерево ЭД103-01'!D222)</f>
        <v>Подшипник отливка</v>
      </c>
      <c r="E220" s="399"/>
      <c r="F220" s="399"/>
      <c r="G220" s="399"/>
      <c r="H220" s="1089" t="s">
        <v>66</v>
      </c>
      <c r="I220" s="400"/>
      <c r="J220" s="400">
        <v>1</v>
      </c>
      <c r="K220" s="1096" t="str">
        <f>IF('дерево ЭД103-01'!E222=0,"-",'дерево ЭД103-01'!E222)</f>
        <v>загот. для ЭД103-01-65-001</v>
      </c>
      <c r="L220" s="1142"/>
      <c r="M220" s="714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6"/>
      <c r="AD220" s="166"/>
      <c r="AE220" s="166"/>
      <c r="AF220" s="166"/>
      <c r="AG220" s="166"/>
      <c r="AH220" s="166"/>
      <c r="AI220" s="166"/>
      <c r="AJ220" s="166"/>
      <c r="AK220" s="166"/>
      <c r="AL220" s="166"/>
      <c r="AM220" s="166"/>
      <c r="AN220" s="166"/>
      <c r="AO220" s="166"/>
      <c r="AP220" s="166"/>
      <c r="AQ220" s="166"/>
      <c r="AR220" s="166"/>
      <c r="AS220" s="166"/>
      <c r="AT220" s="166"/>
      <c r="AU220" s="166"/>
      <c r="AV220" s="166"/>
      <c r="AW220" s="166"/>
      <c r="AX220" s="166"/>
      <c r="AY220" s="166"/>
      <c r="AZ220" s="166"/>
      <c r="BA220" s="166"/>
      <c r="BB220" s="166"/>
      <c r="BC220" s="166"/>
      <c r="BD220" s="166"/>
      <c r="BE220" s="166"/>
      <c r="BF220" s="166"/>
      <c r="BG220" s="166"/>
      <c r="BH220" s="166"/>
      <c r="BI220" s="166"/>
      <c r="BJ220" s="166"/>
      <c r="BK220" s="166"/>
      <c r="BL220" s="166"/>
      <c r="BM220" s="166"/>
      <c r="BN220" s="166"/>
      <c r="BO220" s="166"/>
      <c r="BP220" s="166"/>
      <c r="BQ220" s="166"/>
      <c r="BR220" s="166"/>
      <c r="BS220" s="166"/>
      <c r="BT220" s="166"/>
      <c r="BU220" s="166"/>
      <c r="BV220" s="166"/>
      <c r="BW220" s="166"/>
      <c r="BX220" s="166"/>
      <c r="BY220" s="166"/>
      <c r="BZ220" s="166"/>
      <c r="CA220" s="166"/>
      <c r="CB220" s="166"/>
      <c r="CC220" s="166"/>
      <c r="CD220" s="166"/>
      <c r="CE220" s="166"/>
      <c r="CF220" s="166"/>
      <c r="CG220" s="166"/>
      <c r="CH220" s="166"/>
      <c r="CI220" s="166"/>
      <c r="CJ220" s="166"/>
      <c r="CK220" s="166"/>
      <c r="CL220" s="166"/>
      <c r="CM220" s="166"/>
      <c r="CN220" s="166"/>
      <c r="CO220" s="166"/>
      <c r="CP220" s="166"/>
      <c r="CQ220" s="166"/>
      <c r="CR220" s="166"/>
      <c r="CS220" s="166"/>
      <c r="CT220" s="166"/>
      <c r="CU220" s="166"/>
      <c r="CV220" s="166"/>
      <c r="CW220" s="166"/>
      <c r="CX220" s="166"/>
      <c r="CY220" s="166"/>
      <c r="CZ220" s="369"/>
      <c r="DA220" s="167"/>
      <c r="DB220" s="167"/>
      <c r="DC220" s="167"/>
      <c r="DD220" s="167"/>
      <c r="DE220" s="167"/>
      <c r="DF220" s="167"/>
      <c r="DG220" s="167"/>
      <c r="DH220" s="167"/>
      <c r="DI220" s="167"/>
      <c r="DJ220" s="167"/>
      <c r="DK220" s="167"/>
      <c r="DL220" s="167"/>
      <c r="DM220" s="167"/>
      <c r="DN220" s="167"/>
      <c r="DO220" s="167"/>
      <c r="DP220" s="167"/>
      <c r="DQ220" s="167"/>
      <c r="DR220" s="167"/>
      <c r="DS220" s="167"/>
      <c r="DT220" s="167"/>
      <c r="DU220" s="167"/>
      <c r="DV220" s="167"/>
      <c r="DW220" s="167"/>
      <c r="DX220" s="167"/>
      <c r="DY220" s="167"/>
      <c r="DZ220" s="167"/>
      <c r="EA220" s="167"/>
      <c r="EB220" s="167"/>
      <c r="EC220" s="167"/>
      <c r="ED220" s="167"/>
    </row>
    <row r="221" spans="1:134" s="288" customFormat="1" ht="13.8" thickBot="1" x14ac:dyDescent="0.3">
      <c r="A221" s="472">
        <f>'дерево ЭД103-01'!A223</f>
        <v>220</v>
      </c>
      <c r="B221" s="525" t="str">
        <f>IF('дерево ЭД103-01'!B223=0," ",'дерево ЭД103-01'!B223)</f>
        <v>08.01.3.</v>
      </c>
      <c r="C221" s="1085" t="str">
        <f>IF('дерево ЭД103-01'!C223=0," ",'дерево ЭД103-01'!C223)</f>
        <v>ЭД103-01-050-01 Втулка ВМФ-023</v>
      </c>
      <c r="D221" s="1085" t="str">
        <f>IF('дерево ЭД103-01'!D223=0," ",'дерево ЭД103-01'!D223)</f>
        <v>Втулка ВМФ-023</v>
      </c>
      <c r="E221" s="1047"/>
      <c r="F221" s="1047"/>
      <c r="G221" s="1047"/>
      <c r="H221" s="1090" t="s">
        <v>66</v>
      </c>
      <c r="I221" s="1048"/>
      <c r="J221" s="1048"/>
      <c r="K221" s="1097" t="str">
        <f>IF('дерево ЭД103-01'!E223=0,"-",'дерево ЭД103-01'!E223)</f>
        <v>покупная</v>
      </c>
      <c r="L221" s="727"/>
      <c r="M221" s="727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382"/>
      <c r="DA221" s="247"/>
      <c r="DB221" s="247"/>
      <c r="DC221" s="247"/>
      <c r="DD221" s="247"/>
      <c r="DE221" s="247"/>
      <c r="DF221" s="247"/>
      <c r="DG221" s="247"/>
      <c r="DH221" s="247"/>
      <c r="DI221" s="247"/>
      <c r="DJ221" s="247"/>
      <c r="DK221" s="247"/>
      <c r="DL221" s="247"/>
      <c r="DM221" s="247"/>
      <c r="DN221" s="247"/>
      <c r="DO221" s="247"/>
      <c r="DP221" s="247"/>
      <c r="DQ221" s="247"/>
      <c r="DR221" s="247"/>
      <c r="DS221" s="247"/>
      <c r="DT221" s="247"/>
      <c r="DU221" s="247"/>
      <c r="DV221" s="247"/>
      <c r="DW221" s="247"/>
      <c r="DX221" s="247"/>
      <c r="DY221" s="247"/>
      <c r="DZ221" s="247"/>
      <c r="EA221" s="247"/>
      <c r="EB221" s="247"/>
      <c r="EC221" s="247"/>
      <c r="ED221" s="247"/>
    </row>
    <row r="222" spans="1:134" s="272" customFormat="1" ht="13.8" thickBot="1" x14ac:dyDescent="0.3">
      <c r="A222" s="467">
        <f>'дерево ЭД103-01'!A224</f>
        <v>221</v>
      </c>
      <c r="B222" s="611" t="str">
        <f>IF('дерево ЭД103-01'!B224=0," ",'дерево ЭД103-01'!B224)</f>
        <v>08.01.4.</v>
      </c>
      <c r="C222" s="1086" t="str">
        <f>IF('дерево ЭД103-01'!C224=0," ",'дерево ЭД103-01'!C224)</f>
        <v>ЭД103-01-66КВМ подшипник</v>
      </c>
      <c r="D222" s="1086" t="str">
        <f>IF('дерево ЭД103-01'!D224=0," ",'дерево ЭД103-01'!D224)</f>
        <v>Комплект вспомог. мат.</v>
      </c>
      <c r="E222" s="397"/>
      <c r="F222" s="397"/>
      <c r="G222" s="397"/>
      <c r="H222" s="1091" t="s">
        <v>66</v>
      </c>
      <c r="I222" s="398"/>
      <c r="J222" s="398"/>
      <c r="K222" s="1098" t="str">
        <f>IF('дерево ЭД103-01'!E224=0,"-",'дерево ЭД103-01'!E224)</f>
        <v>-</v>
      </c>
      <c r="L222" s="709"/>
      <c r="M222" s="70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381"/>
      <c r="DA222" s="273"/>
      <c r="DB222" s="273"/>
      <c r="DC222" s="273"/>
      <c r="DD222" s="273"/>
      <c r="DE222" s="273"/>
      <c r="DF222" s="273"/>
      <c r="DG222" s="273"/>
      <c r="DH222" s="273"/>
      <c r="DI222" s="273"/>
      <c r="DJ222" s="273"/>
      <c r="DK222" s="273"/>
      <c r="DL222" s="273"/>
      <c r="DM222" s="273"/>
      <c r="DN222" s="273"/>
      <c r="DO222" s="273"/>
      <c r="DP222" s="273"/>
      <c r="DQ222" s="273"/>
      <c r="DR222" s="273"/>
      <c r="DS222" s="273"/>
      <c r="DT222" s="273"/>
      <c r="DU222" s="273"/>
      <c r="DV222" s="273"/>
      <c r="DW222" s="273"/>
      <c r="DX222" s="273"/>
      <c r="DY222" s="273"/>
      <c r="DZ222" s="273"/>
      <c r="EA222" s="273"/>
      <c r="EB222" s="273"/>
      <c r="EC222" s="273"/>
      <c r="ED222" s="273"/>
    </row>
    <row r="223" spans="1:134" s="205" customFormat="1" ht="13.8" thickBot="1" x14ac:dyDescent="0.3">
      <c r="A223" s="473">
        <f>'дерево ЭД103-01'!A225</f>
        <v>222</v>
      </c>
      <c r="B223" s="267" t="str">
        <f>IF('дерево ЭД103-01'!B225=0," ",'дерево ЭД103-01'!B225)</f>
        <v>08.02.</v>
      </c>
      <c r="C223" s="269" t="str">
        <f>IF('дерево ЭД103-01'!C225=0," ",'дерево ЭД103-01'!C225)</f>
        <v>ЭД103-01-64СБ; -01-01СБ Сердечник ротора</v>
      </c>
      <c r="D223" s="269" t="str">
        <f>IF('дерево ЭД103-01'!D225=0," ",'дерево ЭД103-01'!D225)</f>
        <v>Сердечник ротора</v>
      </c>
      <c r="E223" s="418"/>
      <c r="F223" s="418"/>
      <c r="G223" s="418"/>
      <c r="H223" s="361" t="s">
        <v>66</v>
      </c>
      <c r="I223" s="419"/>
      <c r="J223" s="419"/>
      <c r="K223" s="1094" t="str">
        <f>IF('дерево ЭД103-01'!E225=0,"-",'дерево ЭД103-01'!E225)</f>
        <v>зам. на ЭД103-01-63СБ</v>
      </c>
      <c r="L223" s="1144"/>
      <c r="M223" s="204" t="s">
        <v>375</v>
      </c>
      <c r="N223" s="477"/>
      <c r="O223" s="477"/>
      <c r="P223" s="477"/>
      <c r="Q223" s="477"/>
      <c r="R223" s="477"/>
      <c r="S223" s="477"/>
      <c r="T223" s="477"/>
      <c r="U223" s="477"/>
      <c r="V223" s="477"/>
      <c r="W223" s="477"/>
      <c r="X223" s="477"/>
      <c r="Y223" s="477"/>
      <c r="Z223" s="477"/>
      <c r="AA223" s="477"/>
      <c r="AB223" s="477"/>
      <c r="AC223" s="477"/>
      <c r="AD223" s="477"/>
      <c r="AE223" s="477"/>
      <c r="AF223" s="477"/>
      <c r="AG223" s="477"/>
      <c r="AH223" s="477"/>
      <c r="AI223" s="477"/>
      <c r="AJ223" s="477"/>
      <c r="AK223" s="477"/>
      <c r="AL223" s="477"/>
      <c r="AM223" s="477"/>
      <c r="AN223" s="477"/>
      <c r="AO223" s="477"/>
      <c r="AP223" s="477"/>
      <c r="AQ223" s="477"/>
      <c r="AR223" s="477"/>
      <c r="AS223" s="477"/>
      <c r="AT223" s="477"/>
      <c r="AU223" s="477"/>
      <c r="AV223" s="477"/>
      <c r="AW223" s="477"/>
      <c r="AX223" s="477"/>
      <c r="AY223" s="477"/>
      <c r="AZ223" s="477"/>
      <c r="BA223" s="477"/>
      <c r="BB223" s="477"/>
      <c r="BC223" s="477"/>
      <c r="BD223" s="477"/>
      <c r="BE223" s="477"/>
      <c r="BF223" s="477"/>
      <c r="BG223" s="477"/>
      <c r="BH223" s="477"/>
      <c r="BI223" s="477"/>
      <c r="BJ223" s="477"/>
      <c r="BK223" s="477"/>
      <c r="BL223" s="477"/>
      <c r="BM223" s="477"/>
      <c r="BN223" s="477"/>
      <c r="BO223" s="477"/>
      <c r="BP223" s="477"/>
      <c r="BQ223" s="477"/>
      <c r="BR223" s="477"/>
      <c r="BS223" s="477"/>
      <c r="BT223" s="477"/>
      <c r="BU223" s="477"/>
      <c r="BV223" s="477"/>
      <c r="BW223" s="477"/>
      <c r="BX223" s="477"/>
      <c r="BY223" s="477"/>
      <c r="BZ223" s="477"/>
      <c r="CA223" s="477"/>
      <c r="CB223" s="477"/>
      <c r="CC223" s="477"/>
      <c r="CD223" s="477"/>
      <c r="CE223" s="477"/>
      <c r="CF223" s="477"/>
      <c r="CG223" s="477"/>
      <c r="CH223" s="477"/>
      <c r="CI223" s="477"/>
      <c r="CJ223" s="477"/>
      <c r="CK223" s="477"/>
      <c r="CL223" s="477"/>
      <c r="CM223" s="477"/>
      <c r="CN223" s="477"/>
      <c r="CO223" s="477"/>
      <c r="CP223" s="477"/>
      <c r="CQ223" s="477"/>
      <c r="CR223" s="477"/>
      <c r="CS223" s="477"/>
      <c r="CT223" s="477"/>
      <c r="CU223" s="477"/>
      <c r="CV223" s="477"/>
      <c r="CW223" s="477"/>
      <c r="CX223" s="477"/>
      <c r="CY223" s="477"/>
      <c r="CZ223" s="372"/>
      <c r="DA223" s="204"/>
      <c r="DB223" s="204"/>
      <c r="DC223" s="204"/>
      <c r="DD223" s="204"/>
      <c r="DE223" s="204"/>
      <c r="DF223" s="204"/>
      <c r="DG223" s="204"/>
      <c r="DH223" s="204"/>
      <c r="DI223" s="204"/>
      <c r="DJ223" s="204"/>
      <c r="DK223" s="204"/>
      <c r="DL223" s="204"/>
      <c r="DM223" s="204"/>
      <c r="DN223" s="204"/>
      <c r="DO223" s="204"/>
      <c r="DP223" s="204"/>
      <c r="DQ223" s="204"/>
      <c r="DR223" s="204"/>
      <c r="DS223" s="204"/>
      <c r="DT223" s="204"/>
      <c r="DU223" s="204"/>
      <c r="DV223" s="204"/>
      <c r="DW223" s="204"/>
      <c r="DX223" s="204"/>
      <c r="DY223" s="204"/>
      <c r="DZ223" s="204"/>
      <c r="EA223" s="204"/>
      <c r="EB223" s="204"/>
      <c r="EC223" s="204"/>
      <c r="ED223" s="204"/>
    </row>
    <row r="224" spans="1:134" s="205" customFormat="1" ht="13.8" thickBot="1" x14ac:dyDescent="0.3">
      <c r="A224" s="473">
        <f>'дерево ЭД103-01'!A226</f>
        <v>223</v>
      </c>
      <c r="B224" s="267" t="str">
        <f>IF('дерево ЭД103-01'!B226=0," ",'дерево ЭД103-01'!B226)</f>
        <v>08.02.01.</v>
      </c>
      <c r="C224" s="1037" t="str">
        <f>IF('дерево ЭД103-01'!C226=0," ",'дерево ЭД103-01'!C226)</f>
        <v>ЭД103-01-64-01СБ Сердечник ротора</v>
      </c>
      <c r="D224" s="1037" t="str">
        <f>IF('дерево ЭД103-01'!D226=0," ",'дерево ЭД103-01'!D226)</f>
        <v>Сердечник ротора</v>
      </c>
      <c r="E224" s="418"/>
      <c r="F224" s="418"/>
      <c r="G224" s="418"/>
      <c r="H224" s="361" t="s">
        <v>66</v>
      </c>
      <c r="I224" s="419"/>
      <c r="J224" s="419"/>
      <c r="K224" s="1099" t="str">
        <f>IF('дерево ЭД103-01'!E226=0,"-",'дерево ЭД103-01'!E226)</f>
        <v>-</v>
      </c>
      <c r="L224" s="1144"/>
      <c r="M224" s="204" t="s">
        <v>375</v>
      </c>
      <c r="N224" s="477"/>
      <c r="O224" s="477"/>
      <c r="P224" s="477"/>
      <c r="Q224" s="477"/>
      <c r="R224" s="477"/>
      <c r="S224" s="477"/>
      <c r="T224" s="477"/>
      <c r="U224" s="477"/>
      <c r="V224" s="477"/>
      <c r="W224" s="477"/>
      <c r="X224" s="477"/>
      <c r="Y224" s="477"/>
      <c r="Z224" s="477"/>
      <c r="AA224" s="477"/>
      <c r="AB224" s="477"/>
      <c r="AC224" s="477"/>
      <c r="AD224" s="477"/>
      <c r="AE224" s="477"/>
      <c r="AF224" s="477"/>
      <c r="AG224" s="477"/>
      <c r="AH224" s="477"/>
      <c r="AI224" s="477"/>
      <c r="AJ224" s="477"/>
      <c r="AK224" s="477"/>
      <c r="AL224" s="477"/>
      <c r="AM224" s="477"/>
      <c r="AN224" s="477"/>
      <c r="AO224" s="477"/>
      <c r="AP224" s="477"/>
      <c r="AQ224" s="477"/>
      <c r="AR224" s="477"/>
      <c r="AS224" s="477"/>
      <c r="AT224" s="477"/>
      <c r="AU224" s="477"/>
      <c r="AV224" s="477"/>
      <c r="AW224" s="477"/>
      <c r="AX224" s="477"/>
      <c r="AY224" s="477"/>
      <c r="AZ224" s="477"/>
      <c r="BA224" s="477"/>
      <c r="BB224" s="477"/>
      <c r="BC224" s="477"/>
      <c r="BD224" s="477"/>
      <c r="BE224" s="477"/>
      <c r="BF224" s="477"/>
      <c r="BG224" s="477"/>
      <c r="BH224" s="477"/>
      <c r="BI224" s="477"/>
      <c r="BJ224" s="477"/>
      <c r="BK224" s="477"/>
      <c r="BL224" s="477"/>
      <c r="BM224" s="477"/>
      <c r="BN224" s="477"/>
      <c r="BO224" s="477"/>
      <c r="BP224" s="477"/>
      <c r="BQ224" s="477"/>
      <c r="BR224" s="477"/>
      <c r="BS224" s="477"/>
      <c r="BT224" s="477"/>
      <c r="BU224" s="477"/>
      <c r="BV224" s="477"/>
      <c r="BW224" s="477"/>
      <c r="BX224" s="477"/>
      <c r="BY224" s="477"/>
      <c r="BZ224" s="477"/>
      <c r="CA224" s="477"/>
      <c r="CB224" s="477"/>
      <c r="CC224" s="477"/>
      <c r="CD224" s="477"/>
      <c r="CE224" s="477"/>
      <c r="CF224" s="477"/>
      <c r="CG224" s="477"/>
      <c r="CH224" s="477"/>
      <c r="CI224" s="477"/>
      <c r="CJ224" s="477"/>
      <c r="CK224" s="477"/>
      <c r="CL224" s="477"/>
      <c r="CM224" s="477"/>
      <c r="CN224" s="477"/>
      <c r="CO224" s="477"/>
      <c r="CP224" s="477"/>
      <c r="CQ224" s="477"/>
      <c r="CR224" s="477"/>
      <c r="CS224" s="477"/>
      <c r="CT224" s="477"/>
      <c r="CU224" s="477"/>
      <c r="CV224" s="477"/>
      <c r="CW224" s="477"/>
      <c r="CX224" s="477"/>
      <c r="CY224" s="477"/>
      <c r="CZ224" s="372"/>
      <c r="DA224" s="204"/>
      <c r="DB224" s="204"/>
      <c r="DC224" s="204"/>
      <c r="DD224" s="204"/>
      <c r="DE224" s="204"/>
      <c r="DF224" s="204"/>
      <c r="DG224" s="204"/>
      <c r="DH224" s="204"/>
      <c r="DI224" s="204"/>
      <c r="DJ224" s="204"/>
      <c r="DK224" s="204"/>
      <c r="DL224" s="204"/>
      <c r="DM224" s="204"/>
      <c r="DN224" s="204"/>
      <c r="DO224" s="204"/>
      <c r="DP224" s="204"/>
      <c r="DQ224" s="204"/>
      <c r="DR224" s="204"/>
      <c r="DS224" s="204"/>
      <c r="DT224" s="204"/>
      <c r="DU224" s="204"/>
      <c r="DV224" s="204"/>
      <c r="DW224" s="204"/>
      <c r="DX224" s="204"/>
      <c r="DY224" s="204"/>
      <c r="DZ224" s="204"/>
      <c r="EA224" s="204"/>
      <c r="EB224" s="204"/>
      <c r="EC224" s="204"/>
      <c r="ED224" s="204"/>
    </row>
    <row r="225" spans="1:134" s="191" customFormat="1" ht="13.8" thickBot="1" x14ac:dyDescent="0.3">
      <c r="A225" s="467">
        <f>'дерево ЭД103-01'!A227</f>
        <v>224</v>
      </c>
      <c r="B225" s="612" t="str">
        <f>IF('дерево ЭД103-01'!B227=0," ",'дерево ЭД103-01'!B227)</f>
        <v>08.02.01.1.</v>
      </c>
      <c r="C225" s="990" t="str">
        <f>IF('дерево ЭД103-01'!C227=0," ",'дерево ЭД103-01'!C227)</f>
        <v>ЭД103-01-64-01-001 Стержень</v>
      </c>
      <c r="D225" s="990" t="str">
        <f>IF('дерево ЭД103-01'!D227=0," ",'дерево ЭД103-01'!D227)</f>
        <v>Стержень</v>
      </c>
      <c r="E225" s="449" t="s">
        <v>304</v>
      </c>
      <c r="F225" s="449"/>
      <c r="G225" s="449" t="s">
        <v>853</v>
      </c>
      <c r="H225" s="1077" t="s">
        <v>50</v>
      </c>
      <c r="I225" s="302">
        <v>8.6999999999999994E-2</v>
      </c>
      <c r="J225" s="302">
        <v>8.8999999999999996E-2</v>
      </c>
      <c r="K225" s="1100" t="str">
        <f>IF('дерево ЭД103-01'!E227=0,"-",'дерево ЭД103-01'!E227)</f>
        <v>-</v>
      </c>
      <c r="L225" s="830" t="s">
        <v>375</v>
      </c>
      <c r="M225" s="190" t="s">
        <v>375</v>
      </c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370"/>
      <c r="DA225" s="190"/>
      <c r="DB225" s="190"/>
      <c r="DC225" s="190"/>
      <c r="DD225" s="190"/>
      <c r="DE225" s="190"/>
      <c r="DF225" s="190"/>
      <c r="DG225" s="190"/>
      <c r="DH225" s="190"/>
      <c r="DI225" s="190"/>
      <c r="DJ225" s="190"/>
      <c r="DK225" s="190"/>
      <c r="DL225" s="190"/>
      <c r="DM225" s="190"/>
      <c r="DN225" s="190"/>
      <c r="DO225" s="190"/>
      <c r="DP225" s="190"/>
      <c r="DQ225" s="190"/>
      <c r="DR225" s="190"/>
      <c r="DS225" s="190"/>
      <c r="DT225" s="190"/>
      <c r="DU225" s="190"/>
      <c r="DV225" s="190"/>
      <c r="DW225" s="190"/>
      <c r="DX225" s="190"/>
      <c r="DY225" s="190"/>
      <c r="DZ225" s="190"/>
      <c r="EA225" s="190"/>
      <c r="EB225" s="190"/>
      <c r="EC225" s="190"/>
      <c r="ED225" s="190"/>
    </row>
    <row r="226" spans="1:134" s="205" customFormat="1" ht="13.8" thickBot="1" x14ac:dyDescent="0.3">
      <c r="A226" s="478">
        <f>'дерево ЭД103-01'!A228</f>
        <v>225</v>
      </c>
      <c r="B226" s="527" t="str">
        <f>IF('дерево ЭД103-01'!B228=0," ",'дерево ЭД103-01'!B228)</f>
        <v>08.02.01.2.</v>
      </c>
      <c r="C226" s="810" t="str">
        <f>IF('дерево ЭД103-01'!C228=0," ",'дерево ЭД103-01'!C228)</f>
        <v>ЭД103-01-63-01-003 Лист ротора; из отходов</v>
      </c>
      <c r="D226" s="810" t="str">
        <f>IF('дерево ЭД103-01'!D228=0," ",'дерево ЭД103-01'!D228)</f>
        <v>Лист ротора</v>
      </c>
      <c r="E226" s="444" t="s">
        <v>309</v>
      </c>
      <c r="F226" s="444"/>
      <c r="G226" s="444" t="s">
        <v>769</v>
      </c>
      <c r="H226" s="328" t="s">
        <v>50</v>
      </c>
      <c r="I226" s="330">
        <v>4.1999999999999997E-3</v>
      </c>
      <c r="J226" s="1051"/>
      <c r="K226" s="1101" t="str">
        <f>IF('дерево ЭД103-01'!E228=0,"-",'дерево ЭД103-01'!E228)</f>
        <v>из отходов; зам. на ПИШБ.757 211.004</v>
      </c>
      <c r="L226" s="504"/>
      <c r="M226" s="158" t="s">
        <v>375</v>
      </c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7"/>
      <c r="AP226" s="157"/>
      <c r="AQ226" s="157"/>
      <c r="AR226" s="157"/>
      <c r="AS226" s="157"/>
      <c r="AT226" s="157"/>
      <c r="AU226" s="157"/>
      <c r="AV226" s="157"/>
      <c r="AW226" s="157"/>
      <c r="AX226" s="157"/>
      <c r="AY226" s="157"/>
      <c r="AZ226" s="157"/>
      <c r="BA226" s="157"/>
      <c r="BB226" s="157"/>
      <c r="BC226" s="157"/>
      <c r="BD226" s="157"/>
      <c r="BE226" s="157"/>
      <c r="BF226" s="157"/>
      <c r="BG226" s="157"/>
      <c r="BH226" s="157"/>
      <c r="BI226" s="157"/>
      <c r="BJ226" s="157"/>
      <c r="BK226" s="157"/>
      <c r="BL226" s="157"/>
      <c r="BM226" s="157"/>
      <c r="BN226" s="157"/>
      <c r="BO226" s="157"/>
      <c r="BP226" s="157"/>
      <c r="BQ226" s="157"/>
      <c r="BR226" s="157"/>
      <c r="BS226" s="157"/>
      <c r="BT226" s="157"/>
      <c r="BU226" s="157"/>
      <c r="BV226" s="157"/>
      <c r="BW226" s="157"/>
      <c r="BX226" s="157"/>
      <c r="BY226" s="157"/>
      <c r="BZ226" s="157"/>
      <c r="CA226" s="157"/>
      <c r="CB226" s="157"/>
      <c r="CC226" s="157"/>
      <c r="CD226" s="157"/>
      <c r="CE226" s="157"/>
      <c r="CF226" s="157"/>
      <c r="CG226" s="157"/>
      <c r="CH226" s="157"/>
      <c r="CI226" s="157"/>
      <c r="CJ226" s="157"/>
      <c r="CK226" s="157"/>
      <c r="CL226" s="157"/>
      <c r="CM226" s="157"/>
      <c r="CN226" s="157"/>
      <c r="CO226" s="157"/>
      <c r="CP226" s="157"/>
      <c r="CQ226" s="157"/>
      <c r="CR226" s="157"/>
      <c r="CS226" s="157"/>
      <c r="CT226" s="157"/>
      <c r="CU226" s="157"/>
      <c r="CV226" s="157"/>
      <c r="CW226" s="157"/>
      <c r="CX226" s="157"/>
      <c r="CY226" s="157"/>
      <c r="CZ226" s="372"/>
      <c r="DA226" s="204"/>
      <c r="DB226" s="204"/>
      <c r="DC226" s="204"/>
      <c r="DD226" s="204"/>
      <c r="DE226" s="204"/>
      <c r="DF226" s="204"/>
      <c r="DG226" s="204"/>
      <c r="DH226" s="204"/>
      <c r="DI226" s="204"/>
      <c r="DJ226" s="204"/>
      <c r="DK226" s="204"/>
      <c r="DL226" s="204"/>
      <c r="DM226" s="204"/>
      <c r="DN226" s="204"/>
      <c r="DO226" s="204"/>
      <c r="DP226" s="204"/>
      <c r="DQ226" s="204"/>
      <c r="DR226" s="204"/>
      <c r="DS226" s="204"/>
      <c r="DT226" s="204"/>
      <c r="DU226" s="204"/>
      <c r="DV226" s="204"/>
      <c r="DW226" s="204"/>
      <c r="DX226" s="204"/>
      <c r="DY226" s="204"/>
      <c r="DZ226" s="204"/>
      <c r="EA226" s="204"/>
      <c r="EB226" s="204"/>
      <c r="EC226" s="204"/>
      <c r="ED226" s="204"/>
    </row>
    <row r="227" spans="1:134" s="205" customFormat="1" ht="13.8" thickBot="1" x14ac:dyDescent="0.3">
      <c r="A227" s="483">
        <f>'дерево ЭД103-01'!A229</f>
        <v>226</v>
      </c>
      <c r="B227" s="528" t="str">
        <f>IF('дерево ЭД103-01'!B229=0," ",'дерево ЭД103-01'!B229)</f>
        <v>08.02.01.2.</v>
      </c>
      <c r="C227" s="1084" t="str">
        <f>IF('дерево ЭД103-01'!C229=0," ",'дерево ЭД103-01'!C229)</f>
        <v>ПИШБ.757 211.004 Лист ротора</v>
      </c>
      <c r="D227" s="1084" t="str">
        <f>IF('дерево ЭД103-01'!D229=0," ",'дерево ЭД103-01'!D229)</f>
        <v>Лист ротора</v>
      </c>
      <c r="E227" s="399"/>
      <c r="F227" s="399"/>
      <c r="G227" s="399"/>
      <c r="H227" s="1089" t="s">
        <v>50</v>
      </c>
      <c r="I227" s="400"/>
      <c r="J227" s="400"/>
      <c r="K227" s="1096" t="str">
        <f>IF('дерево ЭД103-01'!E229=0,"-",'дерево ЭД103-01'!E229)</f>
        <v>взамен ЭД103-01-63-01-003</v>
      </c>
      <c r="L227" s="714"/>
      <c r="M227" s="714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  <c r="AC227" s="166"/>
      <c r="AD227" s="166"/>
      <c r="AE227" s="166"/>
      <c r="AF227" s="166"/>
      <c r="AG227" s="166"/>
      <c r="AH227" s="166"/>
      <c r="AI227" s="166"/>
      <c r="AJ227" s="166"/>
      <c r="AK227" s="166"/>
      <c r="AL227" s="166"/>
      <c r="AM227" s="166"/>
      <c r="AN227" s="166"/>
      <c r="AO227" s="166"/>
      <c r="AP227" s="166"/>
      <c r="AQ227" s="166"/>
      <c r="AR227" s="166"/>
      <c r="AS227" s="166"/>
      <c r="AT227" s="166"/>
      <c r="AU227" s="166"/>
      <c r="AV227" s="166"/>
      <c r="AW227" s="166"/>
      <c r="AX227" s="166"/>
      <c r="AY227" s="166"/>
      <c r="AZ227" s="166"/>
      <c r="BA227" s="166"/>
      <c r="BB227" s="166"/>
      <c r="BC227" s="166"/>
      <c r="BD227" s="166"/>
      <c r="BE227" s="166"/>
      <c r="BF227" s="166"/>
      <c r="BG227" s="166"/>
      <c r="BH227" s="166"/>
      <c r="BI227" s="166"/>
      <c r="BJ227" s="166"/>
      <c r="BK227" s="166"/>
      <c r="BL227" s="166"/>
      <c r="BM227" s="166"/>
      <c r="BN227" s="166"/>
      <c r="BO227" s="166"/>
      <c r="BP227" s="166"/>
      <c r="BQ227" s="166"/>
      <c r="BR227" s="166"/>
      <c r="BS227" s="166"/>
      <c r="BT227" s="166"/>
      <c r="BU227" s="166"/>
      <c r="BV227" s="166"/>
      <c r="BW227" s="166"/>
      <c r="BX227" s="166"/>
      <c r="BY227" s="166"/>
      <c r="BZ227" s="166"/>
      <c r="CA227" s="166"/>
      <c r="CB227" s="166"/>
      <c r="CC227" s="166"/>
      <c r="CD227" s="166"/>
      <c r="CE227" s="166"/>
      <c r="CF227" s="166"/>
      <c r="CG227" s="166"/>
      <c r="CH227" s="166"/>
      <c r="CI227" s="166"/>
      <c r="CJ227" s="166"/>
      <c r="CK227" s="166"/>
      <c r="CL227" s="166"/>
      <c r="CM227" s="166"/>
      <c r="CN227" s="166"/>
      <c r="CO227" s="166"/>
      <c r="CP227" s="166"/>
      <c r="CQ227" s="166"/>
      <c r="CR227" s="166"/>
      <c r="CS227" s="166"/>
      <c r="CT227" s="166"/>
      <c r="CU227" s="166"/>
      <c r="CV227" s="166"/>
      <c r="CW227" s="166"/>
      <c r="CX227" s="166"/>
      <c r="CY227" s="166"/>
      <c r="CZ227" s="372"/>
      <c r="DA227" s="204"/>
      <c r="DB227" s="204"/>
      <c r="DC227" s="204"/>
      <c r="DD227" s="204"/>
      <c r="DE227" s="204"/>
      <c r="DF227" s="204"/>
      <c r="DG227" s="204"/>
      <c r="DH227" s="204"/>
      <c r="DI227" s="204"/>
      <c r="DJ227" s="204"/>
      <c r="DK227" s="204"/>
      <c r="DL227" s="204"/>
      <c r="DM227" s="204"/>
      <c r="DN227" s="204"/>
      <c r="DO227" s="204"/>
      <c r="DP227" s="204"/>
      <c r="DQ227" s="204"/>
      <c r="DR227" s="204"/>
      <c r="DS227" s="204"/>
      <c r="DT227" s="204"/>
      <c r="DU227" s="204"/>
      <c r="DV227" s="204"/>
      <c r="DW227" s="204"/>
      <c r="DX227" s="204"/>
      <c r="DY227" s="204"/>
      <c r="DZ227" s="204"/>
      <c r="EA227" s="204"/>
      <c r="EB227" s="204"/>
      <c r="EC227" s="204"/>
      <c r="ED227" s="204"/>
    </row>
    <row r="228" spans="1:134" s="155" customFormat="1" x14ac:dyDescent="0.25">
      <c r="A228" s="478">
        <f>'дерево ЭД103-01'!A230</f>
        <v>227</v>
      </c>
      <c r="B228" s="527" t="str">
        <f>IF('дерево ЭД103-01'!B230=0," ",'дерево ЭД103-01'!B230)</f>
        <v>08.02.01.3.</v>
      </c>
      <c r="C228" s="1083" t="str">
        <f>IF('дерево ЭД103-01'!C230=0," ",'дерево ЭД103-01'!C230)</f>
        <v>ПИШБ.711 142.200 Кольцо</v>
      </c>
      <c r="D228" s="1083" t="str">
        <f>IF('дерево ЭД103-01'!D230=0," ",'дерево ЭД103-01'!D230)</f>
        <v>Кольцо</v>
      </c>
      <c r="E228" s="1050"/>
      <c r="F228" s="1050"/>
      <c r="G228" s="1050"/>
      <c r="H228" s="1088" t="s">
        <v>50</v>
      </c>
      <c r="I228" s="1051"/>
      <c r="J228" s="1051"/>
      <c r="K228" s="1101" t="str">
        <f>IF('дерево ЭД103-01'!E230=0,"-",'дерево ЭД103-01'!E230)</f>
        <v>зам. на ЭД117-09-63-01-002</v>
      </c>
      <c r="L228" s="1143"/>
      <c r="M228" s="504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  <c r="AW228" s="157"/>
      <c r="AX228" s="157"/>
      <c r="AY228" s="157"/>
      <c r="AZ228" s="157"/>
      <c r="BA228" s="157"/>
      <c r="BB228" s="157"/>
      <c r="BC228" s="157"/>
      <c r="BD228" s="157"/>
      <c r="BE228" s="157"/>
      <c r="BF228" s="157"/>
      <c r="BG228" s="157"/>
      <c r="BH228" s="157"/>
      <c r="BI228" s="157"/>
      <c r="BJ228" s="157"/>
      <c r="BK228" s="157"/>
      <c r="BL228" s="157"/>
      <c r="BM228" s="157"/>
      <c r="BN228" s="157"/>
      <c r="BO228" s="157"/>
      <c r="BP228" s="157"/>
      <c r="BQ228" s="157"/>
      <c r="BR228" s="157"/>
      <c r="BS228" s="157"/>
      <c r="BT228" s="157"/>
      <c r="BU228" s="157"/>
      <c r="BV228" s="157"/>
      <c r="BW228" s="157"/>
      <c r="BX228" s="157"/>
      <c r="BY228" s="157"/>
      <c r="BZ228" s="157"/>
      <c r="CA228" s="157"/>
      <c r="CB228" s="157"/>
      <c r="CC228" s="157"/>
      <c r="CD228" s="157"/>
      <c r="CE228" s="157"/>
      <c r="CF228" s="157"/>
      <c r="CG228" s="157"/>
      <c r="CH228" s="157"/>
      <c r="CI228" s="157"/>
      <c r="CJ228" s="157"/>
      <c r="CK228" s="157"/>
      <c r="CL228" s="157"/>
      <c r="CM228" s="157"/>
      <c r="CN228" s="157"/>
      <c r="CO228" s="157"/>
      <c r="CP228" s="157"/>
      <c r="CQ228" s="157"/>
      <c r="CR228" s="157"/>
      <c r="CS228" s="157"/>
      <c r="CT228" s="157"/>
      <c r="CU228" s="157"/>
      <c r="CV228" s="157"/>
      <c r="CW228" s="157"/>
      <c r="CX228" s="157"/>
      <c r="CY228" s="157"/>
      <c r="CZ228" s="368"/>
      <c r="DA228" s="158"/>
      <c r="DB228" s="158"/>
      <c r="DC228" s="158"/>
      <c r="DD228" s="158"/>
      <c r="DE228" s="158"/>
      <c r="DF228" s="158"/>
      <c r="DG228" s="158"/>
      <c r="DH228" s="158"/>
      <c r="DI228" s="158"/>
      <c r="DJ228" s="158"/>
      <c r="DK228" s="158"/>
      <c r="DL228" s="158"/>
      <c r="DM228" s="158"/>
      <c r="DN228" s="158"/>
      <c r="DO228" s="158"/>
      <c r="DP228" s="158"/>
      <c r="DQ228" s="158"/>
      <c r="DR228" s="158"/>
      <c r="DS228" s="158"/>
      <c r="DT228" s="158"/>
      <c r="DU228" s="158"/>
      <c r="DV228" s="158"/>
      <c r="DW228" s="158"/>
      <c r="DX228" s="158"/>
      <c r="DY228" s="158"/>
      <c r="DZ228" s="158"/>
      <c r="EA228" s="158"/>
      <c r="EB228" s="158"/>
      <c r="EC228" s="158"/>
      <c r="ED228" s="158"/>
    </row>
    <row r="229" spans="1:134" s="164" customFormat="1" ht="13.8" thickBot="1" x14ac:dyDescent="0.3">
      <c r="A229" s="483">
        <f>'дерево ЭД103-01'!A231</f>
        <v>228</v>
      </c>
      <c r="B229" s="899" t="str">
        <f>IF('дерево ЭД103-01'!B231=0," ",'дерево ЭД103-01'!B231)</f>
        <v>08.02.01.3.</v>
      </c>
      <c r="C229" s="811" t="str">
        <f>IF('дерево ЭД103-01'!C231=0," ",'дерево ЭД103-01'!C231)</f>
        <v>ЭД103-01-05-012 Кольцо</v>
      </c>
      <c r="D229" s="811" t="str">
        <f>IF('дерево ЭД103-01'!D231=0," ",'дерево ЭД103-01'!D231)</f>
        <v>Кольцо</v>
      </c>
      <c r="E229" s="446" t="s">
        <v>855</v>
      </c>
      <c r="F229" s="446"/>
      <c r="G229" s="446" t="s">
        <v>856</v>
      </c>
      <c r="H229" s="777" t="s">
        <v>50</v>
      </c>
      <c r="I229" s="334">
        <v>9.4E-2</v>
      </c>
      <c r="J229" s="334">
        <v>9.5850000000000005E-2</v>
      </c>
      <c r="K229" s="1096" t="str">
        <f>IF('дерево ЭД103-01'!E231=0,"-",'дерево ЭД103-01'!E231)</f>
        <v>взамен ПИШБ.711 142.200</v>
      </c>
      <c r="L229" s="179" t="s">
        <v>375</v>
      </c>
      <c r="M229" s="167" t="s">
        <v>375</v>
      </c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  <c r="AF229" s="166"/>
      <c r="AG229" s="166"/>
      <c r="AH229" s="166"/>
      <c r="AI229" s="166"/>
      <c r="AJ229" s="166"/>
      <c r="AK229" s="166"/>
      <c r="AL229" s="166"/>
      <c r="AM229" s="166"/>
      <c r="AN229" s="166"/>
      <c r="AO229" s="166"/>
      <c r="AP229" s="166"/>
      <c r="AQ229" s="166"/>
      <c r="AR229" s="166"/>
      <c r="AS229" s="166"/>
      <c r="AT229" s="166"/>
      <c r="AU229" s="166"/>
      <c r="AV229" s="166"/>
      <c r="AW229" s="166"/>
      <c r="AX229" s="166"/>
      <c r="AY229" s="166"/>
      <c r="AZ229" s="166"/>
      <c r="BA229" s="166"/>
      <c r="BB229" s="166"/>
      <c r="BC229" s="166"/>
      <c r="BD229" s="166"/>
      <c r="BE229" s="166"/>
      <c r="BF229" s="166"/>
      <c r="BG229" s="166"/>
      <c r="BH229" s="166"/>
      <c r="BI229" s="166"/>
      <c r="BJ229" s="166"/>
      <c r="BK229" s="166"/>
      <c r="BL229" s="166"/>
      <c r="BM229" s="166"/>
      <c r="BN229" s="166"/>
      <c r="BO229" s="166"/>
      <c r="BP229" s="166"/>
      <c r="BQ229" s="166"/>
      <c r="BR229" s="166"/>
      <c r="BS229" s="166"/>
      <c r="BT229" s="166"/>
      <c r="BU229" s="166"/>
      <c r="BV229" s="166"/>
      <c r="BW229" s="166"/>
      <c r="BX229" s="166"/>
      <c r="BY229" s="166"/>
      <c r="BZ229" s="166"/>
      <c r="CA229" s="166"/>
      <c r="CB229" s="166"/>
      <c r="CC229" s="166"/>
      <c r="CD229" s="166"/>
      <c r="CE229" s="166"/>
      <c r="CF229" s="166"/>
      <c r="CG229" s="166"/>
      <c r="CH229" s="166"/>
      <c r="CI229" s="166"/>
      <c r="CJ229" s="166"/>
      <c r="CK229" s="166"/>
      <c r="CL229" s="166"/>
      <c r="CM229" s="166"/>
      <c r="CN229" s="166"/>
      <c r="CO229" s="166"/>
      <c r="CP229" s="166"/>
      <c r="CQ229" s="166"/>
      <c r="CR229" s="166"/>
      <c r="CS229" s="166"/>
      <c r="CT229" s="166"/>
      <c r="CU229" s="166"/>
      <c r="CV229" s="166"/>
      <c r="CW229" s="166"/>
      <c r="CX229" s="166"/>
      <c r="CY229" s="166"/>
      <c r="CZ229" s="369"/>
      <c r="DA229" s="167"/>
      <c r="DB229" s="167"/>
      <c r="DC229" s="167"/>
      <c r="DD229" s="167"/>
      <c r="DE229" s="167"/>
      <c r="DF229" s="167"/>
      <c r="DG229" s="167"/>
      <c r="DH229" s="167"/>
      <c r="DI229" s="167"/>
      <c r="DJ229" s="167"/>
      <c r="DK229" s="167"/>
      <c r="DL229" s="167"/>
      <c r="DM229" s="167"/>
      <c r="DN229" s="167"/>
      <c r="DO229" s="167"/>
      <c r="DP229" s="167"/>
      <c r="DQ229" s="167"/>
      <c r="DR229" s="167"/>
      <c r="DS229" s="167"/>
      <c r="DT229" s="167"/>
      <c r="DU229" s="167"/>
      <c r="DV229" s="167"/>
      <c r="DW229" s="167"/>
      <c r="DX229" s="167"/>
      <c r="DY229" s="167"/>
      <c r="DZ229" s="167"/>
      <c r="EA229" s="167"/>
      <c r="EB229" s="167"/>
      <c r="EC229" s="167"/>
      <c r="ED229" s="167"/>
    </row>
    <row r="230" spans="1:134" s="191" customFormat="1" ht="13.8" thickBot="1" x14ac:dyDescent="0.3">
      <c r="A230" s="467">
        <f>'дерево ЭД103-01'!A232</f>
        <v>229</v>
      </c>
      <c r="B230" s="227" t="str">
        <f>IF('дерево ЭД103-01'!B232=0," ",'дерево ЭД103-01'!B232)</f>
        <v>08.02.01.4.</v>
      </c>
      <c r="C230" s="1081" t="str">
        <f>IF('дерево ЭД103-01'!C232=0," ",'дерево ЭД103-01'!C232)</f>
        <v>ЭД117-01-64-01КВМ сердечн. ротора</v>
      </c>
      <c r="D230" s="1081" t="str">
        <f>IF('дерево ЭД103-01'!D232=0," ",'дерево ЭД103-01'!D232)</f>
        <v>Комплект вспомог. мат.</v>
      </c>
      <c r="E230" s="1054"/>
      <c r="F230" s="1054"/>
      <c r="G230" s="1054"/>
      <c r="H230" s="1092" t="s">
        <v>66</v>
      </c>
      <c r="I230" s="1055"/>
      <c r="J230" s="1055"/>
      <c r="K230" s="1102" t="str">
        <f>IF('дерево ЭД103-01'!E232=0,"-",'дерево ЭД103-01'!E232)</f>
        <v>-</v>
      </c>
      <c r="L230" s="759"/>
      <c r="M230" s="496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370"/>
      <c r="DA230" s="190"/>
      <c r="DB230" s="190"/>
      <c r="DC230" s="190"/>
      <c r="DD230" s="190"/>
      <c r="DE230" s="190"/>
      <c r="DF230" s="190"/>
      <c r="DG230" s="190"/>
      <c r="DH230" s="190"/>
      <c r="DI230" s="190"/>
      <c r="DJ230" s="190"/>
      <c r="DK230" s="190"/>
      <c r="DL230" s="190"/>
      <c r="DM230" s="190"/>
      <c r="DN230" s="190"/>
      <c r="DO230" s="190"/>
      <c r="DP230" s="190"/>
      <c r="DQ230" s="190"/>
      <c r="DR230" s="190"/>
      <c r="DS230" s="190"/>
      <c r="DT230" s="190"/>
      <c r="DU230" s="190"/>
      <c r="DV230" s="190"/>
      <c r="DW230" s="190"/>
      <c r="DX230" s="190"/>
      <c r="DY230" s="190"/>
      <c r="DZ230" s="190"/>
      <c r="EA230" s="190"/>
      <c r="EB230" s="190"/>
      <c r="EC230" s="190"/>
      <c r="ED230" s="190"/>
    </row>
    <row r="231" spans="1:134" s="205" customFormat="1" ht="13.8" thickBot="1" x14ac:dyDescent="0.3">
      <c r="A231" s="473">
        <f>'дерево ЭД103-01'!A233</f>
        <v>230</v>
      </c>
      <c r="B231" s="267" t="str">
        <f>IF('дерево ЭД103-01'!B233=0," ",'дерево ЭД103-01'!B233)</f>
        <v>08.02.</v>
      </c>
      <c r="C231" s="1082" t="str">
        <f>IF('дерево ЭД103-01'!C233=0," ",'дерево ЭД103-01'!C233)</f>
        <v>ЭД103-01-63СБ; -01-01СБ Сердечник ротора</v>
      </c>
      <c r="D231" s="1082" t="str">
        <f>IF('дерево ЭД103-01'!D233=0," ",'дерево ЭД103-01'!D233)</f>
        <v>Сердечник ротора</v>
      </c>
      <c r="E231" s="418"/>
      <c r="F231" s="418"/>
      <c r="G231" s="418"/>
      <c r="H231" s="1093" t="s">
        <v>66</v>
      </c>
      <c r="I231" s="419"/>
      <c r="J231" s="419"/>
      <c r="K231" s="1094" t="str">
        <f>IF('дерево ЭД103-01'!E233=0,"-",'дерево ЭД103-01'!E233)</f>
        <v>взамен ЭД103-01-64СБ</v>
      </c>
      <c r="L231" s="1144"/>
      <c r="M231" s="488"/>
      <c r="N231" s="477"/>
      <c r="O231" s="477"/>
      <c r="P231" s="477"/>
      <c r="Q231" s="477"/>
      <c r="R231" s="477"/>
      <c r="S231" s="477"/>
      <c r="T231" s="477"/>
      <c r="U231" s="477"/>
      <c r="V231" s="477"/>
      <c r="W231" s="477"/>
      <c r="X231" s="477"/>
      <c r="Y231" s="477"/>
      <c r="Z231" s="477"/>
      <c r="AA231" s="477"/>
      <c r="AB231" s="477"/>
      <c r="AC231" s="477"/>
      <c r="AD231" s="477"/>
      <c r="AE231" s="477"/>
      <c r="AF231" s="477"/>
      <c r="AG231" s="477"/>
      <c r="AH231" s="477"/>
      <c r="AI231" s="477"/>
      <c r="AJ231" s="477"/>
      <c r="AK231" s="477"/>
      <c r="AL231" s="477"/>
      <c r="AM231" s="477"/>
      <c r="AN231" s="477"/>
      <c r="AO231" s="477"/>
      <c r="AP231" s="477"/>
      <c r="AQ231" s="477"/>
      <c r="AR231" s="477"/>
      <c r="AS231" s="477"/>
      <c r="AT231" s="477"/>
      <c r="AU231" s="477"/>
      <c r="AV231" s="477"/>
      <c r="AW231" s="477"/>
      <c r="AX231" s="477"/>
      <c r="AY231" s="477"/>
      <c r="AZ231" s="477"/>
      <c r="BA231" s="477"/>
      <c r="BB231" s="477"/>
      <c r="BC231" s="477"/>
      <c r="BD231" s="477"/>
      <c r="BE231" s="477"/>
      <c r="BF231" s="477"/>
      <c r="BG231" s="477"/>
      <c r="BH231" s="477"/>
      <c r="BI231" s="477"/>
      <c r="BJ231" s="477"/>
      <c r="BK231" s="477"/>
      <c r="BL231" s="477"/>
      <c r="BM231" s="477"/>
      <c r="BN231" s="477"/>
      <c r="BO231" s="477"/>
      <c r="BP231" s="477"/>
      <c r="BQ231" s="477"/>
      <c r="BR231" s="477"/>
      <c r="BS231" s="477"/>
      <c r="BT231" s="477"/>
      <c r="BU231" s="477"/>
      <c r="BV231" s="477"/>
      <c r="BW231" s="477"/>
      <c r="BX231" s="477"/>
      <c r="BY231" s="477"/>
      <c r="BZ231" s="477"/>
      <c r="CA231" s="477"/>
      <c r="CB231" s="477"/>
      <c r="CC231" s="477"/>
      <c r="CD231" s="477"/>
      <c r="CE231" s="477"/>
      <c r="CF231" s="477"/>
      <c r="CG231" s="477"/>
      <c r="CH231" s="477"/>
      <c r="CI231" s="477"/>
      <c r="CJ231" s="477"/>
      <c r="CK231" s="477"/>
      <c r="CL231" s="477"/>
      <c r="CM231" s="477"/>
      <c r="CN231" s="477"/>
      <c r="CO231" s="477"/>
      <c r="CP231" s="477"/>
      <c r="CQ231" s="477"/>
      <c r="CR231" s="477"/>
      <c r="CS231" s="477"/>
      <c r="CT231" s="477"/>
      <c r="CU231" s="477"/>
      <c r="CV231" s="477"/>
      <c r="CW231" s="477"/>
      <c r="CX231" s="477"/>
      <c r="CY231" s="477"/>
      <c r="CZ231" s="372"/>
      <c r="DA231" s="204"/>
      <c r="DB231" s="204"/>
      <c r="DC231" s="204"/>
      <c r="DD231" s="204"/>
      <c r="DE231" s="204"/>
      <c r="DF231" s="204"/>
      <c r="DG231" s="204"/>
      <c r="DH231" s="204"/>
      <c r="DI231" s="204"/>
      <c r="DJ231" s="204"/>
      <c r="DK231" s="204"/>
      <c r="DL231" s="204"/>
      <c r="DM231" s="204"/>
      <c r="DN231" s="204"/>
      <c r="DO231" s="204"/>
      <c r="DP231" s="204"/>
      <c r="DQ231" s="204"/>
      <c r="DR231" s="204"/>
      <c r="DS231" s="204"/>
      <c r="DT231" s="204"/>
      <c r="DU231" s="204"/>
      <c r="DV231" s="204"/>
      <c r="DW231" s="204"/>
      <c r="DX231" s="204"/>
      <c r="DY231" s="204"/>
      <c r="DZ231" s="204"/>
      <c r="EA231" s="204"/>
      <c r="EB231" s="204"/>
      <c r="EC231" s="204"/>
      <c r="ED231" s="204"/>
    </row>
    <row r="232" spans="1:134" s="1052" customFormat="1" ht="13.8" thickBot="1" x14ac:dyDescent="0.3">
      <c r="A232" s="473">
        <f>'дерево ЭД103-01'!A234</f>
        <v>231</v>
      </c>
      <c r="B232" s="267" t="str">
        <f>IF('дерево ЭД103-01'!B234=0," ",'дерево ЭД103-01'!B234)</f>
        <v>08.02.01.</v>
      </c>
      <c r="C232" s="1082" t="str">
        <f>IF('дерево ЭД103-01'!C234=0," ",'дерево ЭД103-01'!C234)</f>
        <v>ЭД103-01-63-01СБ Сердечник ротора</v>
      </c>
      <c r="D232" s="1082" t="str">
        <f>IF('дерево ЭД103-01'!D234=0," ",'дерево ЭД103-01'!D234)</f>
        <v>Сердечник ротора</v>
      </c>
      <c r="E232" s="418"/>
      <c r="F232" s="418"/>
      <c r="G232" s="418"/>
      <c r="H232" s="1093" t="s">
        <v>66</v>
      </c>
      <c r="I232" s="419"/>
      <c r="J232" s="419"/>
      <c r="K232" s="1099" t="str">
        <f>IF('дерево ЭД103-01'!E234=0,"-",'дерево ЭД103-01'!E234)</f>
        <v>-</v>
      </c>
      <c r="L232" s="1144"/>
      <c r="M232" s="488"/>
      <c r="N232" s="477"/>
      <c r="O232" s="477"/>
      <c r="P232" s="477"/>
      <c r="Q232" s="477"/>
      <c r="R232" s="477"/>
      <c r="S232" s="477"/>
      <c r="T232" s="477"/>
      <c r="U232" s="477"/>
      <c r="V232" s="477"/>
      <c r="W232" s="477"/>
      <c r="X232" s="477"/>
      <c r="Y232" s="477"/>
      <c r="Z232" s="477"/>
      <c r="AA232" s="477"/>
      <c r="AB232" s="477"/>
      <c r="AC232" s="477"/>
      <c r="AD232" s="477"/>
      <c r="AE232" s="477"/>
      <c r="AF232" s="477"/>
      <c r="AG232" s="477"/>
      <c r="AH232" s="477"/>
      <c r="AI232" s="477"/>
      <c r="AJ232" s="477"/>
      <c r="AK232" s="477"/>
      <c r="AL232" s="477"/>
      <c r="AM232" s="477"/>
      <c r="AN232" s="477"/>
      <c r="AO232" s="477"/>
      <c r="AP232" s="477"/>
      <c r="AQ232" s="477"/>
      <c r="AR232" s="477"/>
      <c r="AS232" s="477"/>
      <c r="AT232" s="477"/>
      <c r="AU232" s="477"/>
      <c r="AV232" s="477"/>
      <c r="AW232" s="477"/>
      <c r="AX232" s="477"/>
      <c r="AY232" s="477"/>
      <c r="AZ232" s="477"/>
      <c r="BA232" s="477"/>
      <c r="BB232" s="477"/>
      <c r="BC232" s="477"/>
      <c r="BD232" s="477"/>
      <c r="BE232" s="477"/>
      <c r="BF232" s="477"/>
      <c r="BG232" s="477"/>
      <c r="BH232" s="477"/>
      <c r="BI232" s="477"/>
      <c r="BJ232" s="477"/>
      <c r="BK232" s="477"/>
      <c r="BL232" s="477"/>
      <c r="BM232" s="477"/>
      <c r="BN232" s="477"/>
      <c r="BO232" s="477"/>
      <c r="BP232" s="477"/>
      <c r="BQ232" s="477"/>
      <c r="BR232" s="477"/>
      <c r="BS232" s="477"/>
      <c r="BT232" s="477"/>
      <c r="BU232" s="477"/>
      <c r="BV232" s="477"/>
      <c r="BW232" s="477"/>
      <c r="BX232" s="477"/>
      <c r="BY232" s="477"/>
      <c r="BZ232" s="477"/>
      <c r="CA232" s="477"/>
      <c r="CB232" s="477"/>
      <c r="CC232" s="477"/>
      <c r="CD232" s="477"/>
      <c r="CE232" s="477"/>
      <c r="CF232" s="477"/>
      <c r="CG232" s="477"/>
      <c r="CH232" s="477"/>
      <c r="CI232" s="477"/>
      <c r="CJ232" s="477"/>
      <c r="CK232" s="477"/>
      <c r="CL232" s="477"/>
      <c r="CM232" s="477"/>
      <c r="CN232" s="477"/>
      <c r="CO232" s="477"/>
      <c r="CP232" s="477"/>
      <c r="CQ232" s="477"/>
      <c r="CR232" s="477"/>
      <c r="CS232" s="477"/>
      <c r="CT232" s="477"/>
      <c r="CU232" s="477"/>
      <c r="CV232" s="477"/>
      <c r="CW232" s="477"/>
      <c r="CX232" s="477"/>
      <c r="CY232" s="477"/>
      <c r="CZ232" s="477"/>
      <c r="DA232" s="477"/>
      <c r="DB232" s="477"/>
      <c r="DC232" s="477"/>
      <c r="DD232" s="477"/>
      <c r="DE232" s="477"/>
      <c r="DF232" s="477"/>
      <c r="DG232" s="477"/>
      <c r="DH232" s="477"/>
      <c r="DI232" s="477"/>
      <c r="DJ232" s="477"/>
      <c r="DK232" s="477"/>
      <c r="DL232" s="477"/>
      <c r="DM232" s="477"/>
      <c r="DN232" s="477"/>
      <c r="DO232" s="477"/>
      <c r="DP232" s="477"/>
      <c r="DQ232" s="477"/>
      <c r="DR232" s="477"/>
      <c r="DS232" s="477"/>
      <c r="DT232" s="477"/>
      <c r="DU232" s="477"/>
      <c r="DV232" s="477"/>
      <c r="DW232" s="477"/>
      <c r="DX232" s="477"/>
      <c r="DY232" s="477"/>
      <c r="DZ232" s="477"/>
      <c r="EA232" s="477"/>
      <c r="EB232" s="477"/>
      <c r="EC232" s="477"/>
      <c r="ED232" s="477"/>
    </row>
    <row r="233" spans="1:134" s="27" customFormat="1" ht="13.8" thickBot="1" x14ac:dyDescent="0.3">
      <c r="A233" s="467">
        <f>'дерево ЭД103-01'!A235</f>
        <v>232</v>
      </c>
      <c r="B233" s="612" t="str">
        <f>IF('дерево ЭД103-01'!B235=0," ",'дерево ЭД103-01'!B235)</f>
        <v>08.02.01.1.</v>
      </c>
      <c r="C233" s="1081" t="str">
        <f>IF('дерево ЭД103-01'!C235=0," ",'дерево ЭД103-01'!C235)</f>
        <v xml:space="preserve">ЭД103-01-63-01-001 Стержень </v>
      </c>
      <c r="D233" s="1081" t="str">
        <f>IF('дерево ЭД103-01'!D235=0," ",'дерево ЭД103-01'!D235)</f>
        <v xml:space="preserve">Стержень </v>
      </c>
      <c r="E233" s="1054"/>
      <c r="F233" s="1054"/>
      <c r="G233" s="1054"/>
      <c r="H233" s="1092" t="s">
        <v>50</v>
      </c>
      <c r="I233" s="1055"/>
      <c r="J233" s="1055"/>
      <c r="K233" s="1100" t="str">
        <f>IF('дерево ЭД103-01'!E235=0,"-",'дерево ЭД103-01'!E235)</f>
        <v>-</v>
      </c>
      <c r="L233" s="759"/>
      <c r="M233" s="496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</row>
    <row r="234" spans="1:134" s="1053" customFormat="1" x14ac:dyDescent="0.25">
      <c r="A234" s="478">
        <f>'дерево ЭД103-01'!A236</f>
        <v>233</v>
      </c>
      <c r="B234" s="527" t="str">
        <f>IF('дерево ЭД103-01'!B236=0," ",'дерево ЭД103-01'!B236)</f>
        <v>08.02.01.2.</v>
      </c>
      <c r="C234" s="1083" t="str">
        <f>IF('дерево ЭД103-01'!C236=0," ",'дерево ЭД103-01'!C236)</f>
        <v>ЭД103-01-63-01-002 Лист ротора</v>
      </c>
      <c r="D234" s="1083" t="str">
        <f>IF('дерево ЭД103-01'!D236=0," ",'дерево ЭД103-01'!D236)</f>
        <v>Лист ротора</v>
      </c>
      <c r="E234" s="1050"/>
      <c r="F234" s="1050"/>
      <c r="G234" s="1050"/>
      <c r="H234" s="1088" t="s">
        <v>50</v>
      </c>
      <c r="I234" s="1051"/>
      <c r="J234" s="1051"/>
      <c r="K234" s="1101" t="str">
        <f>IF('дерево ЭД103-01'!E236=0,"-",'дерево ЭД103-01'!E236)</f>
        <v>зам. на ПИШБ.757 211.005</v>
      </c>
      <c r="L234" s="1143"/>
      <c r="M234" s="504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  <c r="AW234" s="157"/>
      <c r="AX234" s="157"/>
      <c r="AY234" s="157"/>
      <c r="AZ234" s="157"/>
      <c r="BA234" s="157"/>
      <c r="BB234" s="157"/>
      <c r="BC234" s="157"/>
      <c r="BD234" s="157"/>
      <c r="BE234" s="157"/>
      <c r="BF234" s="157"/>
      <c r="BG234" s="157"/>
      <c r="BH234" s="157"/>
      <c r="BI234" s="157"/>
      <c r="BJ234" s="157"/>
      <c r="BK234" s="157"/>
      <c r="BL234" s="157"/>
      <c r="BM234" s="157"/>
      <c r="BN234" s="157"/>
      <c r="BO234" s="157"/>
      <c r="BP234" s="157"/>
      <c r="BQ234" s="157"/>
      <c r="BR234" s="157"/>
      <c r="BS234" s="157"/>
      <c r="BT234" s="157"/>
      <c r="BU234" s="157"/>
      <c r="BV234" s="157"/>
      <c r="BW234" s="157"/>
      <c r="BX234" s="157"/>
      <c r="BY234" s="157"/>
      <c r="BZ234" s="157"/>
      <c r="CA234" s="157"/>
      <c r="CB234" s="157"/>
      <c r="CC234" s="157"/>
      <c r="CD234" s="157"/>
      <c r="CE234" s="157"/>
      <c r="CF234" s="157"/>
      <c r="CG234" s="157"/>
      <c r="CH234" s="157"/>
      <c r="CI234" s="157"/>
      <c r="CJ234" s="157"/>
      <c r="CK234" s="157"/>
      <c r="CL234" s="157"/>
      <c r="CM234" s="157"/>
      <c r="CN234" s="157"/>
      <c r="CO234" s="157"/>
      <c r="CP234" s="157"/>
      <c r="CQ234" s="157"/>
      <c r="CR234" s="157"/>
      <c r="CS234" s="157"/>
      <c r="CT234" s="157"/>
      <c r="CU234" s="157"/>
      <c r="CV234" s="157"/>
      <c r="CW234" s="157"/>
      <c r="CX234" s="157"/>
      <c r="CY234" s="157"/>
      <c r="CZ234" s="157"/>
      <c r="DA234" s="157"/>
      <c r="DB234" s="157"/>
      <c r="DC234" s="157"/>
      <c r="DD234" s="157"/>
      <c r="DE234" s="157"/>
      <c r="DF234" s="157"/>
      <c r="DG234" s="157"/>
      <c r="DH234" s="157"/>
      <c r="DI234" s="157"/>
      <c r="DJ234" s="157"/>
      <c r="DK234" s="157"/>
      <c r="DL234" s="157"/>
      <c r="DM234" s="157"/>
      <c r="DN234" s="157"/>
      <c r="DO234" s="157"/>
      <c r="DP234" s="157"/>
      <c r="DQ234" s="157"/>
      <c r="DR234" s="157"/>
      <c r="DS234" s="157"/>
      <c r="DT234" s="157"/>
      <c r="DU234" s="157"/>
      <c r="DV234" s="157"/>
      <c r="DW234" s="157"/>
      <c r="DX234" s="157"/>
      <c r="DY234" s="157"/>
      <c r="DZ234" s="157"/>
      <c r="EA234" s="157"/>
      <c r="EB234" s="157"/>
      <c r="EC234" s="157"/>
      <c r="ED234" s="157"/>
    </row>
    <row r="235" spans="1:134" s="248" customFormat="1" ht="13.8" thickBot="1" x14ac:dyDescent="0.3">
      <c r="A235" s="483">
        <f>'дерево ЭД103-01'!A237</f>
        <v>234</v>
      </c>
      <c r="B235" s="528" t="str">
        <f>IF('дерево ЭД103-01'!B237=0," ",'дерево ЭД103-01'!B237)</f>
        <v>08.02.01.2.</v>
      </c>
      <c r="C235" s="1084" t="str">
        <f>IF('дерево ЭД103-01'!C237=0," ",'дерево ЭД103-01'!C237)</f>
        <v>ПИШБ.757 211.005 Лист ротора</v>
      </c>
      <c r="D235" s="1084" t="str">
        <f>IF('дерево ЭД103-01'!D237=0," ",'дерево ЭД103-01'!D237)</f>
        <v>Лист ротора</v>
      </c>
      <c r="E235" s="399"/>
      <c r="F235" s="399"/>
      <c r="G235" s="399"/>
      <c r="H235" s="1089" t="s">
        <v>50</v>
      </c>
      <c r="I235" s="400"/>
      <c r="J235" s="400"/>
      <c r="K235" s="1096" t="str">
        <f>IF('дерево ЭД103-01'!E237=0,"-",'дерево ЭД103-01'!E237)</f>
        <v>взамен ЭД103-01-63-01-002</v>
      </c>
      <c r="L235" s="1142"/>
      <c r="M235" s="714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  <c r="AD235" s="166"/>
      <c r="AE235" s="166"/>
      <c r="AF235" s="166"/>
      <c r="AG235" s="166"/>
      <c r="AH235" s="166"/>
      <c r="AI235" s="166"/>
      <c r="AJ235" s="166"/>
      <c r="AK235" s="166"/>
      <c r="AL235" s="166"/>
      <c r="AM235" s="166"/>
      <c r="AN235" s="166"/>
      <c r="AO235" s="166"/>
      <c r="AP235" s="166"/>
      <c r="AQ235" s="166"/>
      <c r="AR235" s="166"/>
      <c r="AS235" s="166"/>
      <c r="AT235" s="166"/>
      <c r="AU235" s="166"/>
      <c r="AV235" s="166"/>
      <c r="AW235" s="166"/>
      <c r="AX235" s="166"/>
      <c r="AY235" s="166"/>
      <c r="AZ235" s="166"/>
      <c r="BA235" s="166"/>
      <c r="BB235" s="166"/>
      <c r="BC235" s="166"/>
      <c r="BD235" s="166"/>
      <c r="BE235" s="166"/>
      <c r="BF235" s="166"/>
      <c r="BG235" s="166"/>
      <c r="BH235" s="166"/>
      <c r="BI235" s="166"/>
      <c r="BJ235" s="166"/>
      <c r="BK235" s="166"/>
      <c r="BL235" s="166"/>
      <c r="BM235" s="166"/>
      <c r="BN235" s="166"/>
      <c r="BO235" s="166"/>
      <c r="BP235" s="166"/>
      <c r="BQ235" s="166"/>
      <c r="BR235" s="166"/>
      <c r="BS235" s="166"/>
      <c r="BT235" s="166"/>
      <c r="BU235" s="166"/>
      <c r="BV235" s="166"/>
      <c r="BW235" s="166"/>
      <c r="BX235" s="166"/>
      <c r="BY235" s="166"/>
      <c r="BZ235" s="166"/>
      <c r="CA235" s="166"/>
      <c r="CB235" s="166"/>
      <c r="CC235" s="166"/>
      <c r="CD235" s="166"/>
      <c r="CE235" s="166"/>
      <c r="CF235" s="166"/>
      <c r="CG235" s="166"/>
      <c r="CH235" s="166"/>
      <c r="CI235" s="166"/>
      <c r="CJ235" s="166"/>
      <c r="CK235" s="166"/>
      <c r="CL235" s="166"/>
      <c r="CM235" s="166"/>
      <c r="CN235" s="166"/>
      <c r="CO235" s="166"/>
      <c r="CP235" s="166"/>
      <c r="CQ235" s="166"/>
      <c r="CR235" s="166"/>
      <c r="CS235" s="166"/>
      <c r="CT235" s="166"/>
      <c r="CU235" s="166"/>
      <c r="CV235" s="166"/>
      <c r="CW235" s="166"/>
      <c r="CX235" s="166"/>
      <c r="CY235" s="166"/>
      <c r="CZ235" s="166"/>
      <c r="DA235" s="166"/>
      <c r="DB235" s="166"/>
      <c r="DC235" s="166"/>
      <c r="DD235" s="166"/>
      <c r="DE235" s="166"/>
      <c r="DF235" s="166"/>
      <c r="DG235" s="166"/>
      <c r="DH235" s="166"/>
      <c r="DI235" s="166"/>
      <c r="DJ235" s="166"/>
      <c r="DK235" s="166"/>
      <c r="DL235" s="166"/>
      <c r="DM235" s="166"/>
      <c r="DN235" s="166"/>
      <c r="DO235" s="166"/>
      <c r="DP235" s="166"/>
      <c r="DQ235" s="166"/>
      <c r="DR235" s="166"/>
      <c r="DS235" s="166"/>
      <c r="DT235" s="166"/>
      <c r="DU235" s="166"/>
      <c r="DV235" s="166"/>
      <c r="DW235" s="166"/>
      <c r="DX235" s="166"/>
      <c r="DY235" s="166"/>
      <c r="DZ235" s="166"/>
      <c r="EA235" s="166"/>
      <c r="EB235" s="166"/>
      <c r="EC235" s="166"/>
      <c r="ED235" s="166"/>
    </row>
    <row r="236" spans="1:134" s="1053" customFormat="1" x14ac:dyDescent="0.25">
      <c r="A236" s="478">
        <f>'дерево ЭД103-01'!A238</f>
        <v>235</v>
      </c>
      <c r="B236" s="527" t="str">
        <f>IF('дерево ЭД103-01'!B238=0," ",'дерево ЭД103-01'!B238)</f>
        <v>08.02.01.3.</v>
      </c>
      <c r="C236" s="1083" t="str">
        <f>IF('дерево ЭД103-01'!C238=0," ",'дерево ЭД103-01'!C238)</f>
        <v>ЭД103-01-63-01-003 Лист ротора</v>
      </c>
      <c r="D236" s="1083" t="str">
        <f>IF('дерево ЭД103-01'!D238=0," ",'дерево ЭД103-01'!D238)</f>
        <v>Лист ротора</v>
      </c>
      <c r="E236" s="1050"/>
      <c r="F236" s="1050"/>
      <c r="G236" s="1050"/>
      <c r="H236" s="1088" t="s">
        <v>50</v>
      </c>
      <c r="I236" s="1051"/>
      <c r="J236" s="1051"/>
      <c r="K236" s="1101" t="str">
        <f>IF('дерево ЭД103-01'!E238=0,"-",'дерево ЭД103-01'!E238)</f>
        <v>зам. на ПИШБ.757 211.004</v>
      </c>
      <c r="L236" s="401"/>
      <c r="M236" s="158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157"/>
      <c r="AP236" s="157"/>
      <c r="AQ236" s="157"/>
      <c r="AR236" s="157"/>
      <c r="AS236" s="157"/>
      <c r="AT236" s="157"/>
      <c r="AU236" s="157"/>
      <c r="AV236" s="157"/>
      <c r="AW236" s="157"/>
      <c r="AX236" s="157"/>
      <c r="AY236" s="157"/>
      <c r="AZ236" s="157"/>
      <c r="BA236" s="157"/>
      <c r="BB236" s="157"/>
      <c r="BC236" s="157"/>
      <c r="BD236" s="157"/>
      <c r="BE236" s="157"/>
      <c r="BF236" s="157"/>
      <c r="BG236" s="157"/>
      <c r="BH236" s="157"/>
      <c r="BI236" s="157"/>
      <c r="BJ236" s="157"/>
      <c r="BK236" s="157"/>
      <c r="BL236" s="157"/>
      <c r="BM236" s="157"/>
      <c r="BN236" s="157"/>
      <c r="BO236" s="157"/>
      <c r="BP236" s="157"/>
      <c r="BQ236" s="157"/>
      <c r="BR236" s="157"/>
      <c r="BS236" s="157"/>
      <c r="BT236" s="157"/>
      <c r="BU236" s="157"/>
      <c r="BV236" s="157"/>
      <c r="BW236" s="157"/>
      <c r="BX236" s="157"/>
      <c r="BY236" s="157"/>
      <c r="BZ236" s="157"/>
      <c r="CA236" s="157"/>
      <c r="CB236" s="157"/>
      <c r="CC236" s="157"/>
      <c r="CD236" s="157"/>
      <c r="CE236" s="157"/>
      <c r="CF236" s="157"/>
      <c r="CG236" s="157"/>
      <c r="CH236" s="157"/>
      <c r="CI236" s="157"/>
      <c r="CJ236" s="157"/>
      <c r="CK236" s="157"/>
      <c r="CL236" s="157"/>
      <c r="CM236" s="157"/>
      <c r="CN236" s="157"/>
      <c r="CO236" s="157"/>
      <c r="CP236" s="157"/>
      <c r="CQ236" s="157"/>
      <c r="CR236" s="157"/>
      <c r="CS236" s="157"/>
      <c r="CT236" s="157"/>
      <c r="CU236" s="157"/>
      <c r="CV236" s="157"/>
      <c r="CW236" s="157"/>
      <c r="CX236" s="157"/>
      <c r="CY236" s="157"/>
      <c r="CZ236" s="157"/>
      <c r="DA236" s="157"/>
      <c r="DB236" s="157"/>
      <c r="DC236" s="157"/>
      <c r="DD236" s="157"/>
      <c r="DE236" s="157"/>
      <c r="DF236" s="157"/>
      <c r="DG236" s="157"/>
      <c r="DH236" s="157"/>
      <c r="DI236" s="157"/>
      <c r="DJ236" s="157"/>
      <c r="DK236" s="157"/>
      <c r="DL236" s="157"/>
      <c r="DM236" s="157"/>
      <c r="DN236" s="157"/>
      <c r="DO236" s="157"/>
      <c r="DP236" s="157"/>
      <c r="DQ236" s="157"/>
      <c r="DR236" s="157"/>
      <c r="DS236" s="157"/>
      <c r="DT236" s="157"/>
      <c r="DU236" s="157"/>
      <c r="DV236" s="157"/>
      <c r="DW236" s="157"/>
      <c r="DX236" s="157"/>
      <c r="DY236" s="157"/>
      <c r="DZ236" s="157"/>
      <c r="EA236" s="157"/>
      <c r="EB236" s="157"/>
      <c r="EC236" s="157"/>
      <c r="ED236" s="157"/>
    </row>
    <row r="237" spans="1:134" s="248" customFormat="1" ht="13.8" thickBot="1" x14ac:dyDescent="0.3">
      <c r="A237" s="483">
        <f>'дерево ЭД103-01'!A239</f>
        <v>236</v>
      </c>
      <c r="B237" s="899" t="str">
        <f>IF('дерево ЭД103-01'!B239=0," ",'дерево ЭД103-01'!B239)</f>
        <v>08.02.01.3.</v>
      </c>
      <c r="C237" s="1084" t="str">
        <f>IF('дерево ЭД103-01'!C239=0," ",'дерево ЭД103-01'!C239)</f>
        <v>ПИШБ.757 211.004 Лист ротора</v>
      </c>
      <c r="D237" s="1084" t="str">
        <f>IF('дерево ЭД103-01'!D239=0," ",'дерево ЭД103-01'!D239)</f>
        <v>Лист ротора</v>
      </c>
      <c r="E237" s="399"/>
      <c r="F237" s="399"/>
      <c r="G237" s="399"/>
      <c r="H237" s="1089" t="s">
        <v>50</v>
      </c>
      <c r="I237" s="400"/>
      <c r="J237" s="400"/>
      <c r="K237" s="1096" t="str">
        <f>IF('дерево ЭД103-01'!E239=0,"-",'дерево ЭД103-01'!E239)</f>
        <v>взамен ЭД103-01-63-01-003</v>
      </c>
      <c r="L237" s="506"/>
      <c r="M237" s="167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  <c r="AC237" s="166"/>
      <c r="AD237" s="166"/>
      <c r="AE237" s="166"/>
      <c r="AF237" s="166"/>
      <c r="AG237" s="166"/>
      <c r="AH237" s="166"/>
      <c r="AI237" s="166"/>
      <c r="AJ237" s="166"/>
      <c r="AK237" s="166"/>
      <c r="AL237" s="166"/>
      <c r="AM237" s="166"/>
      <c r="AN237" s="166"/>
      <c r="AO237" s="166"/>
      <c r="AP237" s="166"/>
      <c r="AQ237" s="166"/>
      <c r="AR237" s="166"/>
      <c r="AS237" s="166"/>
      <c r="AT237" s="166"/>
      <c r="AU237" s="166"/>
      <c r="AV237" s="166"/>
      <c r="AW237" s="166"/>
      <c r="AX237" s="166"/>
      <c r="AY237" s="166"/>
      <c r="AZ237" s="166"/>
      <c r="BA237" s="166"/>
      <c r="BB237" s="166"/>
      <c r="BC237" s="166"/>
      <c r="BD237" s="166"/>
      <c r="BE237" s="166"/>
      <c r="BF237" s="166"/>
      <c r="BG237" s="166"/>
      <c r="BH237" s="166"/>
      <c r="BI237" s="166"/>
      <c r="BJ237" s="166"/>
      <c r="BK237" s="166"/>
      <c r="BL237" s="166"/>
      <c r="BM237" s="166"/>
      <c r="BN237" s="166"/>
      <c r="BO237" s="166"/>
      <c r="BP237" s="166"/>
      <c r="BQ237" s="166"/>
      <c r="BR237" s="166"/>
      <c r="BS237" s="166"/>
      <c r="BT237" s="166"/>
      <c r="BU237" s="166"/>
      <c r="BV237" s="166"/>
      <c r="BW237" s="166"/>
      <c r="BX237" s="166"/>
      <c r="BY237" s="166"/>
      <c r="BZ237" s="166"/>
      <c r="CA237" s="166"/>
      <c r="CB237" s="166"/>
      <c r="CC237" s="166"/>
      <c r="CD237" s="166"/>
      <c r="CE237" s="166"/>
      <c r="CF237" s="166"/>
      <c r="CG237" s="166"/>
      <c r="CH237" s="166"/>
      <c r="CI237" s="166"/>
      <c r="CJ237" s="166"/>
      <c r="CK237" s="166"/>
      <c r="CL237" s="166"/>
      <c r="CM237" s="166"/>
      <c r="CN237" s="166"/>
      <c r="CO237" s="166"/>
      <c r="CP237" s="166"/>
      <c r="CQ237" s="166"/>
      <c r="CR237" s="166"/>
      <c r="CS237" s="166"/>
      <c r="CT237" s="166"/>
      <c r="CU237" s="166"/>
      <c r="CV237" s="166"/>
      <c r="CW237" s="166"/>
      <c r="CX237" s="166"/>
      <c r="CY237" s="166"/>
      <c r="CZ237" s="166"/>
      <c r="DA237" s="166"/>
      <c r="DB237" s="166"/>
      <c r="DC237" s="166"/>
      <c r="DD237" s="166"/>
      <c r="DE237" s="166"/>
      <c r="DF237" s="166"/>
      <c r="DG237" s="166"/>
      <c r="DH237" s="166"/>
      <c r="DI237" s="166"/>
      <c r="DJ237" s="166"/>
      <c r="DK237" s="166"/>
      <c r="DL237" s="166"/>
      <c r="DM237" s="166"/>
      <c r="DN237" s="166"/>
      <c r="DO237" s="166"/>
      <c r="DP237" s="166"/>
      <c r="DQ237" s="166"/>
      <c r="DR237" s="166"/>
      <c r="DS237" s="166"/>
      <c r="DT237" s="166"/>
      <c r="DU237" s="166"/>
      <c r="DV237" s="166"/>
      <c r="DW237" s="166"/>
      <c r="DX237" s="166"/>
      <c r="DY237" s="166"/>
      <c r="DZ237" s="166"/>
      <c r="EA237" s="166"/>
      <c r="EB237" s="166"/>
      <c r="EC237" s="166"/>
      <c r="ED237" s="166"/>
    </row>
    <row r="238" spans="1:134" s="27" customFormat="1" x14ac:dyDescent="0.25">
      <c r="A238" s="472">
        <f>'дерево ЭД103-01'!A240</f>
        <v>237</v>
      </c>
      <c r="B238" s="525" t="str">
        <f>IF('дерево ЭД103-01'!B240=0," ",'дерево ЭД103-01'!B240)</f>
        <v>08.02.01.4.</v>
      </c>
      <c r="C238" s="1085" t="str">
        <f>IF('дерево ЭД103-01'!C240=0," ",'дерево ЭД103-01'!C240)</f>
        <v>ЭД103-01-63-01КВМ сердечн. ротора</v>
      </c>
      <c r="D238" s="1085" t="str">
        <f>IF('дерево ЭД103-01'!D240=0," ",'дерево ЭД103-01'!D240)</f>
        <v>Комплект вспомог. мат.</v>
      </c>
      <c r="E238" s="1047"/>
      <c r="F238" s="1047"/>
      <c r="G238" s="1047"/>
      <c r="H238" s="1090" t="s">
        <v>66</v>
      </c>
      <c r="I238" s="1048"/>
      <c r="J238" s="1048"/>
      <c r="K238" s="1017" t="str">
        <f>IF('дерево ЭД103-01'!E240=0,"-",'дерево ЭД103-01'!E240)</f>
        <v>-</v>
      </c>
      <c r="L238" s="1046"/>
      <c r="M238" s="28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</row>
    <row r="239" spans="1:134" ht="13.8" thickBot="1" x14ac:dyDescent="0.3">
      <c r="A239" s="377"/>
      <c r="B239" s="91" t="str">
        <f>IF('дерево ЭД103-01'!B241=0," ",'дерево ЭД103-01'!B241)</f>
        <v xml:space="preserve"> </v>
      </c>
      <c r="C239" s="17" t="str">
        <f>IF('дерево ЭД103-01'!C241=0," ",'дерево ЭД103-01'!C241)</f>
        <v xml:space="preserve"> </v>
      </c>
      <c r="D239" s="17" t="str">
        <f>IF('дерево ЭД103-01'!D241=0," ",'дерево ЭД103-01'!D241)</f>
        <v xml:space="preserve"> </v>
      </c>
      <c r="E239" s="17" t="str">
        <f>IF('дерево ЭД103-01'!E241=0," ",'дерево ЭД103-01'!E241)</f>
        <v xml:space="preserve"> </v>
      </c>
      <c r="F239" s="17" t="str">
        <f>IF('дерево ЭД103-01'!F241=0," ",'дерево ЭД103-01'!F241)</f>
        <v xml:space="preserve"> </v>
      </c>
      <c r="G239" s="17" t="str">
        <f>IF('дерево ЭД103-01'!G241=0," ",'дерево ЭД103-01'!G241)</f>
        <v>ХХ</v>
      </c>
      <c r="H239" s="17" t="str">
        <f>IF('дерево ЭД103-01'!H241=0," ",'дерево ЭД103-01'!H241)</f>
        <v>00</v>
      </c>
      <c r="I239" s="17" t="str">
        <f>IF('дерево ЭД103-01'!I241=0," ",'дерево ЭД103-01'!I241)</f>
        <v>01</v>
      </c>
      <c r="J239" s="17" t="str">
        <f>IF('дерево ЭД103-01'!J241=0," ",'дерево ЭД103-01'!J241)</f>
        <v>02</v>
      </c>
      <c r="K239" s="17" t="str">
        <f>IF('дерево ЭД103-01'!K241=0," ",'дерево ЭД103-01'!K241)</f>
        <v xml:space="preserve"> </v>
      </c>
      <c r="L239" s="17" t="str">
        <f>IF('дерево ЭД103-01'!L241=0," ",'дерево ЭД103-01'!L241)</f>
        <v xml:space="preserve"> </v>
      </c>
      <c r="M239" s="17"/>
    </row>
    <row r="240" spans="1:134" s="20" customFormat="1" x14ac:dyDescent="0.25">
      <c r="A240" s="98"/>
      <c r="B240" s="132"/>
      <c r="C240" s="123"/>
      <c r="D240" s="123"/>
      <c r="E240" s="124" t="s">
        <v>39</v>
      </c>
      <c r="F240" s="125" t="s">
        <v>40</v>
      </c>
      <c r="G240" s="1018" t="s">
        <v>125</v>
      </c>
      <c r="H240" s="38"/>
      <c r="I240" s="131"/>
      <c r="J240" s="131"/>
      <c r="K240" s="121"/>
      <c r="L240" s="946"/>
      <c r="M240" s="7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</row>
    <row r="241" spans="1:134" s="20" customFormat="1" x14ac:dyDescent="0.25">
      <c r="A241" s="98"/>
      <c r="B241" s="132"/>
      <c r="C241" s="123"/>
      <c r="D241" s="123"/>
      <c r="E241" s="123"/>
      <c r="F241" s="123"/>
      <c r="G241" s="123"/>
      <c r="H241" s="38"/>
      <c r="I241" s="126"/>
      <c r="J241" s="131"/>
      <c r="K241" s="121"/>
      <c r="L241" s="946"/>
      <c r="M241" s="7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</row>
    <row r="242" spans="1:134" s="20" customFormat="1" x14ac:dyDescent="0.25">
      <c r="A242" s="98"/>
      <c r="B242" s="132"/>
      <c r="C242" s="123"/>
      <c r="D242" s="123"/>
      <c r="E242" s="123"/>
      <c r="F242" s="123"/>
      <c r="G242" s="123"/>
      <c r="H242" s="38"/>
      <c r="I242" s="126"/>
      <c r="J242" s="131"/>
      <c r="K242" s="121"/>
      <c r="L242" s="946"/>
      <c r="M242" s="7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</row>
    <row r="243" spans="1:134" s="20" customFormat="1" x14ac:dyDescent="0.25">
      <c r="A243" s="98"/>
      <c r="B243" s="132"/>
      <c r="C243" s="123"/>
      <c r="D243" s="123"/>
      <c r="E243" s="123"/>
      <c r="F243" s="123"/>
      <c r="G243" s="123"/>
      <c r="H243" s="38"/>
      <c r="I243" s="126"/>
      <c r="J243" s="131"/>
      <c r="K243" s="121"/>
      <c r="L243" s="946"/>
      <c r="M243" s="7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</row>
    <row r="244" spans="1:134" s="20" customFormat="1" x14ac:dyDescent="0.25">
      <c r="A244" s="98"/>
      <c r="B244" s="132"/>
      <c r="C244" s="123"/>
      <c r="D244" s="123"/>
      <c r="E244" s="123"/>
      <c r="F244" s="123"/>
      <c r="G244" s="123"/>
      <c r="H244" s="38"/>
      <c r="I244" s="126"/>
      <c r="J244" s="131"/>
      <c r="K244" s="121"/>
      <c r="L244" s="946"/>
      <c r="M244" s="7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</row>
    <row r="245" spans="1:134" s="20" customFormat="1" x14ac:dyDescent="0.25">
      <c r="A245" s="98"/>
      <c r="B245" s="132"/>
      <c r="C245" s="123"/>
      <c r="D245" s="123"/>
      <c r="E245" s="123"/>
      <c r="F245" s="123"/>
      <c r="G245" s="123"/>
      <c r="H245" s="38"/>
      <c r="I245" s="126"/>
      <c r="J245" s="131"/>
      <c r="K245" s="121"/>
      <c r="L245" s="946"/>
      <c r="M245" s="7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</row>
    <row r="246" spans="1:134" s="20" customFormat="1" x14ac:dyDescent="0.25">
      <c r="A246" s="98"/>
      <c r="B246" s="132"/>
      <c r="C246" s="123"/>
      <c r="D246" s="123"/>
      <c r="E246" s="123"/>
      <c r="F246" s="123"/>
      <c r="G246" s="123"/>
      <c r="H246" s="38"/>
      <c r="I246" s="126"/>
      <c r="J246" s="131"/>
      <c r="K246" s="121"/>
      <c r="L246" s="946"/>
      <c r="M246" s="7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</row>
    <row r="247" spans="1:134" s="20" customFormat="1" x14ac:dyDescent="0.25">
      <c r="A247" s="98"/>
      <c r="B247" s="132"/>
      <c r="C247" s="123"/>
      <c r="D247" s="123"/>
      <c r="E247" s="123"/>
      <c r="F247" s="123"/>
      <c r="G247" s="123"/>
      <c r="H247" s="38"/>
      <c r="I247" s="126"/>
      <c r="J247" s="131"/>
      <c r="K247" s="121"/>
      <c r="L247" s="946"/>
      <c r="M247" s="7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</row>
    <row r="248" spans="1:134" s="20" customFormat="1" x14ac:dyDescent="0.25">
      <c r="A248" s="98"/>
      <c r="B248" s="132"/>
      <c r="C248" s="123"/>
      <c r="D248" s="123"/>
      <c r="E248" s="123"/>
      <c r="F248" s="123"/>
      <c r="G248" s="123"/>
      <c r="H248" s="38"/>
      <c r="I248" s="126"/>
      <c r="J248" s="131"/>
      <c r="K248" s="121"/>
      <c r="L248" s="946"/>
      <c r="M248" s="7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</row>
    <row r="249" spans="1:134" s="20" customFormat="1" x14ac:dyDescent="0.25">
      <c r="A249" s="98"/>
      <c r="B249" s="132"/>
      <c r="C249" s="123"/>
      <c r="D249" s="123"/>
      <c r="E249" s="123"/>
      <c r="F249" s="123"/>
      <c r="G249" s="123"/>
      <c r="H249" s="38"/>
      <c r="I249" s="126"/>
      <c r="J249" s="131"/>
      <c r="K249" s="121"/>
      <c r="L249" s="946"/>
      <c r="M249" s="7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</row>
    <row r="250" spans="1:134" s="20" customFormat="1" x14ac:dyDescent="0.25">
      <c r="A250" s="98"/>
      <c r="B250" s="132"/>
      <c r="C250" s="123"/>
      <c r="D250" s="123"/>
      <c r="E250" s="123"/>
      <c r="F250" s="123"/>
      <c r="G250" s="123"/>
      <c r="H250" s="38"/>
      <c r="I250" s="126"/>
      <c r="J250" s="131"/>
      <c r="K250" s="121"/>
      <c r="L250" s="946"/>
      <c r="M250" s="7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</row>
    <row r="251" spans="1:134" s="20" customFormat="1" x14ac:dyDescent="0.25">
      <c r="A251" s="98"/>
      <c r="B251" s="132"/>
      <c r="C251" s="123"/>
      <c r="D251" s="123"/>
      <c r="E251" s="123"/>
      <c r="F251" s="123"/>
      <c r="G251" s="123"/>
      <c r="H251" s="38"/>
      <c r="I251" s="126"/>
      <c r="J251" s="131"/>
      <c r="K251" s="121"/>
      <c r="L251" s="946"/>
      <c r="M251" s="7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</row>
    <row r="252" spans="1:134" s="20" customFormat="1" x14ac:dyDescent="0.25">
      <c r="A252" s="98"/>
      <c r="B252" s="132"/>
      <c r="C252" s="123"/>
      <c r="D252" s="123"/>
      <c r="E252" s="123"/>
      <c r="F252" s="123"/>
      <c r="G252" s="123"/>
      <c r="H252" s="38"/>
      <c r="I252" s="126"/>
      <c r="J252" s="131"/>
      <c r="K252" s="121"/>
      <c r="L252" s="946"/>
      <c r="M252" s="7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</row>
    <row r="253" spans="1:134" s="20" customFormat="1" x14ac:dyDescent="0.25">
      <c r="A253" s="98"/>
      <c r="B253" s="132"/>
      <c r="C253" s="123"/>
      <c r="D253" s="123"/>
      <c r="E253" s="123"/>
      <c r="F253" s="123"/>
      <c r="G253" s="123"/>
      <c r="H253" s="38"/>
      <c r="I253" s="126"/>
      <c r="J253" s="131"/>
      <c r="K253" s="121"/>
      <c r="L253" s="946"/>
      <c r="M253" s="7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</row>
    <row r="254" spans="1:134" s="20" customFormat="1" x14ac:dyDescent="0.25">
      <c r="A254" s="98"/>
      <c r="B254" s="132"/>
      <c r="C254" s="123"/>
      <c r="D254" s="123"/>
      <c r="E254" s="122"/>
      <c r="F254" s="122"/>
      <c r="G254" s="122"/>
      <c r="H254" s="38"/>
      <c r="I254" s="126"/>
      <c r="J254" s="131"/>
      <c r="K254" s="121"/>
      <c r="L254" s="946"/>
      <c r="M254" s="7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</row>
    <row r="255" spans="1:134" s="20" customFormat="1" x14ac:dyDescent="0.25">
      <c r="A255" s="98"/>
      <c r="B255" s="132"/>
      <c r="C255" s="123"/>
      <c r="D255" s="122"/>
      <c r="E255" s="123"/>
      <c r="F255" s="123"/>
      <c r="G255" s="123"/>
      <c r="H255" s="38"/>
      <c r="I255" s="126"/>
      <c r="J255" s="131"/>
      <c r="K255" s="121"/>
      <c r="L255" s="946"/>
      <c r="M255" s="7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</row>
    <row r="256" spans="1:134" s="20" customFormat="1" x14ac:dyDescent="0.25">
      <c r="A256" s="98"/>
      <c r="B256" s="132"/>
      <c r="C256" s="123"/>
      <c r="D256" s="123"/>
      <c r="E256" s="123"/>
      <c r="F256" s="123"/>
      <c r="G256" s="123"/>
      <c r="H256" s="38"/>
      <c r="I256" s="126"/>
      <c r="J256" s="131"/>
      <c r="K256" s="121"/>
      <c r="L256" s="946"/>
      <c r="M256" s="7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</row>
    <row r="257" spans="1:134" s="20" customFormat="1" x14ac:dyDescent="0.25">
      <c r="A257" s="98"/>
      <c r="B257" s="132"/>
      <c r="C257" s="123"/>
      <c r="D257" s="123"/>
      <c r="E257" s="123"/>
      <c r="F257" s="123"/>
      <c r="G257" s="123"/>
      <c r="H257" s="38"/>
      <c r="I257" s="126"/>
      <c r="J257" s="131"/>
      <c r="K257" s="121"/>
      <c r="L257" s="946"/>
      <c r="M257" s="7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</row>
    <row r="258" spans="1:134" s="20" customFormat="1" x14ac:dyDescent="0.25">
      <c r="A258" s="98"/>
      <c r="B258" s="132"/>
      <c r="C258" s="123"/>
      <c r="D258" s="123"/>
      <c r="E258" s="123"/>
      <c r="F258" s="123"/>
      <c r="G258" s="123"/>
      <c r="H258" s="38"/>
      <c r="I258" s="126"/>
      <c r="J258" s="131"/>
      <c r="K258" s="121"/>
      <c r="L258" s="946"/>
      <c r="M258" s="7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</row>
    <row r="259" spans="1:134" s="20" customFormat="1" x14ac:dyDescent="0.25">
      <c r="A259" s="98"/>
      <c r="B259" s="132"/>
      <c r="C259" s="123"/>
      <c r="D259" s="123"/>
      <c r="E259" s="123"/>
      <c r="F259" s="123"/>
      <c r="G259" s="123"/>
      <c r="H259" s="38"/>
      <c r="I259" s="126"/>
      <c r="J259" s="131"/>
      <c r="K259" s="121"/>
      <c r="L259" s="946"/>
      <c r="M259" s="7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</row>
    <row r="260" spans="1:134" s="20" customFormat="1" x14ac:dyDescent="0.25">
      <c r="A260" s="98"/>
      <c r="B260" s="132"/>
      <c r="C260" s="123"/>
      <c r="D260" s="123"/>
      <c r="E260" s="123"/>
      <c r="F260" s="123"/>
      <c r="G260" s="123"/>
      <c r="H260" s="38"/>
      <c r="I260" s="126"/>
      <c r="J260" s="131"/>
      <c r="K260" s="121"/>
      <c r="L260" s="946"/>
      <c r="M260" s="7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</row>
    <row r="261" spans="1:134" s="20" customFormat="1" x14ac:dyDescent="0.25">
      <c r="A261" s="98"/>
      <c r="B261" s="132"/>
      <c r="C261" s="123"/>
      <c r="D261" s="123"/>
      <c r="E261" s="123"/>
      <c r="F261" s="123"/>
      <c r="G261" s="123"/>
      <c r="H261" s="38"/>
      <c r="I261" s="126"/>
      <c r="J261" s="131"/>
      <c r="K261" s="121"/>
      <c r="L261" s="946"/>
      <c r="M261" s="7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</row>
    <row r="262" spans="1:134" s="20" customFormat="1" x14ac:dyDescent="0.25">
      <c r="A262" s="98"/>
      <c r="B262" s="132"/>
      <c r="C262" s="123"/>
      <c r="D262" s="123"/>
      <c r="E262" s="123"/>
      <c r="F262" s="123"/>
      <c r="G262" s="123"/>
      <c r="H262" s="38"/>
      <c r="I262" s="126"/>
      <c r="J262" s="131"/>
      <c r="K262" s="121"/>
      <c r="L262" s="946"/>
      <c r="M262" s="7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</row>
    <row r="263" spans="1:134" s="20" customFormat="1" x14ac:dyDescent="0.25">
      <c r="A263" s="98"/>
      <c r="B263" s="132"/>
      <c r="C263" s="123"/>
      <c r="D263" s="127"/>
      <c r="E263" s="127"/>
      <c r="F263" s="127"/>
      <c r="G263" s="127"/>
      <c r="H263" s="38"/>
      <c r="I263" s="126"/>
      <c r="J263" s="131"/>
      <c r="K263" s="121"/>
      <c r="L263" s="946"/>
      <c r="M263" s="7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</row>
    <row r="264" spans="1:134" s="20" customFormat="1" x14ac:dyDescent="0.25">
      <c r="A264" s="98"/>
      <c r="B264" s="132"/>
      <c r="C264" s="123"/>
      <c r="D264" s="127"/>
      <c r="E264" s="127"/>
      <c r="F264" s="127"/>
      <c r="G264" s="123"/>
      <c r="H264" s="38"/>
      <c r="I264" s="126"/>
      <c r="J264" s="131"/>
      <c r="K264" s="121"/>
      <c r="L264" s="946"/>
      <c r="M264" s="7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</row>
    <row r="265" spans="1:134" s="20" customFormat="1" x14ac:dyDescent="0.25">
      <c r="A265" s="98"/>
      <c r="B265" s="132"/>
      <c r="C265" s="123"/>
      <c r="D265" s="127"/>
      <c r="E265" s="127"/>
      <c r="F265" s="127"/>
      <c r="G265" s="123"/>
      <c r="H265" s="38"/>
      <c r="I265" s="126"/>
      <c r="J265" s="131"/>
      <c r="K265" s="121"/>
      <c r="L265" s="946"/>
      <c r="M265" s="7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</row>
    <row r="266" spans="1:134" s="20" customFormat="1" x14ac:dyDescent="0.25">
      <c r="A266" s="98"/>
      <c r="B266" s="132"/>
      <c r="C266" s="123"/>
      <c r="D266" s="127"/>
      <c r="E266" s="127"/>
      <c r="F266" s="127"/>
      <c r="G266" s="123"/>
      <c r="H266" s="38"/>
      <c r="I266" s="126"/>
      <c r="J266" s="131"/>
      <c r="K266" s="121"/>
      <c r="L266" s="946"/>
      <c r="M266" s="7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</row>
    <row r="267" spans="1:134" s="20" customFormat="1" x14ac:dyDescent="0.25">
      <c r="A267" s="98"/>
      <c r="B267" s="132"/>
      <c r="C267" s="123"/>
      <c r="D267" s="127"/>
      <c r="E267" s="127"/>
      <c r="F267" s="127"/>
      <c r="G267" s="123"/>
      <c r="H267" s="38"/>
      <c r="I267" s="126"/>
      <c r="J267" s="131"/>
      <c r="K267" s="121"/>
      <c r="L267" s="946"/>
      <c r="M267" s="7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</row>
    <row r="268" spans="1:134" s="20" customFormat="1" x14ac:dyDescent="0.25">
      <c r="A268" s="98"/>
      <c r="B268" s="132"/>
      <c r="C268" s="123"/>
      <c r="D268" s="123"/>
      <c r="E268" s="123"/>
      <c r="F268" s="123"/>
      <c r="G268" s="123"/>
      <c r="H268" s="38"/>
      <c r="I268" s="126"/>
      <c r="J268" s="131"/>
      <c r="K268" s="121"/>
      <c r="L268" s="946"/>
      <c r="M268" s="7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</row>
    <row r="269" spans="1:134" s="20" customFormat="1" x14ac:dyDescent="0.25">
      <c r="A269" s="98"/>
      <c r="B269" s="132"/>
      <c r="C269" s="123"/>
      <c r="D269" s="123"/>
      <c r="E269" s="123"/>
      <c r="F269" s="123"/>
      <c r="G269" s="123"/>
      <c r="H269" s="38"/>
      <c r="I269" s="126"/>
      <c r="J269" s="131"/>
      <c r="K269" s="121"/>
      <c r="L269" s="946"/>
      <c r="M269" s="7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</row>
    <row r="270" spans="1:134" s="20" customFormat="1" x14ac:dyDescent="0.25">
      <c r="A270" s="98"/>
      <c r="B270" s="132"/>
      <c r="C270" s="123"/>
      <c r="D270" s="123"/>
      <c r="E270" s="123"/>
      <c r="F270" s="123"/>
      <c r="G270" s="123"/>
      <c r="H270" s="38"/>
      <c r="I270" s="126"/>
      <c r="J270" s="131"/>
      <c r="K270" s="121"/>
      <c r="L270" s="946"/>
      <c r="M270" s="7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</row>
    <row r="271" spans="1:134" s="20" customFormat="1" x14ac:dyDescent="0.25">
      <c r="A271" s="98"/>
      <c r="B271" s="132"/>
      <c r="C271" s="123"/>
      <c r="D271" s="123"/>
      <c r="E271" s="123"/>
      <c r="F271" s="123"/>
      <c r="G271" s="123"/>
      <c r="H271" s="38"/>
      <c r="I271" s="126"/>
      <c r="J271" s="131"/>
      <c r="K271" s="121"/>
      <c r="L271" s="946"/>
      <c r="M271" s="7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</row>
    <row r="272" spans="1:134" s="29" customFormat="1" x14ac:dyDescent="0.25">
      <c r="A272" s="98"/>
      <c r="B272" s="132"/>
      <c r="C272" s="123"/>
      <c r="D272" s="123"/>
      <c r="E272" s="123"/>
      <c r="F272" s="123"/>
      <c r="G272" s="123"/>
      <c r="H272" s="38"/>
      <c r="I272" s="126"/>
      <c r="J272" s="131"/>
      <c r="K272" s="121"/>
      <c r="L272" s="946"/>
      <c r="M272" s="7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</row>
    <row r="273" spans="1:134" s="29" customFormat="1" x14ac:dyDescent="0.25">
      <c r="A273" s="98"/>
      <c r="B273" s="132"/>
      <c r="C273" s="123"/>
      <c r="D273" s="123"/>
      <c r="E273" s="123"/>
      <c r="F273" s="123"/>
      <c r="G273" s="123"/>
      <c r="H273" s="38"/>
      <c r="I273" s="126"/>
      <c r="J273" s="131"/>
      <c r="K273" s="121"/>
      <c r="L273" s="946"/>
      <c r="M273" s="7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</row>
    <row r="274" spans="1:134" s="29" customFormat="1" x14ac:dyDescent="0.25">
      <c r="A274" s="98"/>
      <c r="B274" s="132"/>
      <c r="C274" s="123"/>
      <c r="D274" s="123"/>
      <c r="E274" s="123"/>
      <c r="F274" s="123"/>
      <c r="G274" s="123"/>
      <c r="H274" s="38"/>
      <c r="I274" s="126"/>
      <c r="J274" s="131"/>
      <c r="K274" s="121"/>
      <c r="L274" s="946"/>
      <c r="M274" s="7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</row>
    <row r="275" spans="1:134" s="29" customFormat="1" x14ac:dyDescent="0.25">
      <c r="A275" s="98"/>
      <c r="B275" s="132"/>
      <c r="C275" s="123"/>
      <c r="D275" s="123"/>
      <c r="E275" s="123"/>
      <c r="F275" s="123"/>
      <c r="G275" s="123"/>
      <c r="H275" s="38"/>
      <c r="I275" s="126"/>
      <c r="J275" s="131"/>
      <c r="K275" s="121"/>
      <c r="L275" s="946"/>
      <c r="M275" s="7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</row>
    <row r="276" spans="1:134" s="29" customFormat="1" x14ac:dyDescent="0.25">
      <c r="A276" s="98"/>
      <c r="B276" s="132"/>
      <c r="C276" s="123"/>
      <c r="D276" s="123"/>
      <c r="E276" s="123"/>
      <c r="F276" s="123"/>
      <c r="G276" s="123"/>
      <c r="H276" s="38"/>
      <c r="I276" s="126"/>
      <c r="J276" s="131"/>
      <c r="K276" s="121"/>
      <c r="L276" s="946"/>
      <c r="M276" s="7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</row>
    <row r="277" spans="1:134" s="29" customFormat="1" x14ac:dyDescent="0.25">
      <c r="A277" s="98"/>
      <c r="B277" s="132"/>
      <c r="C277" s="123"/>
      <c r="D277" s="123"/>
      <c r="E277" s="123"/>
      <c r="F277" s="123"/>
      <c r="G277" s="123"/>
      <c r="H277" s="38"/>
      <c r="I277" s="126"/>
      <c r="J277" s="131"/>
      <c r="K277" s="121"/>
      <c r="L277" s="946"/>
      <c r="M277" s="7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</row>
    <row r="278" spans="1:134" s="29" customFormat="1" x14ac:dyDescent="0.25">
      <c r="A278" s="98"/>
      <c r="B278" s="132"/>
      <c r="C278" s="123"/>
      <c r="D278" s="123"/>
      <c r="E278" s="123"/>
      <c r="F278" s="123"/>
      <c r="G278" s="123"/>
      <c r="H278" s="38"/>
      <c r="I278" s="126"/>
      <c r="J278" s="131"/>
      <c r="K278" s="121"/>
      <c r="L278" s="946"/>
      <c r="M278" s="7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</row>
    <row r="279" spans="1:134" s="29" customFormat="1" x14ac:dyDescent="0.25">
      <c r="A279" s="98"/>
      <c r="B279" s="132"/>
      <c r="C279" s="123"/>
      <c r="D279" s="123"/>
      <c r="E279" s="123"/>
      <c r="F279" s="123"/>
      <c r="G279" s="123"/>
      <c r="H279" s="38"/>
      <c r="I279" s="126"/>
      <c r="J279" s="131"/>
      <c r="K279" s="121"/>
      <c r="L279" s="946"/>
      <c r="M279" s="7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</row>
    <row r="280" spans="1:134" s="29" customFormat="1" x14ac:dyDescent="0.25">
      <c r="A280" s="98"/>
      <c r="B280" s="132"/>
      <c r="C280" s="123"/>
      <c r="D280" s="123"/>
      <c r="E280" s="123"/>
      <c r="F280" s="123"/>
      <c r="G280" s="123"/>
      <c r="H280" s="38"/>
      <c r="I280" s="126"/>
      <c r="J280" s="131"/>
      <c r="K280" s="121"/>
      <c r="L280" s="946"/>
      <c r="M280" s="7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</row>
    <row r="281" spans="1:134" s="29" customFormat="1" x14ac:dyDescent="0.25">
      <c r="A281" s="98"/>
      <c r="B281" s="132"/>
      <c r="C281" s="123"/>
      <c r="D281" s="123"/>
      <c r="E281" s="123"/>
      <c r="F281" s="123"/>
      <c r="G281" s="123"/>
      <c r="H281" s="38"/>
      <c r="I281" s="126"/>
      <c r="J281" s="131"/>
      <c r="K281" s="121"/>
      <c r="L281" s="946"/>
      <c r="M281" s="7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</row>
    <row r="282" spans="1:134" s="29" customFormat="1" x14ac:dyDescent="0.25">
      <c r="A282" s="98"/>
      <c r="B282" s="132"/>
      <c r="C282" s="123"/>
      <c r="D282" s="123"/>
      <c r="E282" s="123"/>
      <c r="F282" s="123"/>
      <c r="G282" s="123"/>
      <c r="H282" s="38"/>
      <c r="I282" s="126"/>
      <c r="J282" s="131"/>
      <c r="K282" s="121"/>
      <c r="L282" s="946"/>
      <c r="M282" s="7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</row>
    <row r="283" spans="1:134" s="29" customFormat="1" x14ac:dyDescent="0.25">
      <c r="A283" s="98"/>
      <c r="B283" s="132"/>
      <c r="C283" s="123"/>
      <c r="D283" s="123"/>
      <c r="E283" s="123"/>
      <c r="F283" s="123"/>
      <c r="G283" s="123"/>
      <c r="H283" s="38"/>
      <c r="I283" s="126"/>
      <c r="J283" s="131"/>
      <c r="K283" s="121"/>
      <c r="L283" s="946"/>
      <c r="M283" s="7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</row>
    <row r="284" spans="1:134" s="29" customFormat="1" x14ac:dyDescent="0.25">
      <c r="A284" s="98"/>
      <c r="B284" s="132"/>
      <c r="C284" s="123"/>
      <c r="D284" s="123"/>
      <c r="E284" s="123"/>
      <c r="F284" s="123"/>
      <c r="G284" s="123"/>
      <c r="H284" s="38"/>
      <c r="I284" s="126"/>
      <c r="J284" s="131"/>
      <c r="K284" s="121"/>
      <c r="L284" s="946"/>
      <c r="M284" s="7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</row>
    <row r="285" spans="1:134" s="29" customFormat="1" x14ac:dyDescent="0.25">
      <c r="A285" s="98"/>
      <c r="B285" s="132"/>
      <c r="C285" s="2"/>
      <c r="D285" s="9"/>
      <c r="E285" s="123"/>
      <c r="F285" s="123"/>
      <c r="G285" s="123"/>
      <c r="H285" s="38"/>
      <c r="I285" s="126"/>
      <c r="J285" s="131"/>
      <c r="K285" s="121"/>
      <c r="L285" s="946"/>
      <c r="M285" s="7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</row>
    <row r="286" spans="1:134" s="29" customFormat="1" x14ac:dyDescent="0.25">
      <c r="A286" s="98"/>
      <c r="B286" s="132"/>
      <c r="C286" s="2"/>
      <c r="D286" s="2"/>
      <c r="E286" s="123"/>
      <c r="F286" s="123"/>
      <c r="G286" s="123"/>
      <c r="H286" s="38"/>
      <c r="I286" s="126"/>
      <c r="J286" s="131"/>
      <c r="K286" s="121"/>
      <c r="L286" s="946"/>
      <c r="M286" s="7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</row>
    <row r="287" spans="1:134" s="29" customFormat="1" x14ac:dyDescent="0.25">
      <c r="A287" s="98"/>
      <c r="B287" s="132"/>
      <c r="C287" s="2"/>
      <c r="D287" s="2"/>
      <c r="E287" s="123"/>
      <c r="F287" s="123"/>
      <c r="G287" s="123"/>
      <c r="H287" s="38"/>
      <c r="I287" s="126"/>
      <c r="J287" s="131"/>
      <c r="K287" s="121"/>
      <c r="L287" s="946"/>
      <c r="M287" s="7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</row>
    <row r="288" spans="1:134" s="29" customFormat="1" x14ac:dyDescent="0.25">
      <c r="A288" s="98"/>
      <c r="B288" s="132"/>
      <c r="C288" s="2"/>
      <c r="D288" s="2"/>
      <c r="E288" s="123"/>
      <c r="F288" s="123"/>
      <c r="G288" s="123"/>
      <c r="H288" s="38"/>
      <c r="I288" s="126"/>
      <c r="J288" s="131"/>
      <c r="K288" s="121"/>
      <c r="L288" s="946"/>
      <c r="M288" s="7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</row>
    <row r="289" spans="1:134" s="29" customFormat="1" x14ac:dyDescent="0.25">
      <c r="A289" s="98"/>
      <c r="B289" s="132"/>
      <c r="C289" s="2"/>
      <c r="D289" s="2"/>
      <c r="E289" s="123"/>
      <c r="F289" s="123"/>
      <c r="G289" s="123"/>
      <c r="H289" s="38"/>
      <c r="I289" s="126"/>
      <c r="J289" s="131"/>
      <c r="K289" s="121"/>
      <c r="L289" s="946"/>
      <c r="M289" s="7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</row>
    <row r="290" spans="1:134" s="29" customFormat="1" x14ac:dyDescent="0.25">
      <c r="A290" s="98"/>
      <c r="B290" s="132"/>
      <c r="C290" s="2"/>
      <c r="D290" s="2"/>
      <c r="E290" s="123"/>
      <c r="F290" s="123"/>
      <c r="G290" s="123"/>
      <c r="H290" s="38"/>
      <c r="I290" s="126"/>
      <c r="J290" s="131"/>
      <c r="K290" s="121"/>
      <c r="L290" s="946"/>
      <c r="M290" s="7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</row>
    <row r="291" spans="1:134" s="29" customFormat="1" x14ac:dyDescent="0.25">
      <c r="A291" s="98"/>
      <c r="B291" s="132"/>
      <c r="C291" s="123"/>
      <c r="D291" s="123"/>
      <c r="E291" s="123"/>
      <c r="F291" s="123"/>
      <c r="G291" s="123"/>
      <c r="H291" s="38"/>
      <c r="I291" s="126"/>
      <c r="J291" s="131"/>
      <c r="K291" s="121"/>
      <c r="L291" s="946"/>
      <c r="M291" s="7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</row>
    <row r="292" spans="1:134" s="29" customFormat="1" x14ac:dyDescent="0.25">
      <c r="A292" s="98"/>
      <c r="B292" s="132"/>
      <c r="C292" s="123"/>
      <c r="D292" s="123"/>
      <c r="E292" s="123"/>
      <c r="F292" s="123"/>
      <c r="G292" s="123"/>
      <c r="H292" s="38"/>
      <c r="I292" s="126"/>
      <c r="J292" s="131"/>
      <c r="K292" s="121"/>
      <c r="L292" s="946"/>
      <c r="M292" s="7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</row>
    <row r="293" spans="1:134" s="29" customFormat="1" x14ac:dyDescent="0.25">
      <c r="A293" s="98"/>
      <c r="B293" s="132"/>
      <c r="C293" s="123"/>
      <c r="D293" s="123"/>
      <c r="E293" s="123"/>
      <c r="F293" s="123"/>
      <c r="G293" s="123"/>
      <c r="H293" s="38"/>
      <c r="I293" s="126"/>
      <c r="J293" s="131"/>
      <c r="K293" s="121"/>
      <c r="L293" s="946"/>
      <c r="M293" s="7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</row>
    <row r="294" spans="1:134" s="29" customFormat="1" x14ac:dyDescent="0.25">
      <c r="A294" s="98"/>
      <c r="B294" s="132"/>
      <c r="C294" s="123"/>
      <c r="D294" s="123"/>
      <c r="E294" s="123"/>
      <c r="F294" s="123"/>
      <c r="G294" s="123"/>
      <c r="H294" s="38"/>
      <c r="I294" s="126"/>
      <c r="J294" s="131"/>
      <c r="K294" s="121"/>
      <c r="L294" s="946"/>
      <c r="M294" s="7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</row>
    <row r="295" spans="1:134" s="29" customFormat="1" x14ac:dyDescent="0.25">
      <c r="A295" s="98"/>
      <c r="B295" s="132"/>
      <c r="C295" s="123"/>
      <c r="D295" s="123"/>
      <c r="E295" s="123"/>
      <c r="F295" s="123"/>
      <c r="G295" s="123"/>
      <c r="H295" s="38"/>
      <c r="I295" s="126"/>
      <c r="J295" s="131"/>
      <c r="K295" s="121"/>
      <c r="L295" s="946"/>
      <c r="M295" s="7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</row>
    <row r="296" spans="1:134" s="29" customFormat="1" x14ac:dyDescent="0.25">
      <c r="A296" s="98"/>
      <c r="B296" s="132"/>
      <c r="C296" s="123"/>
      <c r="D296" s="123"/>
      <c r="E296" s="123"/>
      <c r="F296" s="123"/>
      <c r="G296" s="123"/>
      <c r="H296" s="38"/>
      <c r="I296" s="126"/>
      <c r="J296" s="131"/>
      <c r="K296" s="121"/>
      <c r="L296" s="946"/>
      <c r="M296" s="7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</row>
    <row r="297" spans="1:134" s="29" customFormat="1" x14ac:dyDescent="0.25">
      <c r="A297" s="98"/>
      <c r="B297" s="132"/>
      <c r="C297" s="123"/>
      <c r="D297" s="123"/>
      <c r="E297" s="123"/>
      <c r="F297" s="123"/>
      <c r="G297" s="123"/>
      <c r="H297" s="38"/>
      <c r="I297" s="126"/>
      <c r="J297" s="131"/>
      <c r="K297" s="121"/>
      <c r="L297" s="946"/>
      <c r="M297" s="7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</row>
    <row r="298" spans="1:134" s="29" customFormat="1" x14ac:dyDescent="0.25">
      <c r="A298" s="98"/>
      <c r="B298" s="132"/>
      <c r="C298" s="123"/>
      <c r="D298" s="123"/>
      <c r="E298" s="123"/>
      <c r="F298" s="123"/>
      <c r="G298" s="123"/>
      <c r="H298" s="38"/>
      <c r="I298" s="126"/>
      <c r="J298" s="131"/>
      <c r="K298" s="121"/>
      <c r="L298" s="946"/>
      <c r="M298" s="7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</row>
    <row r="299" spans="1:134" s="29" customFormat="1" x14ac:dyDescent="0.25">
      <c r="A299" s="98"/>
      <c r="B299" s="132"/>
      <c r="C299" s="123"/>
      <c r="D299" s="123"/>
      <c r="E299" s="123"/>
      <c r="F299" s="123"/>
      <c r="G299" s="123"/>
      <c r="H299" s="38"/>
      <c r="I299" s="126"/>
      <c r="J299" s="131"/>
      <c r="K299" s="121"/>
      <c r="L299" s="946"/>
      <c r="M299" s="7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</row>
    <row r="300" spans="1:134" s="29" customFormat="1" x14ac:dyDescent="0.25">
      <c r="A300" s="98"/>
      <c r="B300" s="132"/>
      <c r="C300" s="123"/>
      <c r="D300" s="123"/>
      <c r="E300" s="123"/>
      <c r="F300" s="123"/>
      <c r="G300" s="123"/>
      <c r="H300" s="38"/>
      <c r="I300" s="126"/>
      <c r="J300" s="131"/>
      <c r="K300" s="121"/>
      <c r="L300" s="946"/>
      <c r="M300" s="7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</row>
    <row r="301" spans="1:134" s="29" customFormat="1" x14ac:dyDescent="0.25">
      <c r="A301" s="98"/>
      <c r="B301" s="132"/>
      <c r="C301" s="120"/>
      <c r="D301" s="120"/>
      <c r="E301" s="120"/>
      <c r="F301" s="120"/>
      <c r="G301" s="120"/>
      <c r="H301" s="38"/>
      <c r="I301" s="126"/>
      <c r="J301" s="131"/>
      <c r="K301" s="121"/>
      <c r="L301" s="946"/>
      <c r="M301" s="7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</row>
    <row r="302" spans="1:134" s="29" customFormat="1" x14ac:dyDescent="0.25">
      <c r="A302" s="98"/>
      <c r="B302" s="132"/>
      <c r="C302" s="120"/>
      <c r="D302" s="120"/>
      <c r="E302" s="120"/>
      <c r="F302" s="120"/>
      <c r="G302" s="120"/>
      <c r="H302" s="38"/>
      <c r="I302" s="126"/>
      <c r="J302" s="131"/>
      <c r="K302" s="121"/>
      <c r="L302" s="946"/>
      <c r="M302" s="7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</row>
    <row r="303" spans="1:134" s="29" customFormat="1" x14ac:dyDescent="0.25">
      <c r="A303" s="98"/>
      <c r="B303" s="132"/>
      <c r="C303" s="120"/>
      <c r="D303" s="120"/>
      <c r="E303" s="120"/>
      <c r="F303" s="120"/>
      <c r="G303" s="120"/>
      <c r="H303" s="38"/>
      <c r="I303" s="126"/>
      <c r="J303" s="131"/>
      <c r="K303" s="121"/>
      <c r="L303" s="946"/>
      <c r="M303" s="7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</row>
    <row r="304" spans="1:134" s="29" customFormat="1" x14ac:dyDescent="0.25">
      <c r="A304" s="98"/>
      <c r="B304" s="132"/>
      <c r="C304" s="120"/>
      <c r="D304" s="120"/>
      <c r="E304" s="120"/>
      <c r="F304" s="120"/>
      <c r="G304" s="120"/>
      <c r="H304" s="38"/>
      <c r="I304" s="126"/>
      <c r="J304" s="131"/>
      <c r="K304" s="121"/>
      <c r="L304" s="946"/>
      <c r="M304" s="7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</row>
    <row r="305" spans="1:134" s="29" customFormat="1" x14ac:dyDescent="0.25">
      <c r="A305" s="98"/>
      <c r="B305" s="132"/>
      <c r="C305" s="120"/>
      <c r="D305" s="120"/>
      <c r="E305" s="120"/>
      <c r="F305" s="120"/>
      <c r="G305" s="120"/>
      <c r="H305" s="38"/>
      <c r="I305" s="126"/>
      <c r="J305" s="131"/>
      <c r="K305" s="121"/>
      <c r="L305" s="946"/>
      <c r="M305" s="7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</row>
    <row r="306" spans="1:134" s="29" customFormat="1" x14ac:dyDescent="0.25">
      <c r="A306" s="98"/>
      <c r="B306" s="132"/>
      <c r="C306" s="120"/>
      <c r="D306" s="120"/>
      <c r="E306" s="120"/>
      <c r="F306" s="120"/>
      <c r="G306" s="120"/>
      <c r="H306" s="38"/>
      <c r="I306" s="126"/>
      <c r="J306" s="131"/>
      <c r="K306" s="121"/>
      <c r="L306" s="946"/>
      <c r="M306" s="7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</row>
    <row r="307" spans="1:134" s="29" customFormat="1" x14ac:dyDescent="0.25">
      <c r="A307" s="98"/>
      <c r="B307" s="132"/>
      <c r="C307" s="120"/>
      <c r="D307" s="120"/>
      <c r="E307" s="120"/>
      <c r="F307" s="120"/>
      <c r="G307" s="120"/>
      <c r="H307" s="38"/>
      <c r="I307" s="126"/>
      <c r="J307" s="131"/>
      <c r="K307" s="121"/>
      <c r="L307" s="946"/>
      <c r="M307" s="7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</row>
  </sheetData>
  <mergeCells count="2">
    <mergeCell ref="H1:J1"/>
    <mergeCell ref="B1:G1"/>
  </mergeCells>
  <pageMargins left="0.39370078740157483" right="0.39370078740157483" top="0.39370078740157483" bottom="0.39370078740157483" header="0.19685039370078741" footer="0.19685039370078741"/>
  <pageSetup paperSize="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112"/>
  <sheetViews>
    <sheetView zoomScaleNormal="100" zoomScaleSheetLayoutView="70" workbookViewId="0">
      <pane ySplit="2" topLeftCell="A42" activePane="bottomLeft" state="frozen"/>
      <selection pane="bottomLeft" activeCell="A50" sqref="A50"/>
    </sheetView>
  </sheetViews>
  <sheetFormatPr defaultRowHeight="13.2" x14ac:dyDescent="0.25"/>
  <cols>
    <col min="1" max="1" width="2.44140625" style="98" bestFit="1" customWidth="1"/>
    <col min="2" max="2" width="12" style="85" bestFit="1" customWidth="1"/>
    <col min="3" max="3" width="24.88671875" bestFit="1" customWidth="1"/>
    <col min="4" max="4" width="25" bestFit="1" customWidth="1"/>
    <col min="5" max="5" width="43.44140625" bestFit="1" customWidth="1"/>
    <col min="6" max="6" width="3.88671875" style="29" bestFit="1" customWidth="1"/>
    <col min="7" max="7" width="4.109375" style="29" bestFit="1" customWidth="1"/>
    <col min="8" max="8" width="9.44140625" style="29" bestFit="1" customWidth="1"/>
    <col min="9" max="10" width="7.109375" style="29" bestFit="1" customWidth="1"/>
    <col min="11" max="12" width="3.33203125" style="29" bestFit="1" customWidth="1"/>
    <col min="13" max="14" width="7.109375" style="29" bestFit="1" customWidth="1"/>
    <col min="15" max="15" width="3.33203125" style="29" bestFit="1" customWidth="1"/>
    <col min="16" max="24" width="7.109375" style="29" bestFit="1" customWidth="1"/>
    <col min="25" max="25" width="3.33203125" style="29" bestFit="1" customWidth="1"/>
    <col min="26" max="47" width="7.109375" style="29" bestFit="1" customWidth="1"/>
    <col min="48" max="49" width="3.33203125" style="29" bestFit="1" customWidth="1"/>
    <col min="50" max="55" width="8.109375" style="29" bestFit="1" customWidth="1"/>
    <col min="56" max="67" width="7.109375" style="29" bestFit="1" customWidth="1"/>
    <col min="68" max="68" width="8.109375" style="29" bestFit="1" customWidth="1"/>
    <col min="69" max="70" width="7.109375" style="29" bestFit="1" customWidth="1"/>
    <col min="71" max="73" width="3.109375" style="29" bestFit="1" customWidth="1"/>
    <col min="74" max="156" width="9.109375" style="20"/>
    <col min="157" max="198" width="9.109375" style="1"/>
  </cols>
  <sheetData>
    <row r="1" spans="1:198" ht="13.8" thickBot="1" x14ac:dyDescent="0.3">
      <c r="C1" s="14"/>
      <c r="D1" s="14"/>
    </row>
    <row r="2" spans="1:198" ht="12.75" customHeight="1" x14ac:dyDescent="0.25">
      <c r="C2" s="14"/>
      <c r="D2" s="14"/>
      <c r="F2" s="1228" t="s">
        <v>131</v>
      </c>
      <c r="G2" s="1225" t="s">
        <v>126</v>
      </c>
      <c r="H2" s="30" t="s">
        <v>119</v>
      </c>
      <c r="I2" s="30" t="s">
        <v>75</v>
      </c>
      <c r="J2" s="30" t="s">
        <v>76</v>
      </c>
      <c r="K2" s="30" t="s">
        <v>77</v>
      </c>
      <c r="L2" s="30" t="s">
        <v>78</v>
      </c>
      <c r="M2" s="30" t="s">
        <v>79</v>
      </c>
      <c r="N2" s="30" t="s">
        <v>80</v>
      </c>
      <c r="O2" s="383" t="s">
        <v>81</v>
      </c>
      <c r="P2" s="383" t="s">
        <v>82</v>
      </c>
      <c r="Q2" s="383" t="s">
        <v>83</v>
      </c>
      <c r="R2" s="383" t="s">
        <v>84</v>
      </c>
      <c r="S2" s="383" t="s">
        <v>85</v>
      </c>
      <c r="T2" s="383" t="s">
        <v>86</v>
      </c>
      <c r="U2" s="383" t="s">
        <v>87</v>
      </c>
      <c r="V2" s="383" t="s">
        <v>88</v>
      </c>
      <c r="W2" s="383" t="s">
        <v>89</v>
      </c>
      <c r="X2" s="383" t="s">
        <v>90</v>
      </c>
      <c r="Y2" s="383" t="s">
        <v>91</v>
      </c>
      <c r="Z2" s="383" t="s">
        <v>92</v>
      </c>
      <c r="AA2" s="383" t="s">
        <v>93</v>
      </c>
      <c r="AB2" s="383" t="s">
        <v>94</v>
      </c>
      <c r="AC2" s="383" t="s">
        <v>95</v>
      </c>
      <c r="AD2" s="383" t="s">
        <v>96</v>
      </c>
      <c r="AE2" s="383" t="s">
        <v>97</v>
      </c>
      <c r="AF2" s="383" t="s">
        <v>98</v>
      </c>
      <c r="AG2" s="383" t="s">
        <v>99</v>
      </c>
      <c r="AH2" s="383" t="s">
        <v>100</v>
      </c>
      <c r="AI2" s="383" t="s">
        <v>101</v>
      </c>
      <c r="AJ2" s="383" t="s">
        <v>102</v>
      </c>
      <c r="AK2" s="383" t="s">
        <v>103</v>
      </c>
      <c r="AL2" s="383" t="s">
        <v>104</v>
      </c>
      <c r="AM2" s="383" t="s">
        <v>105</v>
      </c>
      <c r="AN2" s="383" t="s">
        <v>106</v>
      </c>
      <c r="AO2" s="383" t="s">
        <v>107</v>
      </c>
      <c r="AP2" s="383" t="s">
        <v>108</v>
      </c>
      <c r="AQ2" s="383" t="s">
        <v>109</v>
      </c>
      <c r="AR2" s="383" t="s">
        <v>110</v>
      </c>
      <c r="AS2" s="383" t="s">
        <v>111</v>
      </c>
      <c r="AT2" s="383" t="s">
        <v>112</v>
      </c>
      <c r="AU2" s="383" t="s">
        <v>113</v>
      </c>
      <c r="AV2" s="383" t="s">
        <v>114</v>
      </c>
      <c r="AW2" s="383" t="s">
        <v>115</v>
      </c>
      <c r="AX2" s="383" t="s">
        <v>116</v>
      </c>
      <c r="AY2" s="383" t="s">
        <v>117</v>
      </c>
      <c r="AZ2" s="383" t="s">
        <v>118</v>
      </c>
      <c r="BA2" s="383"/>
      <c r="BB2" s="383"/>
      <c r="BC2" s="383"/>
      <c r="BD2" s="383"/>
      <c r="BE2" s="383"/>
      <c r="BF2" s="383"/>
      <c r="BG2" s="383"/>
      <c r="BH2" s="383"/>
      <c r="BI2" s="383"/>
      <c r="BJ2" s="383"/>
      <c r="BK2" s="383"/>
      <c r="BL2" s="383"/>
      <c r="BM2" s="383"/>
      <c r="BN2" s="383"/>
      <c r="BO2" s="383"/>
      <c r="BP2" s="383"/>
      <c r="BQ2" s="383"/>
      <c r="BR2" s="383"/>
      <c r="BS2" s="383"/>
      <c r="BT2" s="383"/>
      <c r="BU2" s="384"/>
    </row>
    <row r="3" spans="1:198" s="1" customFormat="1" ht="81" customHeight="1" x14ac:dyDescent="0.25">
      <c r="A3" s="1227" t="s">
        <v>377</v>
      </c>
      <c r="B3" s="1227"/>
      <c r="C3" s="1227"/>
      <c r="D3" s="1227"/>
      <c r="E3" s="1227"/>
      <c r="F3" s="1229"/>
      <c r="G3" s="1226"/>
      <c r="H3" s="45" t="s">
        <v>378</v>
      </c>
      <c r="I3" s="45" t="s">
        <v>379</v>
      </c>
      <c r="J3" s="45" t="s">
        <v>154</v>
      </c>
      <c r="K3" s="45" t="s">
        <v>380</v>
      </c>
      <c r="L3" s="45" t="s">
        <v>380</v>
      </c>
      <c r="M3" s="45" t="s">
        <v>381</v>
      </c>
      <c r="N3" s="45" t="s">
        <v>382</v>
      </c>
      <c r="O3" s="45" t="s">
        <v>380</v>
      </c>
      <c r="P3" s="45" t="s">
        <v>388</v>
      </c>
      <c r="Q3" s="45" t="s">
        <v>397</v>
      </c>
      <c r="R3" s="45" t="s">
        <v>391</v>
      </c>
      <c r="S3" s="45" t="s">
        <v>394</v>
      </c>
      <c r="T3" s="45" t="s">
        <v>400</v>
      </c>
      <c r="U3" s="45" t="s">
        <v>406</v>
      </c>
      <c r="V3" s="45" t="s">
        <v>402</v>
      </c>
      <c r="W3" s="45" t="s">
        <v>404</v>
      </c>
      <c r="X3" s="45" t="s">
        <v>410</v>
      </c>
      <c r="Y3" s="45" t="s">
        <v>380</v>
      </c>
      <c r="Z3" s="45" t="s">
        <v>378</v>
      </c>
      <c r="AA3" s="45" t="s">
        <v>413</v>
      </c>
      <c r="AB3" s="45" t="s">
        <v>159</v>
      </c>
      <c r="AC3" s="45" t="s">
        <v>154</v>
      </c>
      <c r="AD3" s="45" t="s">
        <v>422</v>
      </c>
      <c r="AE3" s="45" t="s">
        <v>417</v>
      </c>
      <c r="AF3" s="45" t="s">
        <v>425</v>
      </c>
      <c r="AG3" s="45" t="s">
        <v>419</v>
      </c>
      <c r="AH3" s="45" t="s">
        <v>423</v>
      </c>
      <c r="AI3" s="45" t="s">
        <v>428</v>
      </c>
      <c r="AJ3" s="45" t="s">
        <v>430</v>
      </c>
      <c r="AK3" s="45" t="s">
        <v>432</v>
      </c>
      <c r="AL3" s="45" t="s">
        <v>434</v>
      </c>
      <c r="AM3" s="45" t="s">
        <v>438</v>
      </c>
      <c r="AN3" s="45" t="s">
        <v>440</v>
      </c>
      <c r="AO3" s="45" t="s">
        <v>411</v>
      </c>
      <c r="AP3" s="45" t="s">
        <v>160</v>
      </c>
      <c r="AQ3" s="45" t="s">
        <v>442</v>
      </c>
      <c r="AR3" s="45" t="s">
        <v>446</v>
      </c>
      <c r="AS3" s="45" t="s">
        <v>415</v>
      </c>
      <c r="AT3" s="45" t="s">
        <v>435</v>
      </c>
      <c r="AU3" s="45" t="s">
        <v>443</v>
      </c>
      <c r="AV3" s="45" t="s">
        <v>383</v>
      </c>
      <c r="AW3" s="45" t="s">
        <v>383</v>
      </c>
      <c r="AX3" s="45" t="s">
        <v>447</v>
      </c>
      <c r="AY3" s="45" t="s">
        <v>449</v>
      </c>
      <c r="AZ3" s="45" t="s">
        <v>161</v>
      </c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6"/>
      <c r="BT3" s="46"/>
      <c r="BU3" s="385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</row>
    <row r="4" spans="1:198" s="1" customFormat="1" ht="13.8" thickBot="1" x14ac:dyDescent="0.3">
      <c r="A4" s="99" t="s">
        <v>256</v>
      </c>
      <c r="B4" s="86" t="s">
        <v>205</v>
      </c>
      <c r="C4" s="18"/>
      <c r="D4" s="18"/>
      <c r="E4" s="19"/>
      <c r="F4" s="1181" t="s">
        <v>260</v>
      </c>
      <c r="G4" s="524" t="s">
        <v>74</v>
      </c>
      <c r="H4" s="524" t="s">
        <v>119</v>
      </c>
      <c r="I4" s="524" t="s">
        <v>75</v>
      </c>
      <c r="J4" s="524" t="s">
        <v>76</v>
      </c>
      <c r="K4" s="524" t="s">
        <v>77</v>
      </c>
      <c r="L4" s="524" t="s">
        <v>78</v>
      </c>
      <c r="M4" s="524" t="s">
        <v>79</v>
      </c>
      <c r="N4" s="524" t="s">
        <v>80</v>
      </c>
      <c r="O4" s="524" t="s">
        <v>81</v>
      </c>
      <c r="P4" s="524" t="s">
        <v>82</v>
      </c>
      <c r="Q4" s="524" t="s">
        <v>83</v>
      </c>
      <c r="R4" s="524" t="s">
        <v>84</v>
      </c>
      <c r="S4" s="524" t="s">
        <v>85</v>
      </c>
      <c r="T4" s="524" t="s">
        <v>86</v>
      </c>
      <c r="U4" s="524" t="s">
        <v>87</v>
      </c>
      <c r="V4" s="524" t="s">
        <v>88</v>
      </c>
      <c r="W4" s="524" t="s">
        <v>89</v>
      </c>
      <c r="X4" s="524" t="s">
        <v>90</v>
      </c>
      <c r="Y4" s="524" t="s">
        <v>91</v>
      </c>
      <c r="Z4" s="524" t="s">
        <v>92</v>
      </c>
      <c r="AA4" s="524" t="s">
        <v>93</v>
      </c>
      <c r="AB4" s="524" t="s">
        <v>94</v>
      </c>
      <c r="AC4" s="524" t="s">
        <v>95</v>
      </c>
      <c r="AD4" s="524" t="s">
        <v>96</v>
      </c>
      <c r="AE4" s="524" t="s">
        <v>97</v>
      </c>
      <c r="AF4" s="524" t="s">
        <v>98</v>
      </c>
      <c r="AG4" s="524" t="s">
        <v>99</v>
      </c>
      <c r="AH4" s="524" t="s">
        <v>100</v>
      </c>
      <c r="AI4" s="524" t="s">
        <v>101</v>
      </c>
      <c r="AJ4" s="524" t="s">
        <v>102</v>
      </c>
      <c r="AK4" s="524" t="s">
        <v>103</v>
      </c>
      <c r="AL4" s="524" t="s">
        <v>104</v>
      </c>
      <c r="AM4" s="524" t="s">
        <v>105</v>
      </c>
      <c r="AN4" s="524" t="s">
        <v>106</v>
      </c>
      <c r="AO4" s="524" t="s">
        <v>107</v>
      </c>
      <c r="AP4" s="524" t="s">
        <v>108</v>
      </c>
      <c r="AQ4" s="524" t="s">
        <v>109</v>
      </c>
      <c r="AR4" s="524" t="s">
        <v>110</v>
      </c>
      <c r="AS4" s="524" t="s">
        <v>111</v>
      </c>
      <c r="AT4" s="524" t="s">
        <v>112</v>
      </c>
      <c r="AU4" s="524" t="s">
        <v>113</v>
      </c>
      <c r="AV4" s="524" t="s">
        <v>114</v>
      </c>
      <c r="AW4" s="524" t="s">
        <v>115</v>
      </c>
      <c r="AX4" s="524" t="s">
        <v>116</v>
      </c>
      <c r="AY4" s="524" t="s">
        <v>117</v>
      </c>
      <c r="AZ4" s="524" t="s">
        <v>118</v>
      </c>
      <c r="BA4" s="524"/>
      <c r="BB4" s="524"/>
      <c r="BC4" s="524"/>
      <c r="BD4" s="524"/>
      <c r="BE4" s="524"/>
      <c r="BF4" s="524"/>
      <c r="BG4" s="524"/>
      <c r="BH4" s="524"/>
      <c r="BI4" s="524"/>
      <c r="BJ4" s="524"/>
      <c r="BK4" s="524"/>
      <c r="BL4" s="524"/>
      <c r="BM4" s="524"/>
      <c r="BN4" s="524"/>
      <c r="BO4" s="524"/>
      <c r="BP4" s="524"/>
      <c r="BQ4" s="524"/>
      <c r="BR4" s="524"/>
      <c r="BS4" s="524"/>
      <c r="BT4" s="524"/>
      <c r="BU4" s="1182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</row>
    <row r="5" spans="1:198" s="1" customFormat="1" ht="81.75" customHeight="1" x14ac:dyDescent="0.25">
      <c r="A5" s="138">
        <v>2</v>
      </c>
      <c r="B5" s="425"/>
      <c r="C5" s="244"/>
      <c r="D5" s="244"/>
      <c r="E5" s="244"/>
      <c r="F5" s="245"/>
      <c r="G5" s="246"/>
      <c r="H5" s="1166" t="s">
        <v>986</v>
      </c>
      <c r="I5" s="1166" t="s">
        <v>987</v>
      </c>
      <c r="J5" s="1166" t="s">
        <v>988</v>
      </c>
      <c r="K5" s="1168"/>
      <c r="L5" s="1168"/>
      <c r="M5" s="1166" t="s">
        <v>990</v>
      </c>
      <c r="N5" s="1166" t="s">
        <v>991</v>
      </c>
      <c r="O5" s="1168"/>
      <c r="P5" s="1166" t="s">
        <v>993</v>
      </c>
      <c r="Q5" s="1166" t="s">
        <v>993</v>
      </c>
      <c r="R5" s="1166" t="s">
        <v>995</v>
      </c>
      <c r="S5" s="1166" t="s">
        <v>995</v>
      </c>
      <c r="T5" s="1166" t="s">
        <v>994</v>
      </c>
      <c r="U5" s="1166" t="s">
        <v>994</v>
      </c>
      <c r="V5" s="1166" t="s">
        <v>996</v>
      </c>
      <c r="W5" s="1166" t="s">
        <v>996</v>
      </c>
      <c r="X5" s="1166" t="s">
        <v>988</v>
      </c>
      <c r="Y5" s="1168"/>
      <c r="Z5" s="1166" t="s">
        <v>986</v>
      </c>
      <c r="AA5" s="1166" t="s">
        <v>986</v>
      </c>
      <c r="AB5" s="1166" t="s">
        <v>990</v>
      </c>
      <c r="AC5" s="1166" t="s">
        <v>988</v>
      </c>
      <c r="AD5" s="1166" t="s">
        <v>991</v>
      </c>
      <c r="AE5" s="1166" t="s">
        <v>989</v>
      </c>
      <c r="AF5" s="1166" t="s">
        <v>989</v>
      </c>
      <c r="AG5" s="1166" t="s">
        <v>992</v>
      </c>
      <c r="AH5" s="1166" t="s">
        <v>992</v>
      </c>
      <c r="AI5" s="1166" t="s">
        <v>997</v>
      </c>
      <c r="AJ5" s="1166" t="s">
        <v>997</v>
      </c>
      <c r="AK5" s="1166" t="s">
        <v>998</v>
      </c>
      <c r="AL5" s="1166" t="s">
        <v>998</v>
      </c>
      <c r="AM5" s="1166" t="s">
        <v>999</v>
      </c>
      <c r="AN5" s="1166" t="s">
        <v>1000</v>
      </c>
      <c r="AO5" s="1166" t="s">
        <v>1001</v>
      </c>
      <c r="AP5" s="1166" t="s">
        <v>1001</v>
      </c>
      <c r="AQ5" s="1166" t="s">
        <v>1002</v>
      </c>
      <c r="AR5" s="1166" t="s">
        <v>1000</v>
      </c>
      <c r="AS5" s="1166" t="s">
        <v>986</v>
      </c>
      <c r="AT5" s="1166" t="s">
        <v>1003</v>
      </c>
      <c r="AU5" s="1166" t="s">
        <v>1004</v>
      </c>
      <c r="AV5" s="1168"/>
      <c r="AW5" s="1168"/>
      <c r="AX5" s="1166" t="s">
        <v>1004</v>
      </c>
      <c r="AY5" s="1166" t="s">
        <v>1004</v>
      </c>
      <c r="AZ5" s="1166" t="s">
        <v>1005</v>
      </c>
      <c r="BA5" s="544"/>
      <c r="BB5" s="544"/>
      <c r="BC5" s="544"/>
      <c r="BD5" s="544"/>
      <c r="BE5" s="544"/>
      <c r="BF5" s="544"/>
      <c r="BG5" s="544"/>
      <c r="BH5" s="544"/>
      <c r="BI5" s="544"/>
      <c r="BJ5" s="544"/>
      <c r="BK5" s="544"/>
      <c r="BL5" s="544"/>
      <c r="BM5" s="544"/>
      <c r="BN5" s="544"/>
      <c r="BO5" s="544"/>
      <c r="BP5" s="544"/>
      <c r="BQ5" s="544"/>
      <c r="BR5" s="544"/>
      <c r="BS5" s="544"/>
      <c r="BT5" s="544"/>
      <c r="BU5" s="1197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</row>
    <row r="6" spans="1:198" s="1" customFormat="1" ht="13.8" thickBot="1" x14ac:dyDescent="0.3">
      <c r="A6" s="689">
        <v>3</v>
      </c>
      <c r="B6" s="580" t="s">
        <v>236</v>
      </c>
      <c r="C6" s="581" t="s">
        <v>698</v>
      </c>
      <c r="D6" s="581" t="s">
        <v>10</v>
      </c>
      <c r="E6" s="635"/>
      <c r="F6" s="835" t="s">
        <v>66</v>
      </c>
      <c r="G6" s="576">
        <v>1</v>
      </c>
      <c r="H6" s="582">
        <v>1</v>
      </c>
      <c r="I6" s="582">
        <v>1</v>
      </c>
      <c r="J6" s="582">
        <v>1</v>
      </c>
      <c r="K6" s="657"/>
      <c r="L6" s="657"/>
      <c r="M6" s="582">
        <v>1</v>
      </c>
      <c r="N6" s="582">
        <v>1</v>
      </c>
      <c r="O6" s="657"/>
      <c r="P6" s="582">
        <v>1</v>
      </c>
      <c r="Q6" s="582">
        <v>1</v>
      </c>
      <c r="R6" s="582">
        <v>1</v>
      </c>
      <c r="S6" s="582">
        <v>1</v>
      </c>
      <c r="T6" s="582">
        <v>1</v>
      </c>
      <c r="U6" s="582">
        <v>1</v>
      </c>
      <c r="V6" s="582">
        <v>1</v>
      </c>
      <c r="W6" s="582">
        <v>1</v>
      </c>
      <c r="X6" s="582">
        <v>1</v>
      </c>
      <c r="Y6" s="657"/>
      <c r="Z6" s="582">
        <v>1</v>
      </c>
      <c r="AA6" s="582">
        <v>1</v>
      </c>
      <c r="AB6" s="582">
        <v>1</v>
      </c>
      <c r="AC6" s="582">
        <v>1</v>
      </c>
      <c r="AD6" s="582">
        <v>1</v>
      </c>
      <c r="AE6" s="582">
        <v>1</v>
      </c>
      <c r="AF6" s="582">
        <v>1</v>
      </c>
      <c r="AG6" s="582">
        <v>1</v>
      </c>
      <c r="AH6" s="582">
        <v>1</v>
      </c>
      <c r="AI6" s="582">
        <v>1</v>
      </c>
      <c r="AJ6" s="582">
        <v>1</v>
      </c>
      <c r="AK6" s="582">
        <v>1</v>
      </c>
      <c r="AL6" s="582">
        <v>1</v>
      </c>
      <c r="AM6" s="582">
        <v>1</v>
      </c>
      <c r="AN6" s="582">
        <v>1</v>
      </c>
      <c r="AO6" s="582">
        <v>1</v>
      </c>
      <c r="AP6" s="582">
        <v>1</v>
      </c>
      <c r="AQ6" s="582">
        <v>1</v>
      </c>
      <c r="AR6" s="582">
        <v>1</v>
      </c>
      <c r="AS6" s="582">
        <v>1</v>
      </c>
      <c r="AT6" s="582">
        <v>1</v>
      </c>
      <c r="AU6" s="582">
        <v>1</v>
      </c>
      <c r="AV6" s="657"/>
      <c r="AW6" s="657"/>
      <c r="AX6" s="582">
        <v>1</v>
      </c>
      <c r="AY6" s="582">
        <v>1</v>
      </c>
      <c r="AZ6" s="582">
        <v>1</v>
      </c>
      <c r="BA6" s="544"/>
      <c r="BB6" s="544"/>
      <c r="BC6" s="544"/>
      <c r="BD6" s="544"/>
      <c r="BE6" s="544"/>
      <c r="BF6" s="544"/>
      <c r="BG6" s="544"/>
      <c r="BH6" s="544"/>
      <c r="BI6" s="544"/>
      <c r="BJ6" s="544"/>
      <c r="BK6" s="544"/>
      <c r="BL6" s="544"/>
      <c r="BM6" s="544"/>
      <c r="BN6" s="544"/>
      <c r="BO6" s="544"/>
      <c r="BP6" s="544"/>
      <c r="BQ6" s="544"/>
      <c r="BR6" s="544"/>
      <c r="BS6" s="544"/>
      <c r="BT6" s="544"/>
      <c r="BU6" s="1197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</row>
    <row r="7" spans="1:198" s="158" customFormat="1" ht="75" customHeight="1" x14ac:dyDescent="0.25">
      <c r="A7" s="138">
        <v>4</v>
      </c>
      <c r="B7" s="863"/>
      <c r="C7" s="244"/>
      <c r="D7" s="244"/>
      <c r="E7" s="244"/>
      <c r="F7" s="1006"/>
      <c r="G7" s="246"/>
      <c r="H7" s="1178" t="s">
        <v>1006</v>
      </c>
      <c r="I7" s="1178" t="s">
        <v>1007</v>
      </c>
      <c r="J7" s="1178" t="s">
        <v>1008</v>
      </c>
      <c r="K7" s="1179"/>
      <c r="L7" s="1179"/>
      <c r="M7" s="1178" t="s">
        <v>1006</v>
      </c>
      <c r="N7" s="1178" t="s">
        <v>1008</v>
      </c>
      <c r="O7" s="1179"/>
      <c r="P7" s="1178" t="s">
        <v>1009</v>
      </c>
      <c r="Q7" s="1178" t="s">
        <v>1009</v>
      </c>
      <c r="R7" s="1178" t="s">
        <v>1009</v>
      </c>
      <c r="S7" s="1178" t="s">
        <v>1009</v>
      </c>
      <c r="T7" s="1178" t="s">
        <v>1010</v>
      </c>
      <c r="U7" s="1178" t="s">
        <v>1010</v>
      </c>
      <c r="V7" s="1178" t="s">
        <v>1010</v>
      </c>
      <c r="W7" s="1178" t="s">
        <v>1010</v>
      </c>
      <c r="X7" s="1178" t="s">
        <v>1008</v>
      </c>
      <c r="Y7" s="1179"/>
      <c r="Z7" s="1178" t="s">
        <v>1006</v>
      </c>
      <c r="AA7" s="1178" t="s">
        <v>1006</v>
      </c>
      <c r="AB7" s="1178" t="s">
        <v>1006</v>
      </c>
      <c r="AC7" s="1178" t="s">
        <v>1008</v>
      </c>
      <c r="AD7" s="1178" t="s">
        <v>1008</v>
      </c>
      <c r="AE7" s="1178" t="s">
        <v>1011</v>
      </c>
      <c r="AF7" s="1178" t="s">
        <v>1011</v>
      </c>
      <c r="AG7" s="1178" t="s">
        <v>1011</v>
      </c>
      <c r="AH7" s="1178" t="s">
        <v>1011</v>
      </c>
      <c r="AI7" s="1178" t="s">
        <v>1007</v>
      </c>
      <c r="AJ7" s="1178" t="s">
        <v>1007</v>
      </c>
      <c r="AK7" s="1178" t="s">
        <v>1007</v>
      </c>
      <c r="AL7" s="1178" t="s">
        <v>1007</v>
      </c>
      <c r="AM7" s="1178" t="s">
        <v>1007</v>
      </c>
      <c r="AN7" s="1178" t="s">
        <v>1012</v>
      </c>
      <c r="AO7" s="1178" t="s">
        <v>1006</v>
      </c>
      <c r="AP7" s="1178" t="s">
        <v>1006</v>
      </c>
      <c r="AQ7" s="1178" t="s">
        <v>1012</v>
      </c>
      <c r="AR7" s="1178" t="s">
        <v>1012</v>
      </c>
      <c r="AS7" s="1178" t="s">
        <v>1006</v>
      </c>
      <c r="AT7" s="1178" t="s">
        <v>1008</v>
      </c>
      <c r="AU7" s="1178" t="s">
        <v>1007</v>
      </c>
      <c r="AV7" s="1179"/>
      <c r="AW7" s="1179"/>
      <c r="AX7" s="1178" t="s">
        <v>1007</v>
      </c>
      <c r="AY7" s="1178" t="s">
        <v>1007</v>
      </c>
      <c r="AZ7" s="1178" t="s">
        <v>1012</v>
      </c>
      <c r="BA7" s="562"/>
      <c r="BB7" s="562"/>
      <c r="BC7" s="562"/>
      <c r="BD7" s="562"/>
      <c r="BE7" s="562"/>
      <c r="BF7" s="562"/>
      <c r="BG7" s="562"/>
      <c r="BH7" s="562"/>
      <c r="BI7" s="562"/>
      <c r="BJ7" s="562"/>
      <c r="BK7" s="562"/>
      <c r="BL7" s="562"/>
      <c r="BM7" s="562"/>
      <c r="BN7" s="562"/>
      <c r="BO7" s="562"/>
      <c r="BP7" s="562"/>
      <c r="BQ7" s="562"/>
      <c r="BR7" s="562"/>
      <c r="BS7" s="251"/>
      <c r="BT7" s="251"/>
      <c r="BU7" s="251"/>
    </row>
    <row r="8" spans="1:198" s="7" customFormat="1" x14ac:dyDescent="0.25">
      <c r="A8" s="689">
        <v>5</v>
      </c>
      <c r="B8" s="88" t="s">
        <v>711</v>
      </c>
      <c r="C8" s="82" t="s">
        <v>616</v>
      </c>
      <c r="D8" s="82" t="s">
        <v>69</v>
      </c>
      <c r="E8" s="80" t="s">
        <v>285</v>
      </c>
      <c r="F8" s="24" t="s">
        <v>50</v>
      </c>
      <c r="G8" s="42" t="s">
        <v>221</v>
      </c>
      <c r="H8" s="24">
        <v>1.6299999999999999E-2</v>
      </c>
      <c r="I8" s="24">
        <v>1.8800000000000001E-2</v>
      </c>
      <c r="J8" s="24">
        <v>1.8800000000000001E-2</v>
      </c>
      <c r="K8" s="1184"/>
      <c r="L8" s="1184"/>
      <c r="M8" s="24">
        <v>1.6299999999999999E-2</v>
      </c>
      <c r="N8" s="24">
        <v>1.8800000000000001E-2</v>
      </c>
      <c r="O8" s="1184"/>
      <c r="P8" s="24">
        <v>0.01</v>
      </c>
      <c r="Q8" s="24">
        <v>0.01</v>
      </c>
      <c r="R8" s="24">
        <v>0.01</v>
      </c>
      <c r="S8" s="24">
        <v>0.01</v>
      </c>
      <c r="T8" s="24">
        <v>1.2500000000000001E-2</v>
      </c>
      <c r="U8" s="24">
        <v>1.2500000000000001E-2</v>
      </c>
      <c r="V8" s="24">
        <v>1.2500000000000001E-2</v>
      </c>
      <c r="W8" s="24">
        <v>1.2500000000000001E-2</v>
      </c>
      <c r="X8" s="24">
        <v>1.8800000000000001E-2</v>
      </c>
      <c r="Y8" s="1184"/>
      <c r="Z8" s="24">
        <v>1.6299999999999999E-2</v>
      </c>
      <c r="AA8" s="24">
        <v>1.6299999999999999E-2</v>
      </c>
      <c r="AB8" s="24">
        <v>1.6299999999999999E-2</v>
      </c>
      <c r="AC8" s="24">
        <v>1.8800000000000001E-2</v>
      </c>
      <c r="AD8" s="24">
        <v>1.8800000000000001E-2</v>
      </c>
      <c r="AE8" s="24">
        <v>1.6299999999999999E-2</v>
      </c>
      <c r="AF8" s="24">
        <v>1.6299999999999999E-2</v>
      </c>
      <c r="AG8" s="24">
        <v>1.6299999999999999E-2</v>
      </c>
      <c r="AH8" s="24">
        <v>1.6299999999999999E-2</v>
      </c>
      <c r="AI8" s="24">
        <v>1.8800000000000001E-2</v>
      </c>
      <c r="AJ8" s="24">
        <v>1.8800000000000001E-2</v>
      </c>
      <c r="AK8" s="24">
        <v>1.8800000000000001E-2</v>
      </c>
      <c r="AL8" s="24">
        <v>1.8800000000000001E-2</v>
      </c>
      <c r="AM8" s="24">
        <v>1.8800000000000001E-2</v>
      </c>
      <c r="AN8" s="24">
        <v>2.1399999999999999E-2</v>
      </c>
      <c r="AO8" s="24">
        <v>1.6299999999999999E-2</v>
      </c>
      <c r="AP8" s="24">
        <v>1.6299999999999999E-2</v>
      </c>
      <c r="AQ8" s="24">
        <v>2.1399999999999999E-2</v>
      </c>
      <c r="AR8" s="24">
        <v>2.1399999999999999E-2</v>
      </c>
      <c r="AS8" s="24">
        <v>1.6299999999999999E-2</v>
      </c>
      <c r="AT8" s="24">
        <v>1.8800000000000001E-2</v>
      </c>
      <c r="AU8" s="24">
        <v>1.8800000000000001E-2</v>
      </c>
      <c r="AV8" s="1184"/>
      <c r="AW8" s="1184"/>
      <c r="AX8" s="24">
        <v>1.8800000000000001E-2</v>
      </c>
      <c r="AY8" s="24">
        <v>1.8800000000000001E-2</v>
      </c>
      <c r="AZ8" s="24">
        <v>2.1399999999999999E-2</v>
      </c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1198"/>
      <c r="BT8" s="1198"/>
      <c r="BU8" s="1198"/>
    </row>
    <row r="9" spans="1:198" s="167" customFormat="1" ht="13.8" thickBot="1" x14ac:dyDescent="0.3">
      <c r="A9" s="138">
        <v>6</v>
      </c>
      <c r="B9" s="159" t="s">
        <v>711</v>
      </c>
      <c r="C9" s="811" t="s">
        <v>616</v>
      </c>
      <c r="D9" s="811" t="s">
        <v>69</v>
      </c>
      <c r="E9" s="161" t="s">
        <v>261</v>
      </c>
      <c r="F9" s="178" t="s">
        <v>50</v>
      </c>
      <c r="G9" s="845" t="s">
        <v>221</v>
      </c>
      <c r="H9" s="202">
        <v>1.66E-2</v>
      </c>
      <c r="I9" s="202">
        <v>1.9199999999999998E-2</v>
      </c>
      <c r="J9" s="202">
        <v>1.9199999999999998E-2</v>
      </c>
      <c r="K9" s="642"/>
      <c r="L9" s="642"/>
      <c r="M9" s="202">
        <v>1.66E-2</v>
      </c>
      <c r="N9" s="202">
        <v>1.9199999999999998E-2</v>
      </c>
      <c r="O9" s="642"/>
      <c r="P9" s="202">
        <v>1.0200000000000001E-2</v>
      </c>
      <c r="Q9" s="202">
        <v>1.0200000000000001E-2</v>
      </c>
      <c r="R9" s="202">
        <v>1.0200000000000001E-2</v>
      </c>
      <c r="S9" s="202">
        <v>1.0200000000000001E-2</v>
      </c>
      <c r="T9" s="202">
        <v>1.2800000000000001E-2</v>
      </c>
      <c r="U9" s="202">
        <v>1.2800000000000001E-2</v>
      </c>
      <c r="V9" s="202">
        <v>1.2800000000000001E-2</v>
      </c>
      <c r="W9" s="202">
        <v>1.2800000000000001E-2</v>
      </c>
      <c r="X9" s="202">
        <v>1.9199999999999998E-2</v>
      </c>
      <c r="Y9" s="642"/>
      <c r="Z9" s="202">
        <v>1.66E-2</v>
      </c>
      <c r="AA9" s="202">
        <v>1.66E-2</v>
      </c>
      <c r="AB9" s="202">
        <v>1.66E-2</v>
      </c>
      <c r="AC9" s="202">
        <v>1.9199999999999998E-2</v>
      </c>
      <c r="AD9" s="202">
        <v>1.9199999999999998E-2</v>
      </c>
      <c r="AE9" s="202">
        <v>1.66E-2</v>
      </c>
      <c r="AF9" s="202">
        <v>1.66E-2</v>
      </c>
      <c r="AG9" s="202">
        <v>1.66E-2</v>
      </c>
      <c r="AH9" s="202">
        <v>1.66E-2</v>
      </c>
      <c r="AI9" s="202">
        <v>1.9199999999999998E-2</v>
      </c>
      <c r="AJ9" s="202">
        <v>1.9199999999999998E-2</v>
      </c>
      <c r="AK9" s="202">
        <v>1.9199999999999998E-2</v>
      </c>
      <c r="AL9" s="202">
        <v>1.9199999999999998E-2</v>
      </c>
      <c r="AM9" s="202">
        <v>1.9199999999999998E-2</v>
      </c>
      <c r="AN9" s="202">
        <v>2.18E-2</v>
      </c>
      <c r="AO9" s="202">
        <v>1.66E-2</v>
      </c>
      <c r="AP9" s="202">
        <v>1.66E-2</v>
      </c>
      <c r="AQ9" s="202">
        <v>2.18E-2</v>
      </c>
      <c r="AR9" s="202">
        <v>2.18E-2</v>
      </c>
      <c r="AS9" s="202">
        <v>1.66E-2</v>
      </c>
      <c r="AT9" s="202">
        <v>1.9199999999999998E-2</v>
      </c>
      <c r="AU9" s="202">
        <v>1.9199999999999998E-2</v>
      </c>
      <c r="AV9" s="642"/>
      <c r="AW9" s="642"/>
      <c r="AX9" s="202">
        <v>1.9199999999999998E-2</v>
      </c>
      <c r="AY9" s="202">
        <v>1.9199999999999998E-2</v>
      </c>
      <c r="AZ9" s="202">
        <v>2.18E-2</v>
      </c>
      <c r="BA9" s="582"/>
      <c r="BB9" s="582"/>
      <c r="BC9" s="582"/>
      <c r="BD9" s="582"/>
      <c r="BE9" s="582"/>
      <c r="BF9" s="582"/>
      <c r="BG9" s="582"/>
      <c r="BH9" s="582"/>
      <c r="BI9" s="582"/>
      <c r="BJ9" s="582"/>
      <c r="BK9" s="582"/>
      <c r="BL9" s="582"/>
      <c r="BM9" s="582"/>
      <c r="BN9" s="582"/>
      <c r="BO9" s="582"/>
      <c r="BP9" s="582"/>
      <c r="BQ9" s="582"/>
      <c r="BR9" s="582"/>
      <c r="BS9" s="557"/>
      <c r="BT9" s="557"/>
      <c r="BU9" s="557"/>
    </row>
    <row r="10" spans="1:198" s="1145" customFormat="1" ht="77.25" customHeight="1" x14ac:dyDescent="0.25">
      <c r="A10" s="689">
        <v>7</v>
      </c>
      <c r="B10" s="998"/>
      <c r="C10" s="292"/>
      <c r="D10" s="292"/>
      <c r="E10" s="292"/>
      <c r="F10" s="430"/>
      <c r="G10" s="1183"/>
      <c r="H10" s="1186" t="s">
        <v>1015</v>
      </c>
      <c r="I10" s="1186" t="s">
        <v>1016</v>
      </c>
      <c r="J10" s="1186" t="s">
        <v>1017</v>
      </c>
      <c r="K10" s="1187"/>
      <c r="L10" s="1187"/>
      <c r="M10" s="1186" t="s">
        <v>1015</v>
      </c>
      <c r="N10" s="1186" t="s">
        <v>1017</v>
      </c>
      <c r="O10" s="1187"/>
      <c r="P10" s="1186" t="s">
        <v>1018</v>
      </c>
      <c r="Q10" s="1186" t="s">
        <v>1018</v>
      </c>
      <c r="R10" s="1186" t="s">
        <v>1018</v>
      </c>
      <c r="S10" s="1186" t="s">
        <v>1018</v>
      </c>
      <c r="T10" s="1186" t="s">
        <v>1019</v>
      </c>
      <c r="U10" s="1186" t="s">
        <v>1019</v>
      </c>
      <c r="V10" s="1186" t="s">
        <v>1019</v>
      </c>
      <c r="W10" s="1186" t="s">
        <v>1019</v>
      </c>
      <c r="X10" s="1186" t="s">
        <v>1017</v>
      </c>
      <c r="Y10" s="1187"/>
      <c r="Z10" s="1186" t="s">
        <v>1015</v>
      </c>
      <c r="AA10" s="1186" t="s">
        <v>1015</v>
      </c>
      <c r="AB10" s="1186" t="s">
        <v>1015</v>
      </c>
      <c r="AC10" s="1186" t="s">
        <v>1017</v>
      </c>
      <c r="AD10" s="1186" t="s">
        <v>1017</v>
      </c>
      <c r="AE10" s="1186" t="s">
        <v>1020</v>
      </c>
      <c r="AF10" s="1186" t="s">
        <v>1020</v>
      </c>
      <c r="AG10" s="1186" t="s">
        <v>1020</v>
      </c>
      <c r="AH10" s="1186" t="s">
        <v>1020</v>
      </c>
      <c r="AI10" s="1186" t="s">
        <v>1016</v>
      </c>
      <c r="AJ10" s="1186" t="s">
        <v>1016</v>
      </c>
      <c r="AK10" s="1186" t="s">
        <v>1016</v>
      </c>
      <c r="AL10" s="1186" t="s">
        <v>1016</v>
      </c>
      <c r="AM10" s="1186" t="s">
        <v>1016</v>
      </c>
      <c r="AN10" s="1186" t="s">
        <v>1021</v>
      </c>
      <c r="AO10" s="1186" t="s">
        <v>1015</v>
      </c>
      <c r="AP10" s="1186" t="s">
        <v>1015</v>
      </c>
      <c r="AQ10" s="1186" t="s">
        <v>1021</v>
      </c>
      <c r="AR10" s="1186" t="s">
        <v>1021</v>
      </c>
      <c r="AS10" s="1186" t="s">
        <v>1015</v>
      </c>
      <c r="AT10" s="1186" t="s">
        <v>1017</v>
      </c>
      <c r="AU10" s="1186" t="s">
        <v>1016</v>
      </c>
      <c r="AV10" s="1187"/>
      <c r="AW10" s="1187"/>
      <c r="AX10" s="1186" t="s">
        <v>1016</v>
      </c>
      <c r="AY10" s="1186" t="s">
        <v>1016</v>
      </c>
      <c r="AZ10" s="1186" t="s">
        <v>1021</v>
      </c>
      <c r="BA10" s="1199"/>
      <c r="BB10" s="1199"/>
      <c r="BC10" s="1199"/>
      <c r="BD10" s="1199"/>
      <c r="BE10" s="1199"/>
      <c r="BF10" s="1199"/>
      <c r="BG10" s="1199"/>
      <c r="BH10" s="1199"/>
      <c r="BI10" s="1199"/>
      <c r="BJ10" s="1199"/>
      <c r="BK10" s="1199"/>
      <c r="BL10" s="1199"/>
      <c r="BM10" s="1199"/>
      <c r="BN10" s="1199"/>
      <c r="BO10" s="1199"/>
      <c r="BP10" s="1199"/>
      <c r="BQ10" s="1199"/>
      <c r="BR10" s="1199"/>
      <c r="BS10" s="149"/>
      <c r="BT10" s="149"/>
      <c r="BU10" s="149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</row>
    <row r="11" spans="1:198" s="3" customFormat="1" x14ac:dyDescent="0.25">
      <c r="A11" s="138">
        <v>8</v>
      </c>
      <c r="B11" s="88" t="s">
        <v>711</v>
      </c>
      <c r="C11" s="82" t="s">
        <v>619</v>
      </c>
      <c r="D11" s="82" t="s">
        <v>69</v>
      </c>
      <c r="E11" s="80" t="s">
        <v>285</v>
      </c>
      <c r="F11" s="24" t="s">
        <v>50</v>
      </c>
      <c r="G11" s="42" t="s">
        <v>221</v>
      </c>
      <c r="H11" s="172">
        <v>1.7399999999999999E-2</v>
      </c>
      <c r="I11" s="172">
        <v>2.01E-2</v>
      </c>
      <c r="J11" s="172">
        <v>2.01E-2</v>
      </c>
      <c r="K11" s="1184"/>
      <c r="L11" s="1184"/>
      <c r="M11" s="172">
        <v>1.7399999999999999E-2</v>
      </c>
      <c r="N11" s="172">
        <v>2.01E-2</v>
      </c>
      <c r="O11" s="1184"/>
      <c r="P11" s="24">
        <v>1.0699999999999999E-2</v>
      </c>
      <c r="Q11" s="24">
        <v>1.0699999999999999E-2</v>
      </c>
      <c r="R11" s="24">
        <v>1.0699999999999999E-2</v>
      </c>
      <c r="S11" s="24">
        <v>1.0699999999999999E-2</v>
      </c>
      <c r="T11" s="24">
        <v>1.34E-2</v>
      </c>
      <c r="U11" s="24">
        <v>1.34E-2</v>
      </c>
      <c r="V11" s="24">
        <v>1.34E-2</v>
      </c>
      <c r="W11" s="24">
        <v>1.34E-2</v>
      </c>
      <c r="X11" s="172">
        <v>2.01E-2</v>
      </c>
      <c r="Y11" s="1184"/>
      <c r="Z11" s="172">
        <v>1.7399999999999999E-2</v>
      </c>
      <c r="AA11" s="172">
        <v>1.7399999999999999E-2</v>
      </c>
      <c r="AB11" s="172">
        <v>1.7399999999999999E-2</v>
      </c>
      <c r="AC11" s="172">
        <v>2.01E-2</v>
      </c>
      <c r="AD11" s="172">
        <v>2.01E-2</v>
      </c>
      <c r="AE11" s="172">
        <v>1.7399999999999999E-2</v>
      </c>
      <c r="AF11" s="172">
        <v>1.7399999999999999E-2</v>
      </c>
      <c r="AG11" s="172">
        <v>1.7399999999999999E-2</v>
      </c>
      <c r="AH11" s="172">
        <v>1.7399999999999999E-2</v>
      </c>
      <c r="AI11" s="172">
        <v>2.01E-2</v>
      </c>
      <c r="AJ11" s="172">
        <v>2.01E-2</v>
      </c>
      <c r="AK11" s="172">
        <v>2.01E-2</v>
      </c>
      <c r="AL11" s="172">
        <v>2.01E-2</v>
      </c>
      <c r="AM11" s="172">
        <v>2.01E-2</v>
      </c>
      <c r="AN11" s="24">
        <v>2.2800000000000001E-2</v>
      </c>
      <c r="AO11" s="172">
        <v>1.7399999999999999E-2</v>
      </c>
      <c r="AP11" s="172">
        <v>1.7399999999999999E-2</v>
      </c>
      <c r="AQ11" s="24">
        <v>2.2800000000000001E-2</v>
      </c>
      <c r="AR11" s="24">
        <v>2.2800000000000001E-2</v>
      </c>
      <c r="AS11" s="172">
        <v>1.7399999999999999E-2</v>
      </c>
      <c r="AT11" s="172">
        <v>2.01E-2</v>
      </c>
      <c r="AU11" s="172">
        <v>2.01E-2</v>
      </c>
      <c r="AV11" s="1184"/>
      <c r="AW11" s="1184"/>
      <c r="AX11" s="172">
        <v>2.01E-2</v>
      </c>
      <c r="AY11" s="172">
        <v>2.01E-2</v>
      </c>
      <c r="AZ11" s="24">
        <v>2.2800000000000001E-2</v>
      </c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47"/>
      <c r="BT11" s="47"/>
      <c r="BU11" s="4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</row>
    <row r="12" spans="1:198" s="26" customFormat="1" ht="12.75" customHeight="1" thickBot="1" x14ac:dyDescent="0.3">
      <c r="A12" s="689">
        <v>9</v>
      </c>
      <c r="B12" s="139" t="s">
        <v>711</v>
      </c>
      <c r="C12" s="855" t="s">
        <v>619</v>
      </c>
      <c r="D12" s="855" t="s">
        <v>69</v>
      </c>
      <c r="E12" s="141" t="s">
        <v>261</v>
      </c>
      <c r="F12" s="178" t="s">
        <v>50</v>
      </c>
      <c r="G12" s="845" t="s">
        <v>221</v>
      </c>
      <c r="H12" s="172">
        <v>1.77E-2</v>
      </c>
      <c r="I12" s="172">
        <v>2.0500000000000001E-2</v>
      </c>
      <c r="J12" s="172">
        <v>2.0500000000000001E-2</v>
      </c>
      <c r="K12" s="640"/>
      <c r="L12" s="640"/>
      <c r="M12" s="172">
        <v>1.77E-2</v>
      </c>
      <c r="N12" s="172">
        <v>2.0500000000000001E-2</v>
      </c>
      <c r="O12" s="640"/>
      <c r="P12" s="202">
        <v>1.09E-2</v>
      </c>
      <c r="Q12" s="202">
        <v>1.09E-2</v>
      </c>
      <c r="R12" s="202">
        <v>1.09E-2</v>
      </c>
      <c r="S12" s="202">
        <v>1.09E-2</v>
      </c>
      <c r="T12" s="202">
        <v>1.37E-2</v>
      </c>
      <c r="U12" s="202">
        <v>1.37E-2</v>
      </c>
      <c r="V12" s="202">
        <v>1.37E-2</v>
      </c>
      <c r="W12" s="202">
        <v>1.37E-2</v>
      </c>
      <c r="X12" s="172">
        <v>2.0500000000000001E-2</v>
      </c>
      <c r="Y12" s="640"/>
      <c r="Z12" s="172">
        <v>1.77E-2</v>
      </c>
      <c r="AA12" s="172">
        <v>1.77E-2</v>
      </c>
      <c r="AB12" s="172">
        <v>1.77E-2</v>
      </c>
      <c r="AC12" s="172">
        <v>2.0500000000000001E-2</v>
      </c>
      <c r="AD12" s="172">
        <v>2.0500000000000001E-2</v>
      </c>
      <c r="AE12" s="172">
        <v>1.77E-2</v>
      </c>
      <c r="AF12" s="172">
        <v>1.77E-2</v>
      </c>
      <c r="AG12" s="172">
        <v>1.77E-2</v>
      </c>
      <c r="AH12" s="172">
        <v>1.77E-2</v>
      </c>
      <c r="AI12" s="172">
        <v>2.0500000000000001E-2</v>
      </c>
      <c r="AJ12" s="172">
        <v>2.0500000000000001E-2</v>
      </c>
      <c r="AK12" s="172">
        <v>2.0500000000000001E-2</v>
      </c>
      <c r="AL12" s="172">
        <v>2.0500000000000001E-2</v>
      </c>
      <c r="AM12" s="172">
        <v>2.0500000000000001E-2</v>
      </c>
      <c r="AN12" s="202">
        <v>2.3300000000000001E-2</v>
      </c>
      <c r="AO12" s="172">
        <v>1.77E-2</v>
      </c>
      <c r="AP12" s="172">
        <v>1.77E-2</v>
      </c>
      <c r="AQ12" s="202">
        <v>2.3300000000000001E-2</v>
      </c>
      <c r="AR12" s="202">
        <v>2.3300000000000001E-2</v>
      </c>
      <c r="AS12" s="172">
        <v>1.77E-2</v>
      </c>
      <c r="AT12" s="172">
        <v>2.0500000000000001E-2</v>
      </c>
      <c r="AU12" s="172">
        <v>2.0500000000000001E-2</v>
      </c>
      <c r="AV12" s="640"/>
      <c r="AW12" s="640"/>
      <c r="AX12" s="172">
        <v>2.0500000000000001E-2</v>
      </c>
      <c r="AY12" s="172">
        <v>2.0500000000000001E-2</v>
      </c>
      <c r="AZ12" s="202">
        <v>2.3300000000000001E-2</v>
      </c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44"/>
      <c r="BT12" s="144"/>
      <c r="BU12" s="144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</row>
    <row r="13" spans="1:198" s="155" customFormat="1" ht="69.75" customHeight="1" x14ac:dyDescent="0.25">
      <c r="A13" s="138">
        <v>10</v>
      </c>
      <c r="B13" s="863"/>
      <c r="C13" s="244"/>
      <c r="D13" s="244"/>
      <c r="E13" s="244"/>
      <c r="F13" s="1006"/>
      <c r="G13" s="246"/>
      <c r="H13" s="1178" t="s">
        <v>1022</v>
      </c>
      <c r="I13" s="1178" t="s">
        <v>1023</v>
      </c>
      <c r="J13" s="1178" t="s">
        <v>1024</v>
      </c>
      <c r="K13" s="1179"/>
      <c r="L13" s="1179"/>
      <c r="M13" s="1178" t="s">
        <v>1022</v>
      </c>
      <c r="N13" s="1178" t="s">
        <v>1024</v>
      </c>
      <c r="O13" s="1179"/>
      <c r="P13" s="1178" t="s">
        <v>1025</v>
      </c>
      <c r="Q13" s="1178" t="s">
        <v>1025</v>
      </c>
      <c r="R13" s="1178" t="s">
        <v>1025</v>
      </c>
      <c r="S13" s="1178" t="s">
        <v>1025</v>
      </c>
      <c r="T13" s="1178" t="s">
        <v>1026</v>
      </c>
      <c r="U13" s="1178" t="s">
        <v>1026</v>
      </c>
      <c r="V13" s="1178" t="s">
        <v>1026</v>
      </c>
      <c r="W13" s="1178" t="s">
        <v>1026</v>
      </c>
      <c r="X13" s="1178" t="s">
        <v>1024</v>
      </c>
      <c r="Y13" s="1179"/>
      <c r="Z13" s="1178" t="s">
        <v>1022</v>
      </c>
      <c r="AA13" s="1178" t="s">
        <v>1022</v>
      </c>
      <c r="AB13" s="1178" t="s">
        <v>1022</v>
      </c>
      <c r="AC13" s="1178" t="s">
        <v>1024</v>
      </c>
      <c r="AD13" s="1178" t="s">
        <v>1024</v>
      </c>
      <c r="AE13" s="1178" t="s">
        <v>1027</v>
      </c>
      <c r="AF13" s="1178" t="s">
        <v>1027</v>
      </c>
      <c r="AG13" s="1178" t="s">
        <v>1027</v>
      </c>
      <c r="AH13" s="1178" t="s">
        <v>1027</v>
      </c>
      <c r="AI13" s="1178" t="s">
        <v>1023</v>
      </c>
      <c r="AJ13" s="1178" t="s">
        <v>1023</v>
      </c>
      <c r="AK13" s="1178" t="s">
        <v>1023</v>
      </c>
      <c r="AL13" s="1178" t="s">
        <v>1023</v>
      </c>
      <c r="AM13" s="1178" t="s">
        <v>1023</v>
      </c>
      <c r="AN13" s="1178" t="s">
        <v>1028</v>
      </c>
      <c r="AO13" s="1178" t="s">
        <v>1022</v>
      </c>
      <c r="AP13" s="1178" t="s">
        <v>1022</v>
      </c>
      <c r="AQ13" s="1178" t="s">
        <v>1028</v>
      </c>
      <c r="AR13" s="1178" t="s">
        <v>1028</v>
      </c>
      <c r="AS13" s="1178" t="s">
        <v>1022</v>
      </c>
      <c r="AT13" s="1178" t="s">
        <v>1024</v>
      </c>
      <c r="AU13" s="1178" t="s">
        <v>1023</v>
      </c>
      <c r="AV13" s="1179"/>
      <c r="AW13" s="1179"/>
      <c r="AX13" s="1178" t="s">
        <v>1023</v>
      </c>
      <c r="AY13" s="1178" t="s">
        <v>1023</v>
      </c>
      <c r="AZ13" s="1178" t="s">
        <v>1028</v>
      </c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56"/>
      <c r="BT13" s="156"/>
      <c r="BU13" s="156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  <c r="CT13" s="158"/>
      <c r="CU13" s="158"/>
      <c r="CV13" s="158"/>
      <c r="CW13" s="158"/>
      <c r="CX13" s="158"/>
      <c r="CY13" s="158"/>
      <c r="CZ13" s="158"/>
      <c r="DA13" s="158"/>
      <c r="DB13" s="158"/>
      <c r="DC13" s="158"/>
      <c r="DD13" s="158"/>
      <c r="DE13" s="158"/>
      <c r="DF13" s="158"/>
      <c r="DG13" s="158"/>
      <c r="DH13" s="158"/>
      <c r="DI13" s="158"/>
      <c r="DJ13" s="158"/>
      <c r="DK13" s="158"/>
      <c r="DL13" s="158"/>
      <c r="DM13" s="158"/>
      <c r="DN13" s="158"/>
      <c r="DO13" s="158"/>
      <c r="DP13" s="158"/>
      <c r="DQ13" s="158"/>
      <c r="DR13" s="158"/>
      <c r="DS13" s="158"/>
      <c r="DT13" s="158"/>
      <c r="DU13" s="158"/>
      <c r="DV13" s="158"/>
      <c r="DW13" s="158"/>
      <c r="DX13" s="158"/>
      <c r="DY13" s="158"/>
      <c r="DZ13" s="158"/>
      <c r="EA13" s="158"/>
      <c r="EB13" s="158"/>
      <c r="EC13" s="158"/>
      <c r="ED13" s="158"/>
      <c r="EE13" s="158"/>
      <c r="EF13" s="158"/>
      <c r="EG13" s="158"/>
      <c r="EH13" s="158"/>
      <c r="EI13" s="158"/>
      <c r="EJ13" s="158"/>
      <c r="EK13" s="158"/>
      <c r="EL13" s="158"/>
      <c r="EM13" s="158"/>
      <c r="EN13" s="158"/>
      <c r="EO13" s="158"/>
      <c r="EP13" s="158"/>
      <c r="EQ13" s="158"/>
      <c r="ER13" s="158"/>
      <c r="ES13" s="158"/>
      <c r="ET13" s="158"/>
      <c r="EU13" s="158"/>
      <c r="EV13" s="158"/>
      <c r="EW13" s="158"/>
      <c r="EX13" s="158"/>
      <c r="EY13" s="158"/>
      <c r="EZ13" s="158"/>
      <c r="FA13" s="158"/>
      <c r="FB13" s="158"/>
      <c r="FC13" s="158"/>
      <c r="FD13" s="158"/>
      <c r="FE13" s="158"/>
      <c r="FF13" s="158"/>
      <c r="FG13" s="158"/>
      <c r="FH13" s="158"/>
      <c r="FI13" s="158"/>
      <c r="FJ13" s="158"/>
      <c r="FK13" s="158"/>
      <c r="FL13" s="158"/>
      <c r="FM13" s="158"/>
      <c r="FN13" s="158"/>
      <c r="FO13" s="158"/>
      <c r="FP13" s="158"/>
      <c r="FQ13" s="158"/>
      <c r="FR13" s="158"/>
      <c r="FS13" s="158"/>
      <c r="FT13" s="158"/>
      <c r="FU13" s="158"/>
      <c r="FV13" s="158"/>
      <c r="FW13" s="158"/>
      <c r="FX13" s="158"/>
      <c r="FY13" s="158"/>
      <c r="FZ13" s="158"/>
      <c r="GA13" s="158"/>
      <c r="GB13" s="158"/>
      <c r="GC13" s="158"/>
      <c r="GD13" s="158"/>
      <c r="GE13" s="158"/>
      <c r="GF13" s="158"/>
      <c r="GG13" s="158"/>
      <c r="GH13" s="158"/>
      <c r="GI13" s="158"/>
      <c r="GJ13" s="158"/>
      <c r="GK13" s="158"/>
      <c r="GL13" s="158"/>
      <c r="GM13" s="158"/>
      <c r="GN13" s="158"/>
      <c r="GO13" s="158"/>
      <c r="GP13" s="158"/>
    </row>
    <row r="14" spans="1:198" s="3" customFormat="1" x14ac:dyDescent="0.25">
      <c r="A14" s="689">
        <v>11</v>
      </c>
      <c r="B14" s="1185" t="s">
        <v>712</v>
      </c>
      <c r="C14" s="82" t="s">
        <v>626</v>
      </c>
      <c r="D14" s="82" t="s">
        <v>69</v>
      </c>
      <c r="E14" s="80" t="s">
        <v>285</v>
      </c>
      <c r="F14" s="24" t="s">
        <v>50</v>
      </c>
      <c r="G14" s="42" t="s">
        <v>221</v>
      </c>
      <c r="H14" s="172">
        <v>1.6449999999999999E-2</v>
      </c>
      <c r="I14" s="172">
        <v>1.9E-2</v>
      </c>
      <c r="J14" s="172">
        <v>1.9E-2</v>
      </c>
      <c r="K14" s="1184"/>
      <c r="L14" s="1184"/>
      <c r="M14" s="172">
        <v>1.6449999999999999E-2</v>
      </c>
      <c r="N14" s="172">
        <v>1.9E-2</v>
      </c>
      <c r="O14" s="1184"/>
      <c r="P14" s="24">
        <v>1.01E-2</v>
      </c>
      <c r="Q14" s="24">
        <v>1.01E-2</v>
      </c>
      <c r="R14" s="24">
        <v>1.01E-2</v>
      </c>
      <c r="S14" s="24">
        <v>1.01E-2</v>
      </c>
      <c r="T14" s="24">
        <v>1.2699999999999999E-2</v>
      </c>
      <c r="U14" s="24">
        <v>1.2699999999999999E-2</v>
      </c>
      <c r="V14" s="24">
        <v>1.2699999999999999E-2</v>
      </c>
      <c r="W14" s="24">
        <v>1.2699999999999999E-2</v>
      </c>
      <c r="X14" s="172">
        <v>1.9E-2</v>
      </c>
      <c r="Y14" s="1184"/>
      <c r="Z14" s="172">
        <v>1.6449999999999999E-2</v>
      </c>
      <c r="AA14" s="172">
        <v>1.6449999999999999E-2</v>
      </c>
      <c r="AB14" s="172">
        <v>1.6449999999999999E-2</v>
      </c>
      <c r="AC14" s="172">
        <v>1.9E-2</v>
      </c>
      <c r="AD14" s="172">
        <v>1.9E-2</v>
      </c>
      <c r="AE14" s="172">
        <v>1.6449999999999999E-2</v>
      </c>
      <c r="AF14" s="172">
        <v>1.6449999999999999E-2</v>
      </c>
      <c r="AG14" s="172">
        <v>1.6449999999999999E-2</v>
      </c>
      <c r="AH14" s="172">
        <v>1.6449999999999999E-2</v>
      </c>
      <c r="AI14" s="172">
        <v>1.9E-2</v>
      </c>
      <c r="AJ14" s="172">
        <v>1.9E-2</v>
      </c>
      <c r="AK14" s="172">
        <v>1.9E-2</v>
      </c>
      <c r="AL14" s="172">
        <v>1.9E-2</v>
      </c>
      <c r="AM14" s="172">
        <v>1.9E-2</v>
      </c>
      <c r="AN14" s="24">
        <v>2.1499999999999998E-2</v>
      </c>
      <c r="AO14" s="172">
        <v>1.6449999999999999E-2</v>
      </c>
      <c r="AP14" s="172">
        <v>1.6449999999999999E-2</v>
      </c>
      <c r="AQ14" s="24">
        <v>2.1499999999999998E-2</v>
      </c>
      <c r="AR14" s="24">
        <v>2.1499999999999998E-2</v>
      </c>
      <c r="AS14" s="172">
        <v>1.6449999999999999E-2</v>
      </c>
      <c r="AT14" s="172">
        <v>1.9E-2</v>
      </c>
      <c r="AU14" s="172">
        <v>1.9E-2</v>
      </c>
      <c r="AV14" s="1184"/>
      <c r="AW14" s="1184"/>
      <c r="AX14" s="172">
        <v>1.9E-2</v>
      </c>
      <c r="AY14" s="172">
        <v>1.9E-2</v>
      </c>
      <c r="AZ14" s="24">
        <v>2.1499999999999998E-2</v>
      </c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47"/>
      <c r="BT14" s="47"/>
      <c r="BU14" s="4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</row>
    <row r="15" spans="1:198" s="164" customFormat="1" ht="12.75" customHeight="1" thickBot="1" x14ac:dyDescent="0.3">
      <c r="A15" s="138">
        <v>12</v>
      </c>
      <c r="B15" s="858" t="s">
        <v>712</v>
      </c>
      <c r="C15" s="811" t="s">
        <v>626</v>
      </c>
      <c r="D15" s="811" t="s">
        <v>69</v>
      </c>
      <c r="E15" s="161" t="s">
        <v>261</v>
      </c>
      <c r="F15" s="178" t="s">
        <v>50</v>
      </c>
      <c r="G15" s="845" t="s">
        <v>221</v>
      </c>
      <c r="H15" s="178">
        <v>1.6799999999999999E-2</v>
      </c>
      <c r="I15" s="178">
        <v>1.9400000000000001E-2</v>
      </c>
      <c r="J15" s="178">
        <v>1.9400000000000001E-2</v>
      </c>
      <c r="K15" s="642"/>
      <c r="L15" s="642"/>
      <c r="M15" s="178">
        <v>1.6799999999999999E-2</v>
      </c>
      <c r="N15" s="178">
        <v>1.9400000000000001E-2</v>
      </c>
      <c r="O15" s="642"/>
      <c r="P15" s="202">
        <v>1.03E-2</v>
      </c>
      <c r="Q15" s="202">
        <v>1.03E-2</v>
      </c>
      <c r="R15" s="202">
        <v>1.03E-2</v>
      </c>
      <c r="S15" s="202">
        <v>1.03E-2</v>
      </c>
      <c r="T15" s="202">
        <v>1.2999999999999999E-2</v>
      </c>
      <c r="U15" s="202">
        <v>1.2999999999999999E-2</v>
      </c>
      <c r="V15" s="202">
        <v>1.2999999999999999E-2</v>
      </c>
      <c r="W15" s="202">
        <v>1.2999999999999999E-2</v>
      </c>
      <c r="X15" s="178">
        <v>1.9400000000000001E-2</v>
      </c>
      <c r="Y15" s="642"/>
      <c r="Z15" s="178">
        <v>1.6799999999999999E-2</v>
      </c>
      <c r="AA15" s="178">
        <v>1.6799999999999999E-2</v>
      </c>
      <c r="AB15" s="178">
        <v>1.6799999999999999E-2</v>
      </c>
      <c r="AC15" s="178">
        <v>1.9400000000000001E-2</v>
      </c>
      <c r="AD15" s="178">
        <v>1.9400000000000001E-2</v>
      </c>
      <c r="AE15" s="178">
        <v>1.6799999999999999E-2</v>
      </c>
      <c r="AF15" s="178">
        <v>1.6799999999999999E-2</v>
      </c>
      <c r="AG15" s="178">
        <v>1.6799999999999999E-2</v>
      </c>
      <c r="AH15" s="178">
        <v>1.6799999999999999E-2</v>
      </c>
      <c r="AI15" s="178">
        <v>1.9400000000000001E-2</v>
      </c>
      <c r="AJ15" s="178">
        <v>1.9400000000000001E-2</v>
      </c>
      <c r="AK15" s="178">
        <v>1.9400000000000001E-2</v>
      </c>
      <c r="AL15" s="178">
        <v>1.9400000000000001E-2</v>
      </c>
      <c r="AM15" s="178">
        <v>1.9400000000000001E-2</v>
      </c>
      <c r="AN15" s="202">
        <v>2.1899999999999999E-2</v>
      </c>
      <c r="AO15" s="178">
        <v>1.6799999999999999E-2</v>
      </c>
      <c r="AP15" s="178">
        <v>1.6799999999999999E-2</v>
      </c>
      <c r="AQ15" s="202">
        <v>2.1899999999999999E-2</v>
      </c>
      <c r="AR15" s="202">
        <v>2.1899999999999999E-2</v>
      </c>
      <c r="AS15" s="178">
        <v>1.6799999999999999E-2</v>
      </c>
      <c r="AT15" s="178">
        <v>1.9400000000000001E-2</v>
      </c>
      <c r="AU15" s="178">
        <v>1.9400000000000001E-2</v>
      </c>
      <c r="AV15" s="642"/>
      <c r="AW15" s="642"/>
      <c r="AX15" s="178">
        <v>1.9400000000000001E-2</v>
      </c>
      <c r="AY15" s="178">
        <v>1.9400000000000001E-2</v>
      </c>
      <c r="AZ15" s="202">
        <v>2.1899999999999999E-2</v>
      </c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65"/>
      <c r="BT15" s="165"/>
      <c r="BU15" s="165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7"/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N15" s="167"/>
      <c r="EO15" s="167"/>
      <c r="EP15" s="167"/>
      <c r="EQ15" s="167"/>
      <c r="ER15" s="167"/>
      <c r="ES15" s="167"/>
      <c r="ET15" s="167"/>
      <c r="EU15" s="167"/>
      <c r="EV15" s="167"/>
      <c r="EW15" s="167"/>
      <c r="EX15" s="167"/>
      <c r="EY15" s="167"/>
      <c r="EZ15" s="167"/>
      <c r="FA15" s="167"/>
      <c r="FB15" s="167"/>
      <c r="FC15" s="167"/>
      <c r="FD15" s="167"/>
      <c r="FE15" s="167"/>
      <c r="FF15" s="167"/>
      <c r="FG15" s="167"/>
      <c r="FH15" s="167"/>
      <c r="FI15" s="167"/>
      <c r="FJ15" s="167"/>
      <c r="FK15" s="167"/>
      <c r="FL15" s="167"/>
      <c r="FM15" s="167"/>
      <c r="FN15" s="167"/>
      <c r="FO15" s="167"/>
      <c r="FP15" s="167"/>
      <c r="FQ15" s="167"/>
      <c r="FR15" s="167"/>
      <c r="FS15" s="167"/>
      <c r="FT15" s="167"/>
      <c r="FU15" s="167"/>
      <c r="FV15" s="167"/>
      <c r="FW15" s="167"/>
      <c r="FX15" s="167"/>
      <c r="FY15" s="167"/>
      <c r="FZ15" s="167"/>
      <c r="GA15" s="167"/>
      <c r="GB15" s="167"/>
      <c r="GC15" s="167"/>
      <c r="GD15" s="167"/>
      <c r="GE15" s="167"/>
      <c r="GF15" s="167"/>
      <c r="GG15" s="167"/>
      <c r="GH15" s="167"/>
      <c r="GI15" s="167"/>
      <c r="GJ15" s="167"/>
      <c r="GK15" s="167"/>
      <c r="GL15" s="167"/>
      <c r="GM15" s="167"/>
      <c r="GN15" s="167"/>
      <c r="GO15" s="167"/>
      <c r="GP15" s="167"/>
    </row>
    <row r="16" spans="1:198" s="1145" customFormat="1" ht="74.25" customHeight="1" x14ac:dyDescent="0.25">
      <c r="A16" s="138">
        <v>13</v>
      </c>
      <c r="B16" s="998"/>
      <c r="C16" s="292"/>
      <c r="D16" s="292"/>
      <c r="E16" s="292"/>
      <c r="F16" s="430"/>
      <c r="G16" s="1183"/>
      <c r="H16" s="1186" t="s">
        <v>1029</v>
      </c>
      <c r="I16" s="1186" t="s">
        <v>1030</v>
      </c>
      <c r="J16" s="1186" t="s">
        <v>1031</v>
      </c>
      <c r="K16" s="1187"/>
      <c r="L16" s="1187"/>
      <c r="M16" s="1186" t="s">
        <v>1029</v>
      </c>
      <c r="N16" s="1186" t="s">
        <v>1031</v>
      </c>
      <c r="O16" s="1187"/>
      <c r="P16" s="1186" t="s">
        <v>1032</v>
      </c>
      <c r="Q16" s="1186" t="s">
        <v>1032</v>
      </c>
      <c r="R16" s="1186" t="s">
        <v>1032</v>
      </c>
      <c r="S16" s="1186" t="s">
        <v>1032</v>
      </c>
      <c r="T16" s="1186" t="s">
        <v>1033</v>
      </c>
      <c r="U16" s="1186" t="s">
        <v>1033</v>
      </c>
      <c r="V16" s="1186" t="s">
        <v>1033</v>
      </c>
      <c r="W16" s="1186" t="s">
        <v>1033</v>
      </c>
      <c r="X16" s="1186" t="s">
        <v>1031</v>
      </c>
      <c r="Y16" s="1187"/>
      <c r="Z16" s="1186" t="s">
        <v>1029</v>
      </c>
      <c r="AA16" s="1186" t="s">
        <v>1029</v>
      </c>
      <c r="AB16" s="1186" t="s">
        <v>1029</v>
      </c>
      <c r="AC16" s="1186" t="s">
        <v>1031</v>
      </c>
      <c r="AD16" s="1186" t="s">
        <v>1031</v>
      </c>
      <c r="AE16" s="1186" t="s">
        <v>1034</v>
      </c>
      <c r="AF16" s="1186" t="s">
        <v>1034</v>
      </c>
      <c r="AG16" s="1186" t="s">
        <v>1034</v>
      </c>
      <c r="AH16" s="1186" t="s">
        <v>1034</v>
      </c>
      <c r="AI16" s="1186" t="s">
        <v>1030</v>
      </c>
      <c r="AJ16" s="1186" t="s">
        <v>1030</v>
      </c>
      <c r="AK16" s="1186" t="s">
        <v>1030</v>
      </c>
      <c r="AL16" s="1186" t="s">
        <v>1030</v>
      </c>
      <c r="AM16" s="1186" t="s">
        <v>1030</v>
      </c>
      <c r="AN16" s="1186" t="s">
        <v>1035</v>
      </c>
      <c r="AO16" s="1186" t="s">
        <v>1029</v>
      </c>
      <c r="AP16" s="1186" t="s">
        <v>1029</v>
      </c>
      <c r="AQ16" s="1186" t="s">
        <v>1035</v>
      </c>
      <c r="AR16" s="1186" t="s">
        <v>1035</v>
      </c>
      <c r="AS16" s="1186" t="s">
        <v>1029</v>
      </c>
      <c r="AT16" s="1186" t="s">
        <v>1031</v>
      </c>
      <c r="AU16" s="1186" t="s">
        <v>1030</v>
      </c>
      <c r="AV16" s="1187"/>
      <c r="AW16" s="1187"/>
      <c r="AX16" s="1186" t="s">
        <v>1030</v>
      </c>
      <c r="AY16" s="1186" t="s">
        <v>1030</v>
      </c>
      <c r="AZ16" s="1186" t="s">
        <v>1035</v>
      </c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49"/>
      <c r="BT16" s="149"/>
      <c r="BU16" s="149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</row>
    <row r="17" spans="1:198" s="3" customFormat="1" x14ac:dyDescent="0.25">
      <c r="A17" s="689">
        <v>14</v>
      </c>
      <c r="B17" s="88" t="s">
        <v>712</v>
      </c>
      <c r="C17" s="82" t="s">
        <v>627</v>
      </c>
      <c r="D17" s="82" t="s">
        <v>69</v>
      </c>
      <c r="E17" s="80" t="s">
        <v>285</v>
      </c>
      <c r="F17" s="24" t="s">
        <v>50</v>
      </c>
      <c r="G17" s="42" t="s">
        <v>221</v>
      </c>
      <c r="H17" s="172">
        <v>1.7600000000000001E-2</v>
      </c>
      <c r="I17" s="172">
        <v>2.0299999999999999E-2</v>
      </c>
      <c r="J17" s="172">
        <v>2.0299999999999999E-2</v>
      </c>
      <c r="K17" s="1184"/>
      <c r="L17" s="1184"/>
      <c r="M17" s="172">
        <v>1.7600000000000001E-2</v>
      </c>
      <c r="N17" s="172">
        <v>2.0299999999999999E-2</v>
      </c>
      <c r="O17" s="1184"/>
      <c r="P17" s="24">
        <v>1.09E-2</v>
      </c>
      <c r="Q17" s="24">
        <v>1.09E-2</v>
      </c>
      <c r="R17" s="24">
        <v>1.09E-2</v>
      </c>
      <c r="S17" s="24">
        <v>1.09E-2</v>
      </c>
      <c r="T17" s="24">
        <v>1.3599999999999999E-2</v>
      </c>
      <c r="U17" s="24">
        <v>1.3599999999999999E-2</v>
      </c>
      <c r="V17" s="24">
        <v>1.3599999999999999E-2</v>
      </c>
      <c r="W17" s="24">
        <v>1.3599999999999999E-2</v>
      </c>
      <c r="X17" s="172">
        <v>2.0299999999999999E-2</v>
      </c>
      <c r="Y17" s="1184"/>
      <c r="Z17" s="172">
        <v>1.7600000000000001E-2</v>
      </c>
      <c r="AA17" s="172">
        <v>1.7600000000000001E-2</v>
      </c>
      <c r="AB17" s="172">
        <v>1.7600000000000001E-2</v>
      </c>
      <c r="AC17" s="172">
        <v>2.0299999999999999E-2</v>
      </c>
      <c r="AD17" s="172">
        <v>2.0299999999999999E-2</v>
      </c>
      <c r="AE17" s="172">
        <v>1.7600000000000001E-2</v>
      </c>
      <c r="AF17" s="172">
        <v>1.7600000000000001E-2</v>
      </c>
      <c r="AG17" s="172">
        <v>1.7600000000000001E-2</v>
      </c>
      <c r="AH17" s="172">
        <v>1.7600000000000001E-2</v>
      </c>
      <c r="AI17" s="172">
        <v>2.0299999999999999E-2</v>
      </c>
      <c r="AJ17" s="172">
        <v>2.0299999999999999E-2</v>
      </c>
      <c r="AK17" s="172">
        <v>2.0299999999999999E-2</v>
      </c>
      <c r="AL17" s="172">
        <v>2.0299999999999999E-2</v>
      </c>
      <c r="AM17" s="172">
        <v>2.0299999999999999E-2</v>
      </c>
      <c r="AN17" s="24">
        <v>2.29E-2</v>
      </c>
      <c r="AO17" s="172">
        <v>1.7600000000000001E-2</v>
      </c>
      <c r="AP17" s="172">
        <v>1.7600000000000001E-2</v>
      </c>
      <c r="AQ17" s="24">
        <v>2.29E-2</v>
      </c>
      <c r="AR17" s="24">
        <v>2.29E-2</v>
      </c>
      <c r="AS17" s="172">
        <v>1.7600000000000001E-2</v>
      </c>
      <c r="AT17" s="172">
        <v>2.0299999999999999E-2</v>
      </c>
      <c r="AU17" s="172">
        <v>2.0299999999999999E-2</v>
      </c>
      <c r="AV17" s="1184"/>
      <c r="AW17" s="1184"/>
      <c r="AX17" s="172">
        <v>2.0299999999999999E-2</v>
      </c>
      <c r="AY17" s="172">
        <v>2.0299999999999999E-2</v>
      </c>
      <c r="AZ17" s="24">
        <v>2.29E-2</v>
      </c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47"/>
      <c r="BT17" s="47"/>
      <c r="BU17" s="4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</row>
    <row r="18" spans="1:198" s="26" customFormat="1" ht="12.75" customHeight="1" thickBot="1" x14ac:dyDescent="0.3">
      <c r="A18" s="138">
        <v>15</v>
      </c>
      <c r="B18" s="139" t="s">
        <v>712</v>
      </c>
      <c r="C18" s="855" t="s">
        <v>627</v>
      </c>
      <c r="D18" s="855" t="s">
        <v>69</v>
      </c>
      <c r="E18" s="141" t="s">
        <v>261</v>
      </c>
      <c r="F18" s="178" t="s">
        <v>50</v>
      </c>
      <c r="G18" s="845" t="s">
        <v>221</v>
      </c>
      <c r="H18" s="172">
        <v>1.7999999999999999E-2</v>
      </c>
      <c r="I18" s="172">
        <v>2.07E-2</v>
      </c>
      <c r="J18" s="172">
        <v>2.07E-2</v>
      </c>
      <c r="K18" s="640"/>
      <c r="L18" s="640"/>
      <c r="M18" s="172">
        <v>1.7999999999999999E-2</v>
      </c>
      <c r="N18" s="172">
        <v>2.07E-2</v>
      </c>
      <c r="O18" s="640"/>
      <c r="P18" s="202">
        <v>1.11E-2</v>
      </c>
      <c r="Q18" s="202">
        <v>1.11E-2</v>
      </c>
      <c r="R18" s="202">
        <v>1.11E-2</v>
      </c>
      <c r="S18" s="202">
        <v>1.11E-2</v>
      </c>
      <c r="T18" s="202">
        <v>1.3899999999999999E-2</v>
      </c>
      <c r="U18" s="202">
        <v>1.3899999999999999E-2</v>
      </c>
      <c r="V18" s="202">
        <v>1.3899999999999999E-2</v>
      </c>
      <c r="W18" s="202">
        <v>1.3899999999999999E-2</v>
      </c>
      <c r="X18" s="172">
        <v>2.07E-2</v>
      </c>
      <c r="Y18" s="640"/>
      <c r="Z18" s="172">
        <v>1.7999999999999999E-2</v>
      </c>
      <c r="AA18" s="172">
        <v>1.7999999999999999E-2</v>
      </c>
      <c r="AB18" s="172">
        <v>1.7999999999999999E-2</v>
      </c>
      <c r="AC18" s="172">
        <v>2.07E-2</v>
      </c>
      <c r="AD18" s="172">
        <v>2.07E-2</v>
      </c>
      <c r="AE18" s="172">
        <v>1.7999999999999999E-2</v>
      </c>
      <c r="AF18" s="172">
        <v>1.7999999999999999E-2</v>
      </c>
      <c r="AG18" s="172">
        <v>1.7999999999999999E-2</v>
      </c>
      <c r="AH18" s="172">
        <v>1.7999999999999999E-2</v>
      </c>
      <c r="AI18" s="172">
        <v>2.07E-2</v>
      </c>
      <c r="AJ18" s="172">
        <v>2.07E-2</v>
      </c>
      <c r="AK18" s="172">
        <v>2.07E-2</v>
      </c>
      <c r="AL18" s="172">
        <v>2.07E-2</v>
      </c>
      <c r="AM18" s="172">
        <v>2.07E-2</v>
      </c>
      <c r="AN18" s="202">
        <v>2.3400000000000001E-2</v>
      </c>
      <c r="AO18" s="172">
        <v>1.7999999999999999E-2</v>
      </c>
      <c r="AP18" s="172">
        <v>1.7999999999999999E-2</v>
      </c>
      <c r="AQ18" s="202">
        <v>2.3400000000000001E-2</v>
      </c>
      <c r="AR18" s="202">
        <v>2.3400000000000001E-2</v>
      </c>
      <c r="AS18" s="172">
        <v>1.7999999999999999E-2</v>
      </c>
      <c r="AT18" s="172">
        <v>2.07E-2</v>
      </c>
      <c r="AU18" s="172">
        <v>2.07E-2</v>
      </c>
      <c r="AV18" s="640"/>
      <c r="AW18" s="640"/>
      <c r="AX18" s="172">
        <v>2.07E-2</v>
      </c>
      <c r="AY18" s="172">
        <v>2.07E-2</v>
      </c>
      <c r="AZ18" s="202">
        <v>2.3400000000000001E-2</v>
      </c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44"/>
      <c r="BT18" s="144"/>
      <c r="BU18" s="144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</row>
    <row r="19" spans="1:198" s="155" customFormat="1" ht="74.25" customHeight="1" x14ac:dyDescent="0.25">
      <c r="A19" s="138">
        <v>16</v>
      </c>
      <c r="B19" s="863"/>
      <c r="C19" s="244"/>
      <c r="D19" s="244"/>
      <c r="E19" s="244"/>
      <c r="F19" s="1006"/>
      <c r="G19" s="246"/>
      <c r="H19" s="1178" t="s">
        <v>1036</v>
      </c>
      <c r="I19" s="1178" t="s">
        <v>1037</v>
      </c>
      <c r="J19" s="1178" t="s">
        <v>1038</v>
      </c>
      <c r="K19" s="1179"/>
      <c r="L19" s="1179"/>
      <c r="M19" s="1178" t="s">
        <v>1036</v>
      </c>
      <c r="N19" s="1178" t="s">
        <v>1038</v>
      </c>
      <c r="O19" s="1179"/>
      <c r="P19" s="1178" t="s">
        <v>1039</v>
      </c>
      <c r="Q19" s="1178" t="s">
        <v>1039</v>
      </c>
      <c r="R19" s="1178" t="s">
        <v>1039</v>
      </c>
      <c r="S19" s="1178" t="s">
        <v>1039</v>
      </c>
      <c r="T19" s="1178" t="s">
        <v>1040</v>
      </c>
      <c r="U19" s="1178" t="s">
        <v>1040</v>
      </c>
      <c r="V19" s="1178" t="s">
        <v>1040</v>
      </c>
      <c r="W19" s="1178" t="s">
        <v>1040</v>
      </c>
      <c r="X19" s="1178" t="s">
        <v>1038</v>
      </c>
      <c r="Y19" s="1179"/>
      <c r="Z19" s="1178" t="s">
        <v>1036</v>
      </c>
      <c r="AA19" s="1178" t="s">
        <v>1036</v>
      </c>
      <c r="AB19" s="1178" t="s">
        <v>1036</v>
      </c>
      <c r="AC19" s="1178" t="s">
        <v>1038</v>
      </c>
      <c r="AD19" s="1178" t="s">
        <v>1038</v>
      </c>
      <c r="AE19" s="1178" t="s">
        <v>1041</v>
      </c>
      <c r="AF19" s="1178" t="s">
        <v>1041</v>
      </c>
      <c r="AG19" s="1178" t="s">
        <v>1041</v>
      </c>
      <c r="AH19" s="1178" t="s">
        <v>1041</v>
      </c>
      <c r="AI19" s="1178" t="s">
        <v>1037</v>
      </c>
      <c r="AJ19" s="1178" t="s">
        <v>1037</v>
      </c>
      <c r="AK19" s="1178" t="s">
        <v>1037</v>
      </c>
      <c r="AL19" s="1178" t="s">
        <v>1037</v>
      </c>
      <c r="AM19" s="1178" t="s">
        <v>1037</v>
      </c>
      <c r="AN19" s="1178" t="s">
        <v>1042</v>
      </c>
      <c r="AO19" s="1178" t="s">
        <v>1036</v>
      </c>
      <c r="AP19" s="1178" t="s">
        <v>1036</v>
      </c>
      <c r="AQ19" s="1178" t="s">
        <v>1042</v>
      </c>
      <c r="AR19" s="1178" t="s">
        <v>1042</v>
      </c>
      <c r="AS19" s="1178" t="s">
        <v>1036</v>
      </c>
      <c r="AT19" s="1178" t="s">
        <v>1038</v>
      </c>
      <c r="AU19" s="1178" t="s">
        <v>1037</v>
      </c>
      <c r="AV19" s="1179"/>
      <c r="AW19" s="1179"/>
      <c r="AX19" s="1178" t="s">
        <v>1037</v>
      </c>
      <c r="AY19" s="1178" t="s">
        <v>1037</v>
      </c>
      <c r="AZ19" s="1178" t="s">
        <v>1042</v>
      </c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56"/>
      <c r="BT19" s="156"/>
      <c r="BU19" s="156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  <c r="CT19" s="158"/>
      <c r="CU19" s="158"/>
      <c r="CV19" s="158"/>
      <c r="CW19" s="158"/>
      <c r="CX19" s="158"/>
      <c r="CY19" s="158"/>
      <c r="CZ19" s="158"/>
      <c r="DA19" s="158"/>
      <c r="DB19" s="158"/>
      <c r="DC19" s="158"/>
      <c r="DD19" s="158"/>
      <c r="DE19" s="158"/>
      <c r="DF19" s="158"/>
      <c r="DG19" s="158"/>
      <c r="DH19" s="158"/>
      <c r="DI19" s="158"/>
      <c r="DJ19" s="158"/>
      <c r="DK19" s="158"/>
      <c r="DL19" s="158"/>
      <c r="DM19" s="158"/>
      <c r="DN19" s="158"/>
      <c r="DO19" s="158"/>
      <c r="DP19" s="158"/>
      <c r="DQ19" s="158"/>
      <c r="DR19" s="158"/>
      <c r="DS19" s="158"/>
      <c r="DT19" s="158"/>
      <c r="DU19" s="158"/>
      <c r="DV19" s="158"/>
      <c r="DW19" s="158"/>
      <c r="DX19" s="158"/>
      <c r="DY19" s="158"/>
      <c r="DZ19" s="158"/>
      <c r="EA19" s="158"/>
      <c r="EB19" s="158"/>
      <c r="EC19" s="158"/>
      <c r="ED19" s="158"/>
      <c r="EE19" s="158"/>
      <c r="EF19" s="158"/>
      <c r="EG19" s="158"/>
      <c r="EH19" s="158"/>
      <c r="EI19" s="158"/>
      <c r="EJ19" s="158"/>
      <c r="EK19" s="158"/>
      <c r="EL19" s="158"/>
      <c r="EM19" s="158"/>
      <c r="EN19" s="158"/>
      <c r="EO19" s="158"/>
      <c r="EP19" s="158"/>
      <c r="EQ19" s="158"/>
      <c r="ER19" s="158"/>
      <c r="ES19" s="158"/>
      <c r="ET19" s="158"/>
      <c r="EU19" s="158"/>
      <c r="EV19" s="158"/>
      <c r="EW19" s="158"/>
      <c r="EX19" s="158"/>
      <c r="EY19" s="158"/>
      <c r="EZ19" s="158"/>
      <c r="FA19" s="158"/>
      <c r="FB19" s="158"/>
      <c r="FC19" s="158"/>
      <c r="FD19" s="158"/>
      <c r="FE19" s="158"/>
      <c r="FF19" s="158"/>
      <c r="FG19" s="158"/>
      <c r="FH19" s="158"/>
      <c r="FI19" s="158"/>
      <c r="FJ19" s="158"/>
      <c r="FK19" s="158"/>
      <c r="FL19" s="158"/>
      <c r="FM19" s="158"/>
      <c r="FN19" s="158"/>
      <c r="FO19" s="158"/>
      <c r="FP19" s="158"/>
      <c r="FQ19" s="158"/>
      <c r="FR19" s="158"/>
      <c r="FS19" s="158"/>
      <c r="FT19" s="158"/>
      <c r="FU19" s="158"/>
      <c r="FV19" s="158"/>
      <c r="FW19" s="158"/>
      <c r="FX19" s="158"/>
      <c r="FY19" s="158"/>
      <c r="FZ19" s="158"/>
      <c r="GA19" s="158"/>
      <c r="GB19" s="158"/>
      <c r="GC19" s="158"/>
      <c r="GD19" s="158"/>
      <c r="GE19" s="158"/>
      <c r="GF19" s="158"/>
      <c r="GG19" s="158"/>
      <c r="GH19" s="158"/>
      <c r="GI19" s="158"/>
      <c r="GJ19" s="158"/>
      <c r="GK19" s="158"/>
      <c r="GL19" s="158"/>
      <c r="GM19" s="158"/>
      <c r="GN19" s="158"/>
      <c r="GO19" s="158"/>
      <c r="GP19" s="158"/>
    </row>
    <row r="20" spans="1:198" s="3" customFormat="1" x14ac:dyDescent="0.25">
      <c r="A20" s="689">
        <v>17</v>
      </c>
      <c r="B20" s="88" t="s">
        <v>713</v>
      </c>
      <c r="C20" s="82" t="s">
        <v>632</v>
      </c>
      <c r="D20" s="82" t="s">
        <v>69</v>
      </c>
      <c r="E20" s="80" t="s">
        <v>285</v>
      </c>
      <c r="F20" s="24" t="s">
        <v>50</v>
      </c>
      <c r="G20" s="42" t="s">
        <v>221</v>
      </c>
      <c r="H20" s="172">
        <v>1.6559999999999998E-2</v>
      </c>
      <c r="I20" s="172">
        <v>1.9099999999999999E-2</v>
      </c>
      <c r="J20" s="172">
        <v>1.9099999999999999E-2</v>
      </c>
      <c r="K20" s="1184"/>
      <c r="L20" s="1184"/>
      <c r="M20" s="172">
        <v>1.6559999999999998E-2</v>
      </c>
      <c r="N20" s="172">
        <v>1.9099999999999999E-2</v>
      </c>
      <c r="O20" s="1184"/>
      <c r="P20" s="24">
        <v>1.03E-2</v>
      </c>
      <c r="Q20" s="24">
        <v>1.03E-2</v>
      </c>
      <c r="R20" s="24">
        <v>1.03E-2</v>
      </c>
      <c r="S20" s="24">
        <v>1.03E-2</v>
      </c>
      <c r="T20" s="24">
        <v>1.2800000000000001E-2</v>
      </c>
      <c r="U20" s="24">
        <v>1.2800000000000001E-2</v>
      </c>
      <c r="V20" s="24">
        <v>1.2800000000000001E-2</v>
      </c>
      <c r="W20" s="24">
        <v>1.2800000000000001E-2</v>
      </c>
      <c r="X20" s="172">
        <v>1.9099999999999999E-2</v>
      </c>
      <c r="Y20" s="1184"/>
      <c r="Z20" s="172">
        <v>1.6559999999999998E-2</v>
      </c>
      <c r="AA20" s="172">
        <v>1.6559999999999998E-2</v>
      </c>
      <c r="AB20" s="172">
        <v>1.6559999999999998E-2</v>
      </c>
      <c r="AC20" s="172">
        <v>1.9099999999999999E-2</v>
      </c>
      <c r="AD20" s="172">
        <v>1.9099999999999999E-2</v>
      </c>
      <c r="AE20" s="172">
        <v>1.6559999999999998E-2</v>
      </c>
      <c r="AF20" s="172">
        <v>1.6559999999999998E-2</v>
      </c>
      <c r="AG20" s="172">
        <v>1.6559999999999998E-2</v>
      </c>
      <c r="AH20" s="172">
        <v>1.6559999999999998E-2</v>
      </c>
      <c r="AI20" s="172">
        <v>1.9099999999999999E-2</v>
      </c>
      <c r="AJ20" s="172">
        <v>1.9099999999999999E-2</v>
      </c>
      <c r="AK20" s="172">
        <v>1.9099999999999999E-2</v>
      </c>
      <c r="AL20" s="172">
        <v>1.9099999999999999E-2</v>
      </c>
      <c r="AM20" s="172">
        <v>1.9099999999999999E-2</v>
      </c>
      <c r="AN20" s="24">
        <v>2.1600000000000001E-2</v>
      </c>
      <c r="AO20" s="172">
        <v>1.6559999999999998E-2</v>
      </c>
      <c r="AP20" s="172">
        <v>1.6559999999999998E-2</v>
      </c>
      <c r="AQ20" s="24">
        <v>2.1600000000000001E-2</v>
      </c>
      <c r="AR20" s="24">
        <v>2.1600000000000001E-2</v>
      </c>
      <c r="AS20" s="172">
        <v>1.6559999999999998E-2</v>
      </c>
      <c r="AT20" s="172">
        <v>1.9099999999999999E-2</v>
      </c>
      <c r="AU20" s="172">
        <v>1.9099999999999999E-2</v>
      </c>
      <c r="AV20" s="1184"/>
      <c r="AW20" s="1184"/>
      <c r="AX20" s="172">
        <v>1.9099999999999999E-2</v>
      </c>
      <c r="AY20" s="172">
        <v>1.9099999999999999E-2</v>
      </c>
      <c r="AZ20" s="24">
        <v>2.1600000000000001E-2</v>
      </c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47"/>
      <c r="BT20" s="47"/>
      <c r="BU20" s="4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</row>
    <row r="21" spans="1:198" s="164" customFormat="1" ht="12.75" customHeight="1" thickBot="1" x14ac:dyDescent="0.3">
      <c r="A21" s="138">
        <v>18</v>
      </c>
      <c r="B21" s="159" t="s">
        <v>713</v>
      </c>
      <c r="C21" s="811" t="s">
        <v>632</v>
      </c>
      <c r="D21" s="811" t="s">
        <v>69</v>
      </c>
      <c r="E21" s="161" t="s">
        <v>261</v>
      </c>
      <c r="F21" s="178" t="s">
        <v>50</v>
      </c>
      <c r="G21" s="845" t="s">
        <v>221</v>
      </c>
      <c r="H21" s="178">
        <v>1.6899999999999998E-2</v>
      </c>
      <c r="I21" s="178">
        <v>1.95E-2</v>
      </c>
      <c r="J21" s="178">
        <v>1.95E-2</v>
      </c>
      <c r="K21" s="642"/>
      <c r="L21" s="642"/>
      <c r="M21" s="178">
        <v>1.6899999999999998E-2</v>
      </c>
      <c r="N21" s="178">
        <v>1.95E-2</v>
      </c>
      <c r="O21" s="642"/>
      <c r="P21" s="202">
        <v>1.0500000000000001E-2</v>
      </c>
      <c r="Q21" s="202">
        <v>1.0500000000000001E-2</v>
      </c>
      <c r="R21" s="202">
        <v>1.0500000000000001E-2</v>
      </c>
      <c r="S21" s="202">
        <v>1.0500000000000001E-2</v>
      </c>
      <c r="T21" s="202">
        <v>1.3100000000000001E-2</v>
      </c>
      <c r="U21" s="202">
        <v>1.3100000000000001E-2</v>
      </c>
      <c r="V21" s="202">
        <v>1.3100000000000001E-2</v>
      </c>
      <c r="W21" s="202">
        <v>1.3100000000000001E-2</v>
      </c>
      <c r="X21" s="178">
        <v>1.95E-2</v>
      </c>
      <c r="Y21" s="642"/>
      <c r="Z21" s="178">
        <v>1.6899999999999998E-2</v>
      </c>
      <c r="AA21" s="178">
        <v>1.6899999999999998E-2</v>
      </c>
      <c r="AB21" s="178">
        <v>1.6899999999999998E-2</v>
      </c>
      <c r="AC21" s="178">
        <v>1.95E-2</v>
      </c>
      <c r="AD21" s="178">
        <v>1.95E-2</v>
      </c>
      <c r="AE21" s="178">
        <v>1.6899999999999998E-2</v>
      </c>
      <c r="AF21" s="178">
        <v>1.6899999999999998E-2</v>
      </c>
      <c r="AG21" s="178">
        <v>1.6899999999999998E-2</v>
      </c>
      <c r="AH21" s="178">
        <v>1.6899999999999998E-2</v>
      </c>
      <c r="AI21" s="178">
        <v>1.95E-2</v>
      </c>
      <c r="AJ21" s="178">
        <v>1.95E-2</v>
      </c>
      <c r="AK21" s="178">
        <v>1.95E-2</v>
      </c>
      <c r="AL21" s="178">
        <v>1.95E-2</v>
      </c>
      <c r="AM21" s="178">
        <v>1.95E-2</v>
      </c>
      <c r="AN21" s="202">
        <v>2.1999999999999999E-2</v>
      </c>
      <c r="AO21" s="178">
        <v>1.6899999999999998E-2</v>
      </c>
      <c r="AP21" s="178">
        <v>1.6899999999999998E-2</v>
      </c>
      <c r="AQ21" s="202">
        <v>2.1999999999999999E-2</v>
      </c>
      <c r="AR21" s="202">
        <v>2.1999999999999999E-2</v>
      </c>
      <c r="AS21" s="178">
        <v>1.6899999999999998E-2</v>
      </c>
      <c r="AT21" s="178">
        <v>1.95E-2</v>
      </c>
      <c r="AU21" s="178">
        <v>1.95E-2</v>
      </c>
      <c r="AV21" s="642"/>
      <c r="AW21" s="642"/>
      <c r="AX21" s="178">
        <v>1.95E-2</v>
      </c>
      <c r="AY21" s="178">
        <v>1.95E-2</v>
      </c>
      <c r="AZ21" s="202">
        <v>2.1999999999999999E-2</v>
      </c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65"/>
      <c r="BT21" s="165"/>
      <c r="BU21" s="165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67"/>
      <c r="CW21" s="167"/>
      <c r="CX21" s="167"/>
      <c r="CY21" s="167"/>
      <c r="CZ21" s="167"/>
      <c r="DA21" s="167"/>
      <c r="DB21" s="167"/>
      <c r="DC21" s="167"/>
      <c r="DD21" s="167"/>
      <c r="DE21" s="167"/>
      <c r="DF21" s="167"/>
      <c r="DG21" s="167"/>
      <c r="DH21" s="167"/>
      <c r="DI21" s="167"/>
      <c r="DJ21" s="167"/>
      <c r="DK21" s="167"/>
      <c r="DL21" s="167"/>
      <c r="DM21" s="167"/>
      <c r="DN21" s="167"/>
      <c r="DO21" s="167"/>
      <c r="DP21" s="167"/>
      <c r="DQ21" s="167"/>
      <c r="DR21" s="167"/>
      <c r="DS21" s="167"/>
      <c r="DT21" s="167"/>
      <c r="DU21" s="167"/>
      <c r="DV21" s="167"/>
      <c r="DW21" s="167"/>
      <c r="DX21" s="167"/>
      <c r="DY21" s="167"/>
      <c r="DZ21" s="167"/>
      <c r="EA21" s="167"/>
      <c r="EB21" s="167"/>
      <c r="EC21" s="167"/>
      <c r="ED21" s="167"/>
      <c r="EE21" s="167"/>
      <c r="EF21" s="167"/>
      <c r="EG21" s="167"/>
      <c r="EH21" s="167"/>
      <c r="EI21" s="167"/>
      <c r="EJ21" s="167"/>
      <c r="EK21" s="167"/>
      <c r="EL21" s="167"/>
      <c r="EM21" s="167"/>
      <c r="EN21" s="167"/>
      <c r="EO21" s="167"/>
      <c r="EP21" s="167"/>
      <c r="EQ21" s="167"/>
      <c r="ER21" s="167"/>
      <c r="ES21" s="167"/>
      <c r="ET21" s="167"/>
      <c r="EU21" s="167"/>
      <c r="EV21" s="167"/>
      <c r="EW21" s="167"/>
      <c r="EX21" s="167"/>
      <c r="EY21" s="167"/>
      <c r="EZ21" s="167"/>
      <c r="FA21" s="167"/>
      <c r="FB21" s="167"/>
      <c r="FC21" s="167"/>
      <c r="FD21" s="167"/>
      <c r="FE21" s="167"/>
      <c r="FF21" s="167"/>
      <c r="FG21" s="167"/>
      <c r="FH21" s="167"/>
      <c r="FI21" s="167"/>
      <c r="FJ21" s="167"/>
      <c r="FK21" s="167"/>
      <c r="FL21" s="167"/>
      <c r="FM21" s="167"/>
      <c r="FN21" s="167"/>
      <c r="FO21" s="167"/>
      <c r="FP21" s="167"/>
      <c r="FQ21" s="167"/>
      <c r="FR21" s="167"/>
      <c r="FS21" s="167"/>
      <c r="FT21" s="167"/>
      <c r="FU21" s="167"/>
      <c r="FV21" s="167"/>
      <c r="FW21" s="167"/>
      <c r="FX21" s="167"/>
      <c r="FY21" s="167"/>
      <c r="FZ21" s="167"/>
      <c r="GA21" s="167"/>
      <c r="GB21" s="167"/>
      <c r="GC21" s="167"/>
      <c r="GD21" s="167"/>
      <c r="GE21" s="167"/>
      <c r="GF21" s="167"/>
      <c r="GG21" s="167"/>
      <c r="GH21" s="167"/>
      <c r="GI21" s="167"/>
      <c r="GJ21" s="167"/>
      <c r="GK21" s="167"/>
      <c r="GL21" s="167"/>
      <c r="GM21" s="167"/>
      <c r="GN21" s="167"/>
      <c r="GO21" s="167"/>
      <c r="GP21" s="167"/>
    </row>
    <row r="22" spans="1:198" s="1145" customFormat="1" ht="70.5" customHeight="1" x14ac:dyDescent="0.25">
      <c r="A22" s="138">
        <v>19</v>
      </c>
      <c r="B22" s="998"/>
      <c r="C22" s="292"/>
      <c r="D22" s="292"/>
      <c r="E22" s="292"/>
      <c r="F22" s="430"/>
      <c r="G22" s="1183"/>
      <c r="H22" s="1186" t="s">
        <v>1043</v>
      </c>
      <c r="I22" s="1186" t="s">
        <v>1044</v>
      </c>
      <c r="J22" s="1186" t="s">
        <v>1045</v>
      </c>
      <c r="K22" s="1187"/>
      <c r="L22" s="1187"/>
      <c r="M22" s="1186" t="s">
        <v>1043</v>
      </c>
      <c r="N22" s="1186" t="s">
        <v>1045</v>
      </c>
      <c r="O22" s="1187"/>
      <c r="P22" s="1186" t="s">
        <v>1046</v>
      </c>
      <c r="Q22" s="1186" t="s">
        <v>1046</v>
      </c>
      <c r="R22" s="1186" t="s">
        <v>1046</v>
      </c>
      <c r="S22" s="1186" t="s">
        <v>1046</v>
      </c>
      <c r="T22" s="1186" t="s">
        <v>1047</v>
      </c>
      <c r="U22" s="1186" t="s">
        <v>1047</v>
      </c>
      <c r="V22" s="1186" t="s">
        <v>1047</v>
      </c>
      <c r="W22" s="1186" t="s">
        <v>1047</v>
      </c>
      <c r="X22" s="1186" t="s">
        <v>1045</v>
      </c>
      <c r="Y22" s="1187"/>
      <c r="Z22" s="1186" t="s">
        <v>1043</v>
      </c>
      <c r="AA22" s="1186" t="s">
        <v>1043</v>
      </c>
      <c r="AB22" s="1186" t="s">
        <v>1043</v>
      </c>
      <c r="AC22" s="1186" t="s">
        <v>1045</v>
      </c>
      <c r="AD22" s="1186" t="s">
        <v>1045</v>
      </c>
      <c r="AE22" s="1186" t="s">
        <v>1048</v>
      </c>
      <c r="AF22" s="1186" t="s">
        <v>1048</v>
      </c>
      <c r="AG22" s="1186" t="s">
        <v>1048</v>
      </c>
      <c r="AH22" s="1186" t="s">
        <v>1048</v>
      </c>
      <c r="AI22" s="1186" t="s">
        <v>1044</v>
      </c>
      <c r="AJ22" s="1186" t="s">
        <v>1044</v>
      </c>
      <c r="AK22" s="1186" t="s">
        <v>1044</v>
      </c>
      <c r="AL22" s="1186" t="s">
        <v>1044</v>
      </c>
      <c r="AM22" s="1186" t="s">
        <v>1044</v>
      </c>
      <c r="AN22" s="1186" t="s">
        <v>1049</v>
      </c>
      <c r="AO22" s="1186" t="s">
        <v>1043</v>
      </c>
      <c r="AP22" s="1186" t="s">
        <v>1043</v>
      </c>
      <c r="AQ22" s="1186" t="s">
        <v>1049</v>
      </c>
      <c r="AR22" s="1186" t="s">
        <v>1049</v>
      </c>
      <c r="AS22" s="1186" t="s">
        <v>1043</v>
      </c>
      <c r="AT22" s="1186" t="s">
        <v>1045</v>
      </c>
      <c r="AU22" s="1186" t="s">
        <v>1044</v>
      </c>
      <c r="AV22" s="1187"/>
      <c r="AW22" s="1187"/>
      <c r="AX22" s="1186" t="s">
        <v>1044</v>
      </c>
      <c r="AY22" s="1186" t="s">
        <v>1044</v>
      </c>
      <c r="AZ22" s="1186" t="s">
        <v>1049</v>
      </c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49"/>
      <c r="BT22" s="149"/>
      <c r="BU22" s="149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</row>
    <row r="23" spans="1:198" s="3" customFormat="1" x14ac:dyDescent="0.25">
      <c r="A23" s="689">
        <v>20</v>
      </c>
      <c r="B23" s="88" t="s">
        <v>713</v>
      </c>
      <c r="C23" s="82" t="s">
        <v>633</v>
      </c>
      <c r="D23" s="82" t="s">
        <v>69</v>
      </c>
      <c r="E23" s="80" t="s">
        <v>285</v>
      </c>
      <c r="F23" s="24" t="s">
        <v>50</v>
      </c>
      <c r="G23" s="42" t="s">
        <v>221</v>
      </c>
      <c r="H23" s="172">
        <v>1.77E-2</v>
      </c>
      <c r="I23" s="172">
        <v>2.0400000000000001E-2</v>
      </c>
      <c r="J23" s="172">
        <v>2.0400000000000001E-2</v>
      </c>
      <c r="K23" s="1184"/>
      <c r="L23" s="1184"/>
      <c r="M23" s="172">
        <v>1.77E-2</v>
      </c>
      <c r="N23" s="172">
        <v>2.0400000000000001E-2</v>
      </c>
      <c r="O23" s="1184"/>
      <c r="P23" s="24">
        <v>1.0999999999999999E-2</v>
      </c>
      <c r="Q23" s="24">
        <v>1.0999999999999999E-2</v>
      </c>
      <c r="R23" s="24">
        <v>1.0999999999999999E-2</v>
      </c>
      <c r="S23" s="24">
        <v>1.0999999999999999E-2</v>
      </c>
      <c r="T23" s="24">
        <v>1.37E-2</v>
      </c>
      <c r="U23" s="24">
        <v>1.37E-2</v>
      </c>
      <c r="V23" s="24">
        <v>1.37E-2</v>
      </c>
      <c r="W23" s="24">
        <v>1.37E-2</v>
      </c>
      <c r="X23" s="172">
        <v>2.0400000000000001E-2</v>
      </c>
      <c r="Y23" s="1184"/>
      <c r="Z23" s="172">
        <v>1.77E-2</v>
      </c>
      <c r="AA23" s="172">
        <v>1.77E-2</v>
      </c>
      <c r="AB23" s="172">
        <v>1.77E-2</v>
      </c>
      <c r="AC23" s="172">
        <v>2.0400000000000001E-2</v>
      </c>
      <c r="AD23" s="172">
        <v>2.0400000000000001E-2</v>
      </c>
      <c r="AE23" s="172">
        <v>1.77E-2</v>
      </c>
      <c r="AF23" s="172">
        <v>1.77E-2</v>
      </c>
      <c r="AG23" s="172">
        <v>1.77E-2</v>
      </c>
      <c r="AH23" s="172">
        <v>1.77E-2</v>
      </c>
      <c r="AI23" s="172">
        <v>2.0400000000000001E-2</v>
      </c>
      <c r="AJ23" s="172">
        <v>2.0400000000000001E-2</v>
      </c>
      <c r="AK23" s="172">
        <v>2.0400000000000001E-2</v>
      </c>
      <c r="AL23" s="172">
        <v>2.0400000000000001E-2</v>
      </c>
      <c r="AM23" s="172">
        <v>2.0400000000000001E-2</v>
      </c>
      <c r="AN23" s="24">
        <v>2.3E-2</v>
      </c>
      <c r="AO23" s="172">
        <v>1.77E-2</v>
      </c>
      <c r="AP23" s="172">
        <v>1.77E-2</v>
      </c>
      <c r="AQ23" s="24">
        <v>2.3E-2</v>
      </c>
      <c r="AR23" s="24">
        <v>2.3E-2</v>
      </c>
      <c r="AS23" s="172">
        <v>1.77E-2</v>
      </c>
      <c r="AT23" s="172">
        <v>2.0400000000000001E-2</v>
      </c>
      <c r="AU23" s="172">
        <v>2.0400000000000001E-2</v>
      </c>
      <c r="AV23" s="1184"/>
      <c r="AW23" s="1184"/>
      <c r="AX23" s="172">
        <v>2.0400000000000001E-2</v>
      </c>
      <c r="AY23" s="172">
        <v>2.0400000000000001E-2</v>
      </c>
      <c r="AZ23" s="24">
        <v>2.3E-2</v>
      </c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47"/>
      <c r="BT23" s="47"/>
      <c r="BU23" s="4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</row>
    <row r="24" spans="1:198" s="26" customFormat="1" ht="12.75" customHeight="1" thickBot="1" x14ac:dyDescent="0.3">
      <c r="A24" s="138">
        <v>21</v>
      </c>
      <c r="B24" s="139" t="s">
        <v>713</v>
      </c>
      <c r="C24" s="855" t="s">
        <v>633</v>
      </c>
      <c r="D24" s="855" t="s">
        <v>69</v>
      </c>
      <c r="E24" s="141" t="s">
        <v>261</v>
      </c>
      <c r="F24" s="178" t="s">
        <v>50</v>
      </c>
      <c r="G24" s="845" t="s">
        <v>221</v>
      </c>
      <c r="H24" s="172">
        <v>1.8100000000000002E-2</v>
      </c>
      <c r="I24" s="172">
        <v>2.0799999999999999E-2</v>
      </c>
      <c r="J24" s="172">
        <v>2.0799999999999999E-2</v>
      </c>
      <c r="K24" s="640"/>
      <c r="L24" s="640"/>
      <c r="M24" s="172">
        <v>1.8100000000000002E-2</v>
      </c>
      <c r="N24" s="172">
        <v>2.0799999999999999E-2</v>
      </c>
      <c r="O24" s="640"/>
      <c r="P24" s="202">
        <v>1.12E-2</v>
      </c>
      <c r="Q24" s="202">
        <v>1.12E-2</v>
      </c>
      <c r="R24" s="202">
        <v>1.12E-2</v>
      </c>
      <c r="S24" s="202">
        <v>1.12E-2</v>
      </c>
      <c r="T24" s="202">
        <v>1.4E-2</v>
      </c>
      <c r="U24" s="202">
        <v>1.4E-2</v>
      </c>
      <c r="V24" s="202">
        <v>1.4E-2</v>
      </c>
      <c r="W24" s="202">
        <v>1.4E-2</v>
      </c>
      <c r="X24" s="172">
        <v>2.0799999999999999E-2</v>
      </c>
      <c r="Y24" s="640"/>
      <c r="Z24" s="172">
        <v>1.8100000000000002E-2</v>
      </c>
      <c r="AA24" s="172">
        <v>1.8100000000000002E-2</v>
      </c>
      <c r="AB24" s="172">
        <v>1.8100000000000002E-2</v>
      </c>
      <c r="AC24" s="172">
        <v>2.0799999999999999E-2</v>
      </c>
      <c r="AD24" s="172">
        <v>2.0799999999999999E-2</v>
      </c>
      <c r="AE24" s="172">
        <v>1.8100000000000002E-2</v>
      </c>
      <c r="AF24" s="172">
        <v>1.8100000000000002E-2</v>
      </c>
      <c r="AG24" s="172">
        <v>1.8100000000000002E-2</v>
      </c>
      <c r="AH24" s="172">
        <v>1.8100000000000002E-2</v>
      </c>
      <c r="AI24" s="172">
        <v>2.0799999999999999E-2</v>
      </c>
      <c r="AJ24" s="172">
        <v>2.0799999999999999E-2</v>
      </c>
      <c r="AK24" s="172">
        <v>2.0799999999999999E-2</v>
      </c>
      <c r="AL24" s="172">
        <v>2.0799999999999999E-2</v>
      </c>
      <c r="AM24" s="172">
        <v>2.0799999999999999E-2</v>
      </c>
      <c r="AN24" s="202">
        <v>2.35E-2</v>
      </c>
      <c r="AO24" s="172">
        <v>1.8100000000000002E-2</v>
      </c>
      <c r="AP24" s="172">
        <v>1.8100000000000002E-2</v>
      </c>
      <c r="AQ24" s="202">
        <v>2.35E-2</v>
      </c>
      <c r="AR24" s="202">
        <v>2.35E-2</v>
      </c>
      <c r="AS24" s="172">
        <v>1.8100000000000002E-2</v>
      </c>
      <c r="AT24" s="172">
        <v>2.0799999999999999E-2</v>
      </c>
      <c r="AU24" s="172">
        <v>2.0799999999999999E-2</v>
      </c>
      <c r="AV24" s="640"/>
      <c r="AW24" s="640"/>
      <c r="AX24" s="172">
        <v>2.0799999999999999E-2</v>
      </c>
      <c r="AY24" s="172">
        <v>2.0799999999999999E-2</v>
      </c>
      <c r="AZ24" s="202">
        <v>2.35E-2</v>
      </c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44"/>
      <c r="BT24" s="144"/>
      <c r="BU24" s="144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</row>
    <row r="25" spans="1:198" s="155" customFormat="1" ht="71.25" customHeight="1" x14ac:dyDescent="0.25">
      <c r="A25" s="138">
        <v>22</v>
      </c>
      <c r="B25" s="863"/>
      <c r="C25" s="244"/>
      <c r="D25" s="244"/>
      <c r="E25" s="244"/>
      <c r="F25" s="1006"/>
      <c r="G25" s="246"/>
      <c r="H25" s="1178" t="s">
        <v>1050</v>
      </c>
      <c r="I25" s="1178" t="s">
        <v>1051</v>
      </c>
      <c r="J25" s="1178" t="s">
        <v>1052</v>
      </c>
      <c r="K25" s="1179"/>
      <c r="L25" s="1179"/>
      <c r="M25" s="1178" t="s">
        <v>1050</v>
      </c>
      <c r="N25" s="1178" t="s">
        <v>1052</v>
      </c>
      <c r="O25" s="1179"/>
      <c r="P25" s="1178" t="s">
        <v>1053</v>
      </c>
      <c r="Q25" s="1178" t="s">
        <v>1053</v>
      </c>
      <c r="R25" s="1178" t="s">
        <v>1053</v>
      </c>
      <c r="S25" s="1178" t="s">
        <v>1053</v>
      </c>
      <c r="T25" s="1178" t="s">
        <v>1054</v>
      </c>
      <c r="U25" s="1178" t="s">
        <v>1054</v>
      </c>
      <c r="V25" s="1178" t="s">
        <v>1054</v>
      </c>
      <c r="W25" s="1178" t="s">
        <v>1054</v>
      </c>
      <c r="X25" s="1178" t="s">
        <v>1052</v>
      </c>
      <c r="Y25" s="1179"/>
      <c r="Z25" s="1178" t="s">
        <v>1050</v>
      </c>
      <c r="AA25" s="1178" t="s">
        <v>1050</v>
      </c>
      <c r="AB25" s="1178" t="s">
        <v>1050</v>
      </c>
      <c r="AC25" s="1178" t="s">
        <v>1052</v>
      </c>
      <c r="AD25" s="1178" t="s">
        <v>1052</v>
      </c>
      <c r="AE25" s="1178" t="s">
        <v>1055</v>
      </c>
      <c r="AF25" s="1178" t="s">
        <v>1055</v>
      </c>
      <c r="AG25" s="1178" t="s">
        <v>1055</v>
      </c>
      <c r="AH25" s="1178" t="s">
        <v>1055</v>
      </c>
      <c r="AI25" s="1175" t="s">
        <v>1056</v>
      </c>
      <c r="AJ25" s="1175" t="s">
        <v>1056</v>
      </c>
      <c r="AK25" s="1175" t="s">
        <v>1057</v>
      </c>
      <c r="AL25" s="1175" t="s">
        <v>1057</v>
      </c>
      <c r="AM25" s="1175" t="s">
        <v>1056</v>
      </c>
      <c r="AN25" s="1178" t="s">
        <v>1058</v>
      </c>
      <c r="AO25" s="1178" t="s">
        <v>1050</v>
      </c>
      <c r="AP25" s="1178" t="s">
        <v>1050</v>
      </c>
      <c r="AQ25" s="1178" t="s">
        <v>1058</v>
      </c>
      <c r="AR25" s="1178" t="s">
        <v>1058</v>
      </c>
      <c r="AS25" s="1178" t="s">
        <v>1050</v>
      </c>
      <c r="AT25" s="1178" t="s">
        <v>1052</v>
      </c>
      <c r="AU25" s="1175" t="s">
        <v>1056</v>
      </c>
      <c r="AV25" s="1179"/>
      <c r="AW25" s="1179"/>
      <c r="AX25" s="1175" t="s">
        <v>1056</v>
      </c>
      <c r="AY25" s="1175" t="s">
        <v>1056</v>
      </c>
      <c r="AZ25" s="1178" t="s">
        <v>1058</v>
      </c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56"/>
      <c r="BT25" s="156"/>
      <c r="BU25" s="156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  <c r="CT25" s="158"/>
      <c r="CU25" s="158"/>
      <c r="CV25" s="158"/>
      <c r="CW25" s="158"/>
      <c r="CX25" s="158"/>
      <c r="CY25" s="158"/>
      <c r="CZ25" s="158"/>
      <c r="DA25" s="158"/>
      <c r="DB25" s="158"/>
      <c r="DC25" s="158"/>
      <c r="DD25" s="158"/>
      <c r="DE25" s="158"/>
      <c r="DF25" s="158"/>
      <c r="DG25" s="158"/>
      <c r="DH25" s="158"/>
      <c r="DI25" s="158"/>
      <c r="DJ25" s="158"/>
      <c r="DK25" s="158"/>
      <c r="DL25" s="158"/>
      <c r="DM25" s="158"/>
      <c r="DN25" s="158"/>
      <c r="DO25" s="158"/>
      <c r="DP25" s="158"/>
      <c r="DQ25" s="158"/>
      <c r="DR25" s="158"/>
      <c r="DS25" s="158"/>
      <c r="DT25" s="158"/>
      <c r="DU25" s="158"/>
      <c r="DV25" s="158"/>
      <c r="DW25" s="158"/>
      <c r="DX25" s="158"/>
      <c r="DY25" s="158"/>
      <c r="DZ25" s="158"/>
      <c r="EA25" s="158"/>
      <c r="EB25" s="158"/>
      <c r="EC25" s="158"/>
      <c r="ED25" s="158"/>
      <c r="EE25" s="158"/>
      <c r="EF25" s="158"/>
      <c r="EG25" s="158"/>
      <c r="EH25" s="158"/>
      <c r="EI25" s="158"/>
      <c r="EJ25" s="158"/>
      <c r="EK25" s="158"/>
      <c r="EL25" s="158"/>
      <c r="EM25" s="158"/>
      <c r="EN25" s="158"/>
      <c r="EO25" s="158"/>
      <c r="EP25" s="158"/>
      <c r="EQ25" s="158"/>
      <c r="ER25" s="158"/>
      <c r="ES25" s="158"/>
      <c r="ET25" s="158"/>
      <c r="EU25" s="158"/>
      <c r="EV25" s="158"/>
      <c r="EW25" s="158"/>
      <c r="EX25" s="158"/>
      <c r="EY25" s="158"/>
      <c r="EZ25" s="158"/>
      <c r="FA25" s="158"/>
      <c r="FB25" s="158"/>
      <c r="FC25" s="158"/>
      <c r="FD25" s="158"/>
      <c r="FE25" s="158"/>
      <c r="FF25" s="158"/>
      <c r="FG25" s="158"/>
      <c r="FH25" s="158"/>
      <c r="FI25" s="158"/>
      <c r="FJ25" s="158"/>
      <c r="FK25" s="158"/>
      <c r="FL25" s="158"/>
      <c r="FM25" s="158"/>
      <c r="FN25" s="158"/>
      <c r="FO25" s="158"/>
      <c r="FP25" s="158"/>
      <c r="FQ25" s="158"/>
      <c r="FR25" s="158"/>
      <c r="FS25" s="158"/>
      <c r="FT25" s="158"/>
      <c r="FU25" s="158"/>
      <c r="FV25" s="158"/>
      <c r="FW25" s="158"/>
      <c r="FX25" s="158"/>
      <c r="FY25" s="158"/>
      <c r="FZ25" s="158"/>
      <c r="GA25" s="158"/>
      <c r="GB25" s="158"/>
      <c r="GC25" s="158"/>
      <c r="GD25" s="158"/>
      <c r="GE25" s="158"/>
      <c r="GF25" s="158"/>
      <c r="GG25" s="158"/>
      <c r="GH25" s="158"/>
      <c r="GI25" s="158"/>
      <c r="GJ25" s="158"/>
      <c r="GK25" s="158"/>
      <c r="GL25" s="158"/>
      <c r="GM25" s="158"/>
      <c r="GN25" s="158"/>
      <c r="GO25" s="158"/>
      <c r="GP25" s="158"/>
    </row>
    <row r="26" spans="1:198" s="3" customFormat="1" x14ac:dyDescent="0.25">
      <c r="A26" s="689">
        <v>23</v>
      </c>
      <c r="B26" s="88" t="s">
        <v>714</v>
      </c>
      <c r="C26" s="82" t="s">
        <v>682</v>
      </c>
      <c r="D26" s="82" t="s">
        <v>69</v>
      </c>
      <c r="E26" s="80" t="s">
        <v>285</v>
      </c>
      <c r="F26" s="24" t="s">
        <v>50</v>
      </c>
      <c r="G26" s="42" t="s">
        <v>221</v>
      </c>
      <c r="H26" s="172">
        <v>3.5499999999999997E-2</v>
      </c>
      <c r="I26" s="172">
        <v>4.1000000000000002E-2</v>
      </c>
      <c r="J26" s="172">
        <v>4.1000000000000002E-2</v>
      </c>
      <c r="K26" s="1184"/>
      <c r="L26" s="1184"/>
      <c r="M26" s="172">
        <v>3.5499999999999997E-2</v>
      </c>
      <c r="N26" s="172">
        <v>4.1000000000000002E-2</v>
      </c>
      <c r="O26" s="1184"/>
      <c r="P26" s="24">
        <v>2.1999999999999999E-2</v>
      </c>
      <c r="Q26" s="24">
        <v>2.1999999999999999E-2</v>
      </c>
      <c r="R26" s="24">
        <v>2.1999999999999999E-2</v>
      </c>
      <c r="S26" s="24">
        <v>2.1999999999999999E-2</v>
      </c>
      <c r="T26" s="24">
        <v>2.7300000000000001E-2</v>
      </c>
      <c r="U26" s="24">
        <v>2.7300000000000001E-2</v>
      </c>
      <c r="V26" s="24">
        <v>2.7300000000000001E-2</v>
      </c>
      <c r="W26" s="24">
        <v>2.7300000000000001E-2</v>
      </c>
      <c r="X26" s="172">
        <v>4.1000000000000002E-2</v>
      </c>
      <c r="Y26" s="1184"/>
      <c r="Z26" s="172">
        <v>3.5499999999999997E-2</v>
      </c>
      <c r="AA26" s="172">
        <v>3.5499999999999997E-2</v>
      </c>
      <c r="AB26" s="172">
        <v>3.5499999999999997E-2</v>
      </c>
      <c r="AC26" s="172">
        <v>4.1000000000000002E-2</v>
      </c>
      <c r="AD26" s="172">
        <v>4.1000000000000002E-2</v>
      </c>
      <c r="AE26" s="172">
        <v>3.5499999999999997E-2</v>
      </c>
      <c r="AF26" s="172">
        <v>3.5499999999999997E-2</v>
      </c>
      <c r="AG26" s="172">
        <v>3.5499999999999997E-2</v>
      </c>
      <c r="AH26" s="172">
        <v>3.5499999999999997E-2</v>
      </c>
      <c r="AI26" s="172">
        <v>4.1000000000000002E-2</v>
      </c>
      <c r="AJ26" s="172">
        <v>4.1000000000000002E-2</v>
      </c>
      <c r="AK26" s="172">
        <v>4.1000000000000002E-2</v>
      </c>
      <c r="AL26" s="172">
        <v>4.1000000000000002E-2</v>
      </c>
      <c r="AM26" s="172">
        <v>4.1000000000000002E-2</v>
      </c>
      <c r="AN26" s="24">
        <v>4.5999999999999999E-2</v>
      </c>
      <c r="AO26" s="172">
        <v>3.5499999999999997E-2</v>
      </c>
      <c r="AP26" s="172">
        <v>3.5499999999999997E-2</v>
      </c>
      <c r="AQ26" s="24">
        <v>4.5999999999999999E-2</v>
      </c>
      <c r="AR26" s="24">
        <v>4.5999999999999999E-2</v>
      </c>
      <c r="AS26" s="172">
        <v>3.5499999999999997E-2</v>
      </c>
      <c r="AT26" s="172">
        <v>4.1000000000000002E-2</v>
      </c>
      <c r="AU26" s="172">
        <v>4.1000000000000002E-2</v>
      </c>
      <c r="AV26" s="1184"/>
      <c r="AW26" s="1184"/>
      <c r="AX26" s="172">
        <v>4.1000000000000002E-2</v>
      </c>
      <c r="AY26" s="172">
        <v>4.1000000000000002E-2</v>
      </c>
      <c r="AZ26" s="24">
        <v>4.5999999999999999E-2</v>
      </c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47"/>
      <c r="BT26" s="47"/>
      <c r="BU26" s="4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</row>
    <row r="27" spans="1:198" s="164" customFormat="1" ht="12.75" customHeight="1" thickBot="1" x14ac:dyDescent="0.3">
      <c r="A27" s="138">
        <v>24</v>
      </c>
      <c r="B27" s="159" t="s">
        <v>714</v>
      </c>
      <c r="C27" s="811" t="s">
        <v>682</v>
      </c>
      <c r="D27" s="811" t="s">
        <v>69</v>
      </c>
      <c r="E27" s="161" t="s">
        <v>261</v>
      </c>
      <c r="F27" s="178" t="s">
        <v>50</v>
      </c>
      <c r="G27" s="845" t="s">
        <v>221</v>
      </c>
      <c r="H27" s="178">
        <v>3.8699999999999998E-2</v>
      </c>
      <c r="I27" s="178">
        <v>4.4699999999999997E-2</v>
      </c>
      <c r="J27" s="178">
        <v>4.4699999999999997E-2</v>
      </c>
      <c r="K27" s="642"/>
      <c r="L27" s="642"/>
      <c r="M27" s="178">
        <v>3.8699999999999998E-2</v>
      </c>
      <c r="N27" s="178">
        <v>4.4699999999999997E-2</v>
      </c>
      <c r="O27" s="642"/>
      <c r="P27" s="202">
        <v>2.4E-2</v>
      </c>
      <c r="Q27" s="202">
        <v>2.4E-2</v>
      </c>
      <c r="R27" s="202">
        <v>2.4E-2</v>
      </c>
      <c r="S27" s="202">
        <v>2.4E-2</v>
      </c>
      <c r="T27" s="202">
        <v>2.98E-2</v>
      </c>
      <c r="U27" s="202">
        <v>2.98E-2</v>
      </c>
      <c r="V27" s="202">
        <v>2.98E-2</v>
      </c>
      <c r="W27" s="202">
        <v>2.98E-2</v>
      </c>
      <c r="X27" s="178">
        <v>4.4699999999999997E-2</v>
      </c>
      <c r="Y27" s="642"/>
      <c r="Z27" s="178">
        <v>3.8699999999999998E-2</v>
      </c>
      <c r="AA27" s="178">
        <v>3.8699999999999998E-2</v>
      </c>
      <c r="AB27" s="178">
        <v>3.8699999999999998E-2</v>
      </c>
      <c r="AC27" s="178">
        <v>4.4699999999999997E-2</v>
      </c>
      <c r="AD27" s="178">
        <v>4.4699999999999997E-2</v>
      </c>
      <c r="AE27" s="178">
        <v>3.8699999999999998E-2</v>
      </c>
      <c r="AF27" s="178">
        <v>3.8699999999999998E-2</v>
      </c>
      <c r="AG27" s="178">
        <v>3.8699999999999998E-2</v>
      </c>
      <c r="AH27" s="178">
        <v>3.8699999999999998E-2</v>
      </c>
      <c r="AI27" s="178">
        <v>4.4699999999999997E-2</v>
      </c>
      <c r="AJ27" s="178">
        <v>4.4699999999999997E-2</v>
      </c>
      <c r="AK27" s="178">
        <v>4.4699999999999997E-2</v>
      </c>
      <c r="AL27" s="178">
        <v>4.4699999999999997E-2</v>
      </c>
      <c r="AM27" s="178">
        <v>4.4699999999999997E-2</v>
      </c>
      <c r="AN27" s="202">
        <v>4.9200000000000001E-2</v>
      </c>
      <c r="AO27" s="178">
        <v>3.8699999999999998E-2</v>
      </c>
      <c r="AP27" s="178">
        <v>3.8699999999999998E-2</v>
      </c>
      <c r="AQ27" s="202">
        <v>4.9200000000000001E-2</v>
      </c>
      <c r="AR27" s="202">
        <v>4.9200000000000001E-2</v>
      </c>
      <c r="AS27" s="178">
        <v>3.8699999999999998E-2</v>
      </c>
      <c r="AT27" s="178">
        <v>4.4699999999999997E-2</v>
      </c>
      <c r="AU27" s="178">
        <v>4.4699999999999997E-2</v>
      </c>
      <c r="AV27" s="642"/>
      <c r="AW27" s="642"/>
      <c r="AX27" s="178">
        <v>4.4699999999999997E-2</v>
      </c>
      <c r="AY27" s="178">
        <v>4.4699999999999997E-2</v>
      </c>
      <c r="AZ27" s="202">
        <v>4.9200000000000001E-2</v>
      </c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65"/>
      <c r="BT27" s="165"/>
      <c r="BU27" s="165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  <c r="DJ27" s="167"/>
      <c r="DK27" s="167"/>
      <c r="DL27" s="167"/>
      <c r="DM27" s="167"/>
      <c r="DN27" s="167"/>
      <c r="DO27" s="167"/>
      <c r="DP27" s="167"/>
      <c r="DQ27" s="167"/>
      <c r="DR27" s="167"/>
      <c r="DS27" s="167"/>
      <c r="DT27" s="167"/>
      <c r="DU27" s="167"/>
      <c r="DV27" s="167"/>
      <c r="DW27" s="167"/>
      <c r="DX27" s="167"/>
      <c r="DY27" s="167"/>
      <c r="DZ27" s="167"/>
      <c r="EA27" s="167"/>
      <c r="EB27" s="167"/>
      <c r="EC27" s="167"/>
      <c r="ED27" s="167"/>
      <c r="EE27" s="167"/>
      <c r="EF27" s="167"/>
      <c r="EG27" s="167"/>
      <c r="EH27" s="167"/>
      <c r="EI27" s="167"/>
      <c r="EJ27" s="167"/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</row>
    <row r="28" spans="1:198" s="1145" customFormat="1" ht="74.25" customHeight="1" x14ac:dyDescent="0.25">
      <c r="A28" s="138">
        <v>25</v>
      </c>
      <c r="B28" s="998"/>
      <c r="C28" s="292"/>
      <c r="D28" s="292"/>
      <c r="E28" s="292"/>
      <c r="F28" s="430"/>
      <c r="G28" s="1183"/>
      <c r="H28" s="1186" t="s">
        <v>1059</v>
      </c>
      <c r="I28" s="1186" t="s">
        <v>1060</v>
      </c>
      <c r="J28" s="1186" t="s">
        <v>1061</v>
      </c>
      <c r="K28" s="1187"/>
      <c r="L28" s="1187"/>
      <c r="M28" s="1186" t="s">
        <v>1059</v>
      </c>
      <c r="N28" s="1186" t="s">
        <v>1061</v>
      </c>
      <c r="O28" s="1187"/>
      <c r="P28" s="1186" t="s">
        <v>1062</v>
      </c>
      <c r="Q28" s="1186" t="s">
        <v>1062</v>
      </c>
      <c r="R28" s="1186" t="s">
        <v>1062</v>
      </c>
      <c r="S28" s="1186" t="s">
        <v>1062</v>
      </c>
      <c r="T28" s="1186" t="s">
        <v>1063</v>
      </c>
      <c r="U28" s="1186" t="s">
        <v>1063</v>
      </c>
      <c r="V28" s="1186" t="s">
        <v>1063</v>
      </c>
      <c r="W28" s="1186" t="s">
        <v>1063</v>
      </c>
      <c r="X28" s="1186" t="s">
        <v>1061</v>
      </c>
      <c r="Y28" s="1187"/>
      <c r="Z28" s="1186" t="s">
        <v>1059</v>
      </c>
      <c r="AA28" s="1186" t="s">
        <v>1059</v>
      </c>
      <c r="AB28" s="1186" t="s">
        <v>1059</v>
      </c>
      <c r="AC28" s="1186" t="s">
        <v>1061</v>
      </c>
      <c r="AD28" s="1186" t="s">
        <v>1061</v>
      </c>
      <c r="AE28" s="1186" t="s">
        <v>1064</v>
      </c>
      <c r="AF28" s="1186" t="s">
        <v>1064</v>
      </c>
      <c r="AG28" s="1186" t="s">
        <v>1064</v>
      </c>
      <c r="AH28" s="1186" t="s">
        <v>1064</v>
      </c>
      <c r="AI28" s="1175" t="s">
        <v>1065</v>
      </c>
      <c r="AJ28" s="1175" t="s">
        <v>1065</v>
      </c>
      <c r="AK28" s="1175" t="s">
        <v>1066</v>
      </c>
      <c r="AL28" s="1175" t="s">
        <v>1066</v>
      </c>
      <c r="AM28" s="1175" t="s">
        <v>1065</v>
      </c>
      <c r="AN28" s="1186" t="s">
        <v>1067</v>
      </c>
      <c r="AO28" s="1186" t="s">
        <v>1059</v>
      </c>
      <c r="AP28" s="1186" t="s">
        <v>1059</v>
      </c>
      <c r="AQ28" s="1186" t="s">
        <v>1067</v>
      </c>
      <c r="AR28" s="1186" t="s">
        <v>1067</v>
      </c>
      <c r="AS28" s="1186" t="s">
        <v>1059</v>
      </c>
      <c r="AT28" s="1186" t="s">
        <v>1061</v>
      </c>
      <c r="AU28" s="1175" t="s">
        <v>1065</v>
      </c>
      <c r="AV28" s="1187"/>
      <c r="AW28" s="1187"/>
      <c r="AX28" s="1175" t="s">
        <v>1065</v>
      </c>
      <c r="AY28" s="1175" t="s">
        <v>1065</v>
      </c>
      <c r="AZ28" s="1186" t="s">
        <v>1067</v>
      </c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49"/>
      <c r="BT28" s="149"/>
      <c r="BU28" s="149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</row>
    <row r="29" spans="1:198" s="3" customFormat="1" x14ac:dyDescent="0.25">
      <c r="A29" s="689">
        <v>26</v>
      </c>
      <c r="B29" s="88" t="s">
        <v>715</v>
      </c>
      <c r="C29" s="82" t="s">
        <v>682</v>
      </c>
      <c r="D29" s="82" t="s">
        <v>69</v>
      </c>
      <c r="E29" s="80" t="s">
        <v>285</v>
      </c>
      <c r="F29" s="24" t="s">
        <v>50</v>
      </c>
      <c r="G29" s="42" t="s">
        <v>221</v>
      </c>
      <c r="H29" s="172">
        <v>3.5799999999999998E-2</v>
      </c>
      <c r="I29" s="172">
        <v>4.1300000000000003E-2</v>
      </c>
      <c r="J29" s="172">
        <v>4.1300000000000003E-2</v>
      </c>
      <c r="K29" s="1184"/>
      <c r="L29" s="1184"/>
      <c r="M29" s="172">
        <v>3.5799999999999998E-2</v>
      </c>
      <c r="N29" s="172">
        <v>4.1300000000000003E-2</v>
      </c>
      <c r="O29" s="1184"/>
      <c r="P29" s="24">
        <v>2.2100000000000002E-2</v>
      </c>
      <c r="Q29" s="24">
        <v>2.2100000000000002E-2</v>
      </c>
      <c r="R29" s="24">
        <v>2.2100000000000002E-2</v>
      </c>
      <c r="S29" s="24">
        <v>2.2100000000000002E-2</v>
      </c>
      <c r="T29" s="24">
        <v>2.76E-2</v>
      </c>
      <c r="U29" s="24">
        <v>2.76E-2</v>
      </c>
      <c r="V29" s="24">
        <v>2.76E-2</v>
      </c>
      <c r="W29" s="24">
        <v>2.76E-2</v>
      </c>
      <c r="X29" s="172">
        <v>4.1300000000000003E-2</v>
      </c>
      <c r="Y29" s="1184"/>
      <c r="Z29" s="172">
        <v>3.5799999999999998E-2</v>
      </c>
      <c r="AA29" s="172">
        <v>3.5799999999999998E-2</v>
      </c>
      <c r="AB29" s="172">
        <v>3.5799999999999998E-2</v>
      </c>
      <c r="AC29" s="172">
        <v>4.1300000000000003E-2</v>
      </c>
      <c r="AD29" s="172">
        <v>4.1300000000000003E-2</v>
      </c>
      <c r="AE29" s="172">
        <v>3.5799999999999998E-2</v>
      </c>
      <c r="AF29" s="172">
        <v>3.5799999999999998E-2</v>
      </c>
      <c r="AG29" s="172">
        <v>3.5799999999999998E-2</v>
      </c>
      <c r="AH29" s="172">
        <v>3.5799999999999998E-2</v>
      </c>
      <c r="AI29" s="172">
        <v>4.1300000000000003E-2</v>
      </c>
      <c r="AJ29" s="172">
        <v>4.1300000000000003E-2</v>
      </c>
      <c r="AK29" s="172">
        <v>4.1300000000000003E-2</v>
      </c>
      <c r="AL29" s="172">
        <v>4.1300000000000003E-2</v>
      </c>
      <c r="AM29" s="172">
        <v>4.1300000000000003E-2</v>
      </c>
      <c r="AN29" s="24">
        <v>4.6800000000000001E-2</v>
      </c>
      <c r="AO29" s="172">
        <v>3.5799999999999998E-2</v>
      </c>
      <c r="AP29" s="172">
        <v>3.5799999999999998E-2</v>
      </c>
      <c r="AQ29" s="24">
        <v>4.6800000000000001E-2</v>
      </c>
      <c r="AR29" s="24">
        <v>4.6800000000000001E-2</v>
      </c>
      <c r="AS29" s="172">
        <v>3.5799999999999998E-2</v>
      </c>
      <c r="AT29" s="172">
        <v>4.1300000000000003E-2</v>
      </c>
      <c r="AU29" s="172">
        <v>4.1300000000000003E-2</v>
      </c>
      <c r="AV29" s="1184"/>
      <c r="AW29" s="1184"/>
      <c r="AX29" s="172">
        <v>4.1300000000000003E-2</v>
      </c>
      <c r="AY29" s="172">
        <v>4.1300000000000003E-2</v>
      </c>
      <c r="AZ29" s="24">
        <v>4.6800000000000001E-2</v>
      </c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47"/>
      <c r="BT29" s="47"/>
      <c r="BU29" s="4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</row>
    <row r="30" spans="1:198" s="26" customFormat="1" ht="12.75" customHeight="1" thickBot="1" x14ac:dyDescent="0.3">
      <c r="A30" s="138">
        <v>27</v>
      </c>
      <c r="B30" s="139" t="s">
        <v>715</v>
      </c>
      <c r="C30" s="855" t="s">
        <v>682</v>
      </c>
      <c r="D30" s="855" t="s">
        <v>69</v>
      </c>
      <c r="E30" s="141" t="s">
        <v>261</v>
      </c>
      <c r="F30" s="178" t="s">
        <v>50</v>
      </c>
      <c r="G30" s="845" t="s">
        <v>221</v>
      </c>
      <c r="H30" s="172">
        <v>3.9E-2</v>
      </c>
      <c r="I30" s="172">
        <v>4.4999999999999998E-2</v>
      </c>
      <c r="J30" s="172">
        <v>4.4999999999999998E-2</v>
      </c>
      <c r="K30" s="640"/>
      <c r="L30" s="640"/>
      <c r="M30" s="172">
        <v>3.9E-2</v>
      </c>
      <c r="N30" s="172">
        <v>4.4999999999999998E-2</v>
      </c>
      <c r="O30" s="640"/>
      <c r="P30" s="202">
        <v>2.41E-2</v>
      </c>
      <c r="Q30" s="202">
        <v>2.41E-2</v>
      </c>
      <c r="R30" s="202">
        <v>2.41E-2</v>
      </c>
      <c r="S30" s="202">
        <v>2.41E-2</v>
      </c>
      <c r="T30" s="202">
        <v>3.0099999999999998E-2</v>
      </c>
      <c r="U30" s="202">
        <v>3.0099999999999998E-2</v>
      </c>
      <c r="V30" s="202">
        <v>3.0099999999999998E-2</v>
      </c>
      <c r="W30" s="202">
        <v>3.0099999999999998E-2</v>
      </c>
      <c r="X30" s="172">
        <v>4.4999999999999998E-2</v>
      </c>
      <c r="Y30" s="640"/>
      <c r="Z30" s="172">
        <v>3.9E-2</v>
      </c>
      <c r="AA30" s="172">
        <v>3.9E-2</v>
      </c>
      <c r="AB30" s="172">
        <v>3.9E-2</v>
      </c>
      <c r="AC30" s="172">
        <v>4.4999999999999998E-2</v>
      </c>
      <c r="AD30" s="172">
        <v>4.4999999999999998E-2</v>
      </c>
      <c r="AE30" s="172">
        <v>3.9E-2</v>
      </c>
      <c r="AF30" s="172">
        <v>3.9E-2</v>
      </c>
      <c r="AG30" s="172">
        <v>3.9E-2</v>
      </c>
      <c r="AH30" s="172">
        <v>3.9E-2</v>
      </c>
      <c r="AI30" s="172">
        <v>4.4999999999999998E-2</v>
      </c>
      <c r="AJ30" s="172">
        <v>4.4999999999999998E-2</v>
      </c>
      <c r="AK30" s="172">
        <v>4.4999999999999998E-2</v>
      </c>
      <c r="AL30" s="172">
        <v>4.4999999999999998E-2</v>
      </c>
      <c r="AM30" s="172">
        <v>4.4999999999999998E-2</v>
      </c>
      <c r="AN30" s="202">
        <v>5.0099999999999999E-2</v>
      </c>
      <c r="AO30" s="172">
        <v>3.9E-2</v>
      </c>
      <c r="AP30" s="172">
        <v>3.9E-2</v>
      </c>
      <c r="AQ30" s="202">
        <v>5.0099999999999999E-2</v>
      </c>
      <c r="AR30" s="202">
        <v>5.0099999999999999E-2</v>
      </c>
      <c r="AS30" s="172">
        <v>3.9E-2</v>
      </c>
      <c r="AT30" s="172">
        <v>4.4999999999999998E-2</v>
      </c>
      <c r="AU30" s="172">
        <v>4.4999999999999998E-2</v>
      </c>
      <c r="AV30" s="640"/>
      <c r="AW30" s="640"/>
      <c r="AX30" s="172">
        <v>4.4999999999999998E-2</v>
      </c>
      <c r="AY30" s="172">
        <v>4.4999999999999998E-2</v>
      </c>
      <c r="AZ30" s="202">
        <v>5.0099999999999999E-2</v>
      </c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84"/>
      <c r="BO30" s="184"/>
      <c r="BP30" s="184"/>
      <c r="BQ30" s="184"/>
      <c r="BR30" s="184"/>
      <c r="BS30" s="144"/>
      <c r="BT30" s="144"/>
      <c r="BU30" s="144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</row>
    <row r="31" spans="1:198" s="155" customFormat="1" ht="72.75" customHeight="1" x14ac:dyDescent="0.25">
      <c r="A31" s="138">
        <v>28</v>
      </c>
      <c r="B31" s="863"/>
      <c r="C31" s="244"/>
      <c r="D31" s="244"/>
      <c r="E31" s="244"/>
      <c r="F31" s="1006"/>
      <c r="G31" s="246"/>
      <c r="H31" s="1178" t="s">
        <v>1068</v>
      </c>
      <c r="I31" s="1178" t="s">
        <v>1069</v>
      </c>
      <c r="J31" s="1178" t="s">
        <v>1070</v>
      </c>
      <c r="K31" s="1179"/>
      <c r="L31" s="1179"/>
      <c r="M31" s="1178" t="s">
        <v>1068</v>
      </c>
      <c r="N31" s="1178" t="s">
        <v>1070</v>
      </c>
      <c r="O31" s="1179"/>
      <c r="P31" s="1178" t="s">
        <v>1071</v>
      </c>
      <c r="Q31" s="1178" t="s">
        <v>1071</v>
      </c>
      <c r="R31" s="1178" t="s">
        <v>1071</v>
      </c>
      <c r="S31" s="1178" t="s">
        <v>1071</v>
      </c>
      <c r="T31" s="1178" t="s">
        <v>1072</v>
      </c>
      <c r="U31" s="1178" t="s">
        <v>1072</v>
      </c>
      <c r="V31" s="1178" t="s">
        <v>1072</v>
      </c>
      <c r="W31" s="1178" t="s">
        <v>1072</v>
      </c>
      <c r="X31" s="1178" t="s">
        <v>1070</v>
      </c>
      <c r="Y31" s="1179"/>
      <c r="Z31" s="1178" t="s">
        <v>1068</v>
      </c>
      <c r="AA31" s="1178" t="s">
        <v>1068</v>
      </c>
      <c r="AB31" s="1178" t="s">
        <v>1068</v>
      </c>
      <c r="AC31" s="1178" t="s">
        <v>1070</v>
      </c>
      <c r="AD31" s="1178" t="s">
        <v>1070</v>
      </c>
      <c r="AE31" s="1178" t="s">
        <v>1073</v>
      </c>
      <c r="AF31" s="1178" t="s">
        <v>1073</v>
      </c>
      <c r="AG31" s="1178" t="s">
        <v>1073</v>
      </c>
      <c r="AH31" s="1178" t="s">
        <v>1073</v>
      </c>
      <c r="AI31" s="1175" t="s">
        <v>1074</v>
      </c>
      <c r="AJ31" s="1175" t="s">
        <v>1074</v>
      </c>
      <c r="AK31" s="1175" t="s">
        <v>1075</v>
      </c>
      <c r="AL31" s="1175" t="s">
        <v>1075</v>
      </c>
      <c r="AM31" s="1175" t="s">
        <v>1074</v>
      </c>
      <c r="AN31" s="1178" t="s">
        <v>1076</v>
      </c>
      <c r="AO31" s="1178" t="s">
        <v>1068</v>
      </c>
      <c r="AP31" s="1178" t="s">
        <v>1068</v>
      </c>
      <c r="AQ31" s="1178" t="s">
        <v>1076</v>
      </c>
      <c r="AR31" s="1178" t="s">
        <v>1076</v>
      </c>
      <c r="AS31" s="1178" t="s">
        <v>1068</v>
      </c>
      <c r="AT31" s="1178" t="s">
        <v>1070</v>
      </c>
      <c r="AU31" s="1175" t="s">
        <v>1074</v>
      </c>
      <c r="AV31" s="1179"/>
      <c r="AW31" s="1179"/>
      <c r="AX31" s="1175" t="s">
        <v>1074</v>
      </c>
      <c r="AY31" s="1175" t="s">
        <v>1074</v>
      </c>
      <c r="AZ31" s="1178" t="s">
        <v>1076</v>
      </c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56"/>
      <c r="BT31" s="156"/>
      <c r="BU31" s="156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  <c r="CT31" s="158"/>
      <c r="CU31" s="158"/>
      <c r="CV31" s="158"/>
      <c r="CW31" s="158"/>
      <c r="CX31" s="158"/>
      <c r="CY31" s="158"/>
      <c r="CZ31" s="158"/>
      <c r="DA31" s="158"/>
      <c r="DB31" s="158"/>
      <c r="DC31" s="158"/>
      <c r="DD31" s="158"/>
      <c r="DE31" s="158"/>
      <c r="DF31" s="158"/>
      <c r="DG31" s="158"/>
      <c r="DH31" s="158"/>
      <c r="DI31" s="158"/>
      <c r="DJ31" s="158"/>
      <c r="DK31" s="158"/>
      <c r="DL31" s="158"/>
      <c r="DM31" s="158"/>
      <c r="DN31" s="158"/>
      <c r="DO31" s="158"/>
      <c r="DP31" s="158"/>
      <c r="DQ31" s="158"/>
      <c r="DR31" s="158"/>
      <c r="DS31" s="158"/>
      <c r="DT31" s="158"/>
      <c r="DU31" s="158"/>
      <c r="DV31" s="158"/>
      <c r="DW31" s="158"/>
      <c r="DX31" s="158"/>
      <c r="DY31" s="158"/>
      <c r="DZ31" s="158"/>
      <c r="EA31" s="158"/>
      <c r="EB31" s="158"/>
      <c r="EC31" s="158"/>
      <c r="ED31" s="158"/>
      <c r="EE31" s="158"/>
      <c r="EF31" s="158"/>
      <c r="EG31" s="158"/>
      <c r="EH31" s="158"/>
      <c r="EI31" s="158"/>
      <c r="EJ31" s="158"/>
      <c r="EK31" s="158"/>
      <c r="EL31" s="158"/>
      <c r="EM31" s="158"/>
      <c r="EN31" s="158"/>
      <c r="EO31" s="158"/>
      <c r="EP31" s="158"/>
      <c r="EQ31" s="158"/>
      <c r="ER31" s="158"/>
      <c r="ES31" s="158"/>
      <c r="ET31" s="158"/>
      <c r="EU31" s="158"/>
      <c r="EV31" s="158"/>
      <c r="EW31" s="158"/>
      <c r="EX31" s="158"/>
      <c r="EY31" s="158"/>
      <c r="EZ31" s="158"/>
      <c r="FA31" s="158"/>
      <c r="FB31" s="158"/>
      <c r="FC31" s="158"/>
      <c r="FD31" s="158"/>
      <c r="FE31" s="158"/>
      <c r="FF31" s="158"/>
      <c r="FG31" s="158"/>
      <c r="FH31" s="158"/>
      <c r="FI31" s="158"/>
      <c r="FJ31" s="158"/>
      <c r="FK31" s="158"/>
      <c r="FL31" s="158"/>
      <c r="FM31" s="158"/>
      <c r="FN31" s="158"/>
      <c r="FO31" s="158"/>
      <c r="FP31" s="158"/>
      <c r="FQ31" s="158"/>
      <c r="FR31" s="158"/>
      <c r="FS31" s="158"/>
      <c r="FT31" s="158"/>
      <c r="FU31" s="158"/>
      <c r="FV31" s="158"/>
      <c r="FW31" s="158"/>
      <c r="FX31" s="158"/>
      <c r="FY31" s="158"/>
      <c r="FZ31" s="158"/>
      <c r="GA31" s="158"/>
      <c r="GB31" s="158"/>
      <c r="GC31" s="158"/>
      <c r="GD31" s="158"/>
      <c r="GE31" s="158"/>
      <c r="GF31" s="158"/>
      <c r="GG31" s="158"/>
      <c r="GH31" s="158"/>
      <c r="GI31" s="158"/>
      <c r="GJ31" s="158"/>
      <c r="GK31" s="158"/>
      <c r="GL31" s="158"/>
      <c r="GM31" s="158"/>
      <c r="GN31" s="158"/>
      <c r="GO31" s="158"/>
      <c r="GP31" s="158"/>
    </row>
    <row r="32" spans="1:198" s="3" customFormat="1" x14ac:dyDescent="0.25">
      <c r="A32" s="689">
        <v>29</v>
      </c>
      <c r="B32" s="88" t="s">
        <v>716</v>
      </c>
      <c r="C32" s="82" t="s">
        <v>682</v>
      </c>
      <c r="D32" s="82" t="s">
        <v>69</v>
      </c>
      <c r="E32" s="80" t="s">
        <v>285</v>
      </c>
      <c r="F32" s="24" t="s">
        <v>50</v>
      </c>
      <c r="G32" s="42" t="s">
        <v>221</v>
      </c>
      <c r="H32" s="172">
        <v>3.61E-2</v>
      </c>
      <c r="I32" s="172">
        <v>4.1599999999999998E-2</v>
      </c>
      <c r="J32" s="172">
        <v>4.1599999999999998E-2</v>
      </c>
      <c r="K32" s="1184"/>
      <c r="L32" s="1184"/>
      <c r="M32" s="172">
        <v>3.61E-2</v>
      </c>
      <c r="N32" s="172">
        <v>4.1599999999999998E-2</v>
      </c>
      <c r="O32" s="1184"/>
      <c r="P32" s="24">
        <v>2.23E-2</v>
      </c>
      <c r="Q32" s="24">
        <v>2.23E-2</v>
      </c>
      <c r="R32" s="24">
        <v>2.23E-2</v>
      </c>
      <c r="S32" s="24">
        <v>2.23E-2</v>
      </c>
      <c r="T32" s="24">
        <v>2.7799999999999998E-2</v>
      </c>
      <c r="U32" s="24">
        <v>2.7799999999999998E-2</v>
      </c>
      <c r="V32" s="24">
        <v>2.7799999999999998E-2</v>
      </c>
      <c r="W32" s="24">
        <v>2.7799999999999998E-2</v>
      </c>
      <c r="X32" s="172">
        <v>4.1599999999999998E-2</v>
      </c>
      <c r="Y32" s="1184"/>
      <c r="Z32" s="172">
        <v>3.61E-2</v>
      </c>
      <c r="AA32" s="172">
        <v>3.61E-2</v>
      </c>
      <c r="AB32" s="172">
        <v>3.61E-2</v>
      </c>
      <c r="AC32" s="172">
        <v>4.1599999999999998E-2</v>
      </c>
      <c r="AD32" s="172">
        <v>4.1599999999999998E-2</v>
      </c>
      <c r="AE32" s="172">
        <v>3.61E-2</v>
      </c>
      <c r="AF32" s="172">
        <v>3.61E-2</v>
      </c>
      <c r="AG32" s="172">
        <v>3.61E-2</v>
      </c>
      <c r="AH32" s="172">
        <v>3.61E-2</v>
      </c>
      <c r="AI32" s="172">
        <v>4.1599999999999998E-2</v>
      </c>
      <c r="AJ32" s="172">
        <v>4.1599999999999998E-2</v>
      </c>
      <c r="AK32" s="172">
        <v>4.1599999999999998E-2</v>
      </c>
      <c r="AL32" s="172">
        <v>4.1599999999999998E-2</v>
      </c>
      <c r="AM32" s="172">
        <v>4.1599999999999998E-2</v>
      </c>
      <c r="AN32" s="24">
        <v>4.7E-2</v>
      </c>
      <c r="AO32" s="172">
        <v>3.61E-2</v>
      </c>
      <c r="AP32" s="172">
        <v>3.61E-2</v>
      </c>
      <c r="AQ32" s="24">
        <v>4.7E-2</v>
      </c>
      <c r="AR32" s="24">
        <v>4.7E-2</v>
      </c>
      <c r="AS32" s="172">
        <v>3.61E-2</v>
      </c>
      <c r="AT32" s="172">
        <v>4.1599999999999998E-2</v>
      </c>
      <c r="AU32" s="172">
        <v>4.1599999999999998E-2</v>
      </c>
      <c r="AV32" s="1184"/>
      <c r="AW32" s="1184"/>
      <c r="AX32" s="172">
        <v>4.1599999999999998E-2</v>
      </c>
      <c r="AY32" s="172">
        <v>4.1599999999999998E-2</v>
      </c>
      <c r="AZ32" s="24">
        <v>4.7E-2</v>
      </c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47"/>
      <c r="BT32" s="47"/>
      <c r="BU32" s="4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</row>
    <row r="33" spans="1:198" s="164" customFormat="1" ht="13.8" thickBot="1" x14ac:dyDescent="0.3">
      <c r="A33" s="138">
        <v>30</v>
      </c>
      <c r="B33" s="159" t="s">
        <v>716</v>
      </c>
      <c r="C33" s="811" t="s">
        <v>682</v>
      </c>
      <c r="D33" s="811" t="s">
        <v>69</v>
      </c>
      <c r="E33" s="161" t="s">
        <v>261</v>
      </c>
      <c r="F33" s="178" t="s">
        <v>50</v>
      </c>
      <c r="G33" s="845" t="s">
        <v>221</v>
      </c>
      <c r="H33" s="178">
        <v>3.9300000000000002E-2</v>
      </c>
      <c r="I33" s="178">
        <v>4.53E-2</v>
      </c>
      <c r="J33" s="178">
        <v>4.53E-2</v>
      </c>
      <c r="K33" s="642"/>
      <c r="L33" s="642"/>
      <c r="M33" s="178">
        <v>3.9300000000000002E-2</v>
      </c>
      <c r="N33" s="178">
        <v>4.53E-2</v>
      </c>
      <c r="O33" s="642"/>
      <c r="P33" s="202">
        <v>2.4299999999999999E-2</v>
      </c>
      <c r="Q33" s="202">
        <v>2.4299999999999999E-2</v>
      </c>
      <c r="R33" s="202">
        <v>2.4299999999999999E-2</v>
      </c>
      <c r="S33" s="202">
        <v>2.4299999999999999E-2</v>
      </c>
      <c r="T33" s="202">
        <v>3.0300000000000001E-2</v>
      </c>
      <c r="U33" s="202">
        <v>3.0300000000000001E-2</v>
      </c>
      <c r="V33" s="202">
        <v>3.0300000000000001E-2</v>
      </c>
      <c r="W33" s="202">
        <v>3.0300000000000001E-2</v>
      </c>
      <c r="X33" s="178">
        <v>4.53E-2</v>
      </c>
      <c r="Y33" s="642"/>
      <c r="Z33" s="178">
        <v>3.9300000000000002E-2</v>
      </c>
      <c r="AA33" s="178">
        <v>3.9300000000000002E-2</v>
      </c>
      <c r="AB33" s="178">
        <v>3.9300000000000002E-2</v>
      </c>
      <c r="AC33" s="178">
        <v>4.53E-2</v>
      </c>
      <c r="AD33" s="178">
        <v>4.53E-2</v>
      </c>
      <c r="AE33" s="178">
        <v>3.9300000000000002E-2</v>
      </c>
      <c r="AF33" s="178">
        <v>3.9300000000000002E-2</v>
      </c>
      <c r="AG33" s="178">
        <v>3.9300000000000002E-2</v>
      </c>
      <c r="AH33" s="178">
        <v>3.9300000000000002E-2</v>
      </c>
      <c r="AI33" s="178">
        <v>4.53E-2</v>
      </c>
      <c r="AJ33" s="178">
        <v>4.53E-2</v>
      </c>
      <c r="AK33" s="178">
        <v>4.53E-2</v>
      </c>
      <c r="AL33" s="178">
        <v>4.53E-2</v>
      </c>
      <c r="AM33" s="178">
        <v>4.53E-2</v>
      </c>
      <c r="AN33" s="202">
        <v>5.0299999999999997E-2</v>
      </c>
      <c r="AO33" s="178">
        <v>3.9300000000000002E-2</v>
      </c>
      <c r="AP33" s="178">
        <v>3.9300000000000002E-2</v>
      </c>
      <c r="AQ33" s="202">
        <v>5.0299999999999997E-2</v>
      </c>
      <c r="AR33" s="202">
        <v>5.0299999999999997E-2</v>
      </c>
      <c r="AS33" s="178">
        <v>3.9300000000000002E-2</v>
      </c>
      <c r="AT33" s="178">
        <v>4.53E-2</v>
      </c>
      <c r="AU33" s="178">
        <v>4.53E-2</v>
      </c>
      <c r="AV33" s="642"/>
      <c r="AW33" s="642"/>
      <c r="AX33" s="178">
        <v>4.53E-2</v>
      </c>
      <c r="AY33" s="178">
        <v>4.53E-2</v>
      </c>
      <c r="AZ33" s="202">
        <v>5.0299999999999997E-2</v>
      </c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65"/>
      <c r="BT33" s="165"/>
      <c r="BU33" s="165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167"/>
      <c r="DQ33" s="167"/>
      <c r="DR33" s="167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</row>
    <row r="34" spans="1:198" s="191" customFormat="1" ht="24.6" x14ac:dyDescent="0.25">
      <c r="A34" s="138">
        <v>31</v>
      </c>
      <c r="B34" s="836"/>
      <c r="C34" s="359"/>
      <c r="D34" s="359"/>
      <c r="E34" s="359"/>
      <c r="F34" s="837"/>
      <c r="G34" s="838"/>
      <c r="H34" s="839" t="s">
        <v>683</v>
      </c>
      <c r="I34" s="839" t="s">
        <v>683</v>
      </c>
      <c r="J34" s="839" t="s">
        <v>356</v>
      </c>
      <c r="K34" s="840"/>
      <c r="L34" s="840"/>
      <c r="M34" s="839" t="s">
        <v>683</v>
      </c>
      <c r="N34" s="839" t="s">
        <v>356</v>
      </c>
      <c r="O34" s="840"/>
      <c r="P34" s="839" t="s">
        <v>683</v>
      </c>
      <c r="Q34" s="839" t="s">
        <v>683</v>
      </c>
      <c r="R34" s="839" t="s">
        <v>683</v>
      </c>
      <c r="S34" s="839" t="s">
        <v>683</v>
      </c>
      <c r="T34" s="839" t="s">
        <v>683</v>
      </c>
      <c r="U34" s="839" t="s">
        <v>683</v>
      </c>
      <c r="V34" s="839" t="s">
        <v>683</v>
      </c>
      <c r="W34" s="839" t="s">
        <v>683</v>
      </c>
      <c r="X34" s="839" t="s">
        <v>356</v>
      </c>
      <c r="Y34" s="840"/>
      <c r="Z34" s="839" t="s">
        <v>683</v>
      </c>
      <c r="AA34" s="839" t="s">
        <v>683</v>
      </c>
      <c r="AB34" s="839" t="s">
        <v>683</v>
      </c>
      <c r="AC34" s="839" t="s">
        <v>356</v>
      </c>
      <c r="AD34" s="839" t="s">
        <v>356</v>
      </c>
      <c r="AE34" s="839" t="s">
        <v>356</v>
      </c>
      <c r="AF34" s="839" t="s">
        <v>356</v>
      </c>
      <c r="AG34" s="839" t="s">
        <v>356</v>
      </c>
      <c r="AH34" s="839" t="s">
        <v>356</v>
      </c>
      <c r="AI34" s="839" t="s">
        <v>356</v>
      </c>
      <c r="AJ34" s="839" t="s">
        <v>356</v>
      </c>
      <c r="AK34" s="839" t="s">
        <v>356</v>
      </c>
      <c r="AL34" s="839" t="s">
        <v>356</v>
      </c>
      <c r="AM34" s="839" t="s">
        <v>356</v>
      </c>
      <c r="AN34" s="839" t="s">
        <v>358</v>
      </c>
      <c r="AO34" s="839" t="s">
        <v>357</v>
      </c>
      <c r="AP34" s="839" t="s">
        <v>357</v>
      </c>
      <c r="AQ34" s="839" t="s">
        <v>358</v>
      </c>
      <c r="AR34" s="839" t="s">
        <v>358</v>
      </c>
      <c r="AS34" s="839" t="s">
        <v>683</v>
      </c>
      <c r="AT34" s="839" t="s">
        <v>356</v>
      </c>
      <c r="AU34" s="839" t="s">
        <v>356</v>
      </c>
      <c r="AV34" s="840"/>
      <c r="AW34" s="840"/>
      <c r="AX34" s="839" t="s">
        <v>356</v>
      </c>
      <c r="AY34" s="839" t="s">
        <v>356</v>
      </c>
      <c r="AZ34" s="839" t="s">
        <v>358</v>
      </c>
      <c r="BA34" s="294"/>
      <c r="BB34" s="294"/>
      <c r="BC34" s="294"/>
      <c r="BD34" s="294"/>
      <c r="BE34" s="294"/>
      <c r="BF34" s="294"/>
      <c r="BG34" s="294"/>
      <c r="BH34" s="294"/>
      <c r="BI34" s="294"/>
      <c r="BJ34" s="294"/>
      <c r="BK34" s="294"/>
      <c r="BL34" s="294"/>
      <c r="BM34" s="294"/>
      <c r="BN34" s="294"/>
      <c r="BO34" s="294"/>
      <c r="BP34" s="294"/>
      <c r="BQ34" s="294"/>
      <c r="BR34" s="294"/>
      <c r="BS34" s="149"/>
      <c r="BT34" s="149"/>
      <c r="BU34" s="149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190"/>
      <c r="FB34" s="190"/>
      <c r="FC34" s="190"/>
      <c r="FD34" s="190"/>
      <c r="FE34" s="190"/>
      <c r="FF34" s="190"/>
      <c r="FG34" s="190"/>
      <c r="FH34" s="190"/>
      <c r="FI34" s="190"/>
      <c r="FJ34" s="190"/>
      <c r="FK34" s="190"/>
      <c r="FL34" s="190"/>
      <c r="FM34" s="190"/>
      <c r="FN34" s="190"/>
      <c r="FO34" s="190"/>
      <c r="FP34" s="190"/>
      <c r="FQ34" s="190"/>
      <c r="FR34" s="190"/>
      <c r="FS34" s="190"/>
      <c r="FT34" s="190"/>
      <c r="FU34" s="190"/>
      <c r="FV34" s="190"/>
      <c r="FW34" s="190"/>
      <c r="FX34" s="190"/>
      <c r="FY34" s="190"/>
      <c r="FZ34" s="190"/>
      <c r="GA34" s="190"/>
      <c r="GB34" s="190"/>
      <c r="GC34" s="190"/>
      <c r="GD34" s="190"/>
      <c r="GE34" s="190"/>
      <c r="GF34" s="190"/>
      <c r="GG34" s="190"/>
      <c r="GH34" s="190"/>
      <c r="GI34" s="190"/>
      <c r="GJ34" s="190"/>
      <c r="GK34" s="190"/>
      <c r="GL34" s="190"/>
      <c r="GM34" s="190"/>
      <c r="GN34" s="190"/>
      <c r="GO34" s="190"/>
      <c r="GP34" s="190"/>
    </row>
    <row r="35" spans="1:198" s="191" customFormat="1" x14ac:dyDescent="0.25">
      <c r="A35" s="689">
        <v>32</v>
      </c>
      <c r="B35" s="88" t="s">
        <v>721</v>
      </c>
      <c r="C35" s="15" t="s">
        <v>1077</v>
      </c>
      <c r="D35" s="15" t="s">
        <v>54</v>
      </c>
      <c r="E35" s="128" t="s">
        <v>1142</v>
      </c>
      <c r="F35" s="24" t="s">
        <v>56</v>
      </c>
      <c r="G35" s="42" t="s">
        <v>221</v>
      </c>
      <c r="H35" s="47">
        <v>668</v>
      </c>
      <c r="I35" s="1192">
        <v>768</v>
      </c>
      <c r="J35" s="1192">
        <v>672</v>
      </c>
      <c r="K35" s="1188"/>
      <c r="L35" s="1188"/>
      <c r="M35" s="47">
        <v>668</v>
      </c>
      <c r="N35" s="1192">
        <v>672</v>
      </c>
      <c r="O35" s="1188"/>
      <c r="P35" s="1194">
        <v>407</v>
      </c>
      <c r="Q35" s="1194">
        <v>407</v>
      </c>
      <c r="R35" s="1194">
        <v>407</v>
      </c>
      <c r="S35" s="1194">
        <v>407</v>
      </c>
      <c r="T35" s="1194">
        <v>507</v>
      </c>
      <c r="U35" s="1194">
        <v>507</v>
      </c>
      <c r="V35" s="1194">
        <v>507</v>
      </c>
      <c r="W35" s="1194">
        <v>507</v>
      </c>
      <c r="X35" s="1192">
        <v>672</v>
      </c>
      <c r="Y35" s="1188"/>
      <c r="Z35" s="47">
        <v>668</v>
      </c>
      <c r="AA35" s="47">
        <v>668</v>
      </c>
      <c r="AB35" s="47">
        <v>668</v>
      </c>
      <c r="AC35" s="1192">
        <v>672</v>
      </c>
      <c r="AD35" s="1192">
        <v>672</v>
      </c>
      <c r="AE35" s="1194">
        <v>585</v>
      </c>
      <c r="AF35" s="1194">
        <v>585</v>
      </c>
      <c r="AG35" s="1194">
        <v>585</v>
      </c>
      <c r="AH35" s="1194">
        <v>585</v>
      </c>
      <c r="AI35" s="1194">
        <v>768</v>
      </c>
      <c r="AJ35" s="1194">
        <v>768</v>
      </c>
      <c r="AK35" s="1194">
        <v>768</v>
      </c>
      <c r="AL35" s="1194">
        <v>768</v>
      </c>
      <c r="AM35" s="1194">
        <v>768</v>
      </c>
      <c r="AN35" s="1194">
        <v>759</v>
      </c>
      <c r="AO35" s="1189">
        <v>596.70000000000005</v>
      </c>
      <c r="AP35" s="1189">
        <v>596.70000000000005</v>
      </c>
      <c r="AQ35" s="1194">
        <v>759</v>
      </c>
      <c r="AR35" s="1194">
        <v>759</v>
      </c>
      <c r="AS35" s="47">
        <v>668</v>
      </c>
      <c r="AT35" s="1192">
        <v>672</v>
      </c>
      <c r="AU35" s="1194">
        <v>768</v>
      </c>
      <c r="AV35" s="1188"/>
      <c r="AW35" s="1188"/>
      <c r="AX35" s="1194">
        <v>768</v>
      </c>
      <c r="AY35" s="1194">
        <v>768</v>
      </c>
      <c r="AZ35" s="1194">
        <v>759</v>
      </c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48"/>
      <c r="BT35" s="48"/>
      <c r="BU35" s="48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190"/>
      <c r="FB35" s="190"/>
      <c r="FC35" s="190"/>
      <c r="FD35" s="190"/>
      <c r="FE35" s="190"/>
      <c r="FF35" s="190"/>
      <c r="FG35" s="190"/>
      <c r="FH35" s="190"/>
      <c r="FI35" s="190"/>
      <c r="FJ35" s="190"/>
      <c r="FK35" s="190"/>
      <c r="FL35" s="190"/>
      <c r="FM35" s="190"/>
      <c r="FN35" s="190"/>
      <c r="FO35" s="190"/>
      <c r="FP35" s="190"/>
      <c r="FQ35" s="190"/>
      <c r="FR35" s="190"/>
      <c r="FS35" s="190"/>
      <c r="FT35" s="190"/>
      <c r="FU35" s="190"/>
      <c r="FV35" s="190"/>
      <c r="FW35" s="190"/>
      <c r="FX35" s="190"/>
      <c r="FY35" s="190"/>
      <c r="FZ35" s="190"/>
      <c r="GA35" s="190"/>
      <c r="GB35" s="190"/>
      <c r="GC35" s="190"/>
      <c r="GD35" s="190"/>
      <c r="GE35" s="190"/>
      <c r="GF35" s="190"/>
      <c r="GG35" s="190"/>
      <c r="GH35" s="190"/>
      <c r="GI35" s="190"/>
      <c r="GJ35" s="190"/>
      <c r="GK35" s="190"/>
      <c r="GL35" s="190"/>
      <c r="GM35" s="190"/>
      <c r="GN35" s="190"/>
      <c r="GO35" s="190"/>
      <c r="GP35" s="190"/>
    </row>
    <row r="36" spans="1:198" s="26" customFormat="1" ht="13.8" thickBot="1" x14ac:dyDescent="0.3">
      <c r="A36" s="138">
        <v>33</v>
      </c>
      <c r="B36" s="842" t="s">
        <v>721</v>
      </c>
      <c r="C36" s="160" t="s">
        <v>1077</v>
      </c>
      <c r="D36" s="843" t="s">
        <v>54</v>
      </c>
      <c r="E36" s="844" t="s">
        <v>1143</v>
      </c>
      <c r="F36" s="832" t="s">
        <v>50</v>
      </c>
      <c r="G36" s="845" t="s">
        <v>221</v>
      </c>
      <c r="H36" s="846">
        <v>22.31</v>
      </c>
      <c r="I36" s="1193">
        <v>25.65</v>
      </c>
      <c r="J36" s="1193">
        <v>24.93</v>
      </c>
      <c r="K36" s="1190"/>
      <c r="L36" s="1190"/>
      <c r="M36" s="846">
        <v>22.31</v>
      </c>
      <c r="N36" s="1193">
        <v>24.93</v>
      </c>
      <c r="O36" s="1190"/>
      <c r="P36" s="1195">
        <v>13.6</v>
      </c>
      <c r="Q36" s="1195">
        <v>13.6</v>
      </c>
      <c r="R36" s="1195">
        <v>13.6</v>
      </c>
      <c r="S36" s="1195">
        <v>13.6</v>
      </c>
      <c r="T36" s="1195">
        <v>16.93</v>
      </c>
      <c r="U36" s="1195">
        <v>16.93</v>
      </c>
      <c r="V36" s="1195">
        <v>16.93</v>
      </c>
      <c r="W36" s="1195">
        <v>16.93</v>
      </c>
      <c r="X36" s="1193">
        <v>24.93</v>
      </c>
      <c r="Y36" s="1190"/>
      <c r="Z36" s="846">
        <v>22.31</v>
      </c>
      <c r="AA36" s="846">
        <v>22.31</v>
      </c>
      <c r="AB36" s="846">
        <v>22.31</v>
      </c>
      <c r="AC36" s="1193">
        <v>24.93</v>
      </c>
      <c r="AD36" s="1193">
        <v>24.93</v>
      </c>
      <c r="AE36" s="1195">
        <v>21.7</v>
      </c>
      <c r="AF36" s="1195">
        <v>21.7</v>
      </c>
      <c r="AG36" s="1195">
        <v>21.7</v>
      </c>
      <c r="AH36" s="1195">
        <v>21.7</v>
      </c>
      <c r="AI36" s="1195">
        <v>28.49</v>
      </c>
      <c r="AJ36" s="1195">
        <v>28.49</v>
      </c>
      <c r="AK36" s="1195">
        <v>28.49</v>
      </c>
      <c r="AL36" s="1195">
        <v>28.49</v>
      </c>
      <c r="AM36" s="1195">
        <v>28.49</v>
      </c>
      <c r="AN36" s="1195">
        <v>34.840000000000003</v>
      </c>
      <c r="AO36" s="1191">
        <v>24.53</v>
      </c>
      <c r="AP36" s="1191">
        <v>24.53</v>
      </c>
      <c r="AQ36" s="1195">
        <v>34.840000000000003</v>
      </c>
      <c r="AR36" s="1195">
        <v>34.840000000000003</v>
      </c>
      <c r="AS36" s="846">
        <v>22.31</v>
      </c>
      <c r="AT36" s="1193">
        <v>24.93</v>
      </c>
      <c r="AU36" s="1195">
        <v>28.49</v>
      </c>
      <c r="AV36" s="1190"/>
      <c r="AW36" s="1190"/>
      <c r="AX36" s="1195">
        <v>28.49</v>
      </c>
      <c r="AY36" s="1195">
        <v>28.49</v>
      </c>
      <c r="AZ36" s="1195">
        <v>34.840000000000003</v>
      </c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203"/>
      <c r="BN36" s="203"/>
      <c r="BO36" s="203"/>
      <c r="BP36" s="203"/>
      <c r="BQ36" s="203"/>
      <c r="BR36" s="203"/>
      <c r="BS36" s="144"/>
      <c r="BT36" s="144"/>
      <c r="BU36" s="144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</row>
    <row r="37" spans="1:198" s="20" customFormat="1" ht="13.8" thickBot="1" x14ac:dyDescent="0.3">
      <c r="A37" s="138">
        <v>34</v>
      </c>
      <c r="B37" s="91"/>
      <c r="C37" s="17"/>
      <c r="D37" s="17"/>
      <c r="E37" s="17"/>
      <c r="F37" s="34"/>
      <c r="G37" s="30" t="s">
        <v>74</v>
      </c>
      <c r="H37" s="30" t="s">
        <v>119</v>
      </c>
      <c r="I37" s="30" t="s">
        <v>75</v>
      </c>
      <c r="J37" s="30" t="s">
        <v>76</v>
      </c>
      <c r="K37" s="30" t="s">
        <v>77</v>
      </c>
      <c r="L37" s="30" t="s">
        <v>78</v>
      </c>
      <c r="M37" s="30" t="s">
        <v>79</v>
      </c>
      <c r="N37" s="30" t="s">
        <v>80</v>
      </c>
      <c r="O37" s="30" t="s">
        <v>81</v>
      </c>
      <c r="P37" s="30" t="s">
        <v>82</v>
      </c>
      <c r="Q37" s="30" t="s">
        <v>83</v>
      </c>
      <c r="R37" s="30" t="s">
        <v>84</v>
      </c>
      <c r="S37" s="30" t="s">
        <v>85</v>
      </c>
      <c r="T37" s="30" t="s">
        <v>86</v>
      </c>
      <c r="U37" s="30" t="s">
        <v>87</v>
      </c>
      <c r="V37" s="30" t="s">
        <v>88</v>
      </c>
      <c r="W37" s="30" t="s">
        <v>89</v>
      </c>
      <c r="X37" s="30" t="s">
        <v>90</v>
      </c>
      <c r="Y37" s="30" t="s">
        <v>91</v>
      </c>
      <c r="Z37" s="30" t="s">
        <v>92</v>
      </c>
      <c r="AA37" s="30" t="s">
        <v>93</v>
      </c>
      <c r="AB37" s="30" t="s">
        <v>94</v>
      </c>
      <c r="AC37" s="30" t="s">
        <v>95</v>
      </c>
      <c r="AD37" s="30" t="s">
        <v>96</v>
      </c>
      <c r="AE37" s="30" t="s">
        <v>97</v>
      </c>
      <c r="AF37" s="30" t="s">
        <v>98</v>
      </c>
      <c r="AG37" s="30" t="s">
        <v>99</v>
      </c>
      <c r="AH37" s="30" t="s">
        <v>100</v>
      </c>
      <c r="AI37" s="30" t="s">
        <v>101</v>
      </c>
      <c r="AJ37" s="30" t="s">
        <v>102</v>
      </c>
      <c r="AK37" s="30" t="s">
        <v>103</v>
      </c>
      <c r="AL37" s="30" t="s">
        <v>104</v>
      </c>
      <c r="AM37" s="30" t="s">
        <v>105</v>
      </c>
      <c r="AN37" s="30" t="s">
        <v>106</v>
      </c>
      <c r="AO37" s="30" t="s">
        <v>107</v>
      </c>
      <c r="AP37" s="30" t="s">
        <v>108</v>
      </c>
      <c r="AQ37" s="30" t="s">
        <v>109</v>
      </c>
      <c r="AR37" s="30" t="s">
        <v>110</v>
      </c>
      <c r="AS37" s="30" t="s">
        <v>111</v>
      </c>
      <c r="AT37" s="30" t="s">
        <v>112</v>
      </c>
      <c r="AU37" s="30" t="s">
        <v>113</v>
      </c>
      <c r="AV37" s="30" t="s">
        <v>114</v>
      </c>
      <c r="AW37" s="30" t="s">
        <v>115</v>
      </c>
      <c r="AX37" s="30" t="s">
        <v>116</v>
      </c>
      <c r="AY37" s="30" t="s">
        <v>117</v>
      </c>
      <c r="AZ37" s="30" t="s">
        <v>118</v>
      </c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</row>
    <row r="38" spans="1:198" s="20" customFormat="1" ht="96" customHeight="1" x14ac:dyDescent="0.25">
      <c r="A38" s="689">
        <v>35</v>
      </c>
      <c r="B38" s="836"/>
      <c r="C38" s="359"/>
      <c r="D38" s="359"/>
      <c r="E38" s="359"/>
      <c r="F38" s="837"/>
      <c r="G38" s="838"/>
      <c r="H38" s="1175" t="s">
        <v>1108</v>
      </c>
      <c r="I38" s="1175" t="s">
        <v>1099</v>
      </c>
      <c r="J38" s="1175" t="s">
        <v>1099</v>
      </c>
      <c r="K38" s="1176"/>
      <c r="L38" s="1176"/>
      <c r="M38" s="1175" t="s">
        <v>1100</v>
      </c>
      <c r="N38" s="1175" t="s">
        <v>1101</v>
      </c>
      <c r="O38" s="1176"/>
      <c r="P38" s="1175" t="s">
        <v>1102</v>
      </c>
      <c r="Q38" s="1175" t="s">
        <v>1102</v>
      </c>
      <c r="R38" s="1175" t="s">
        <v>1103</v>
      </c>
      <c r="S38" s="1175" t="s">
        <v>1103</v>
      </c>
      <c r="T38" s="1175" t="s">
        <v>1104</v>
      </c>
      <c r="U38" s="1175" t="s">
        <v>1104</v>
      </c>
      <c r="V38" s="1175" t="s">
        <v>1105</v>
      </c>
      <c r="W38" s="1175" t="s">
        <v>1105</v>
      </c>
      <c r="X38" s="1175" t="s">
        <v>1099</v>
      </c>
      <c r="Y38" s="1176"/>
      <c r="Z38" s="1175" t="s">
        <v>1108</v>
      </c>
      <c r="AA38" s="1175" t="s">
        <v>1108</v>
      </c>
      <c r="AB38" s="1175" t="s">
        <v>1100</v>
      </c>
      <c r="AC38" s="1175" t="s">
        <v>1099</v>
      </c>
      <c r="AD38" s="1175" t="s">
        <v>1101</v>
      </c>
      <c r="AE38" s="1175" t="s">
        <v>1108</v>
      </c>
      <c r="AF38" s="1175" t="s">
        <v>1108</v>
      </c>
      <c r="AG38" s="1175" t="s">
        <v>1100</v>
      </c>
      <c r="AH38" s="1175" t="s">
        <v>1100</v>
      </c>
      <c r="AI38" s="1175" t="s">
        <v>1099</v>
      </c>
      <c r="AJ38" s="1175" t="s">
        <v>1099</v>
      </c>
      <c r="AK38" s="1175" t="s">
        <v>1101</v>
      </c>
      <c r="AL38" s="1175" t="s">
        <v>1101</v>
      </c>
      <c r="AM38" s="1175" t="s">
        <v>1099</v>
      </c>
      <c r="AN38" s="1175" t="s">
        <v>1106</v>
      </c>
      <c r="AO38" s="1175" t="s">
        <v>1108</v>
      </c>
      <c r="AP38" s="1175" t="s">
        <v>1108</v>
      </c>
      <c r="AQ38" s="1175" t="s">
        <v>1106</v>
      </c>
      <c r="AR38" s="1175" t="s">
        <v>1106</v>
      </c>
      <c r="AS38" s="1175" t="s">
        <v>1108</v>
      </c>
      <c r="AT38" s="1175" t="s">
        <v>1099</v>
      </c>
      <c r="AU38" s="1175" t="s">
        <v>1099</v>
      </c>
      <c r="AV38" s="1176"/>
      <c r="AW38" s="1176"/>
      <c r="AX38" s="1175" t="s">
        <v>1099</v>
      </c>
      <c r="AY38" s="1175" t="s">
        <v>1099</v>
      </c>
      <c r="AZ38" s="1175" t="s">
        <v>1107</v>
      </c>
      <c r="BA38" s="537"/>
      <c r="BB38" s="537"/>
      <c r="BC38" s="537"/>
      <c r="BD38" s="537"/>
      <c r="BE38" s="537"/>
      <c r="BF38" s="537"/>
      <c r="BG38" s="537"/>
      <c r="BH38" s="537"/>
      <c r="BI38" s="537"/>
      <c r="BJ38" s="537"/>
      <c r="BK38" s="537"/>
      <c r="BL38" s="537"/>
      <c r="BM38" s="537"/>
      <c r="BN38" s="537"/>
      <c r="BO38" s="537"/>
      <c r="BP38" s="537"/>
      <c r="BQ38" s="537"/>
      <c r="BR38" s="537"/>
      <c r="BS38" s="537"/>
      <c r="BT38" s="537"/>
      <c r="BU38" s="537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</row>
    <row r="39" spans="1:198" s="20" customFormat="1" ht="13.8" thickBot="1" x14ac:dyDescent="0.3">
      <c r="A39" s="138">
        <v>36</v>
      </c>
      <c r="B39" s="580" t="s">
        <v>745</v>
      </c>
      <c r="C39" s="581" t="s">
        <v>699</v>
      </c>
      <c r="D39" s="581" t="s">
        <v>57</v>
      </c>
      <c r="E39" s="635"/>
      <c r="F39" s="582" t="s">
        <v>66</v>
      </c>
      <c r="G39" s="576">
        <v>1</v>
      </c>
      <c r="H39" s="582">
        <v>1</v>
      </c>
      <c r="I39" s="582">
        <v>1</v>
      </c>
      <c r="J39" s="582">
        <v>1</v>
      </c>
      <c r="K39" s="657"/>
      <c r="L39" s="657"/>
      <c r="M39" s="582">
        <v>1</v>
      </c>
      <c r="N39" s="582">
        <v>1</v>
      </c>
      <c r="O39" s="657"/>
      <c r="P39" s="582">
        <v>1</v>
      </c>
      <c r="Q39" s="582">
        <v>1</v>
      </c>
      <c r="R39" s="582">
        <v>1</v>
      </c>
      <c r="S39" s="582">
        <v>1</v>
      </c>
      <c r="T39" s="582">
        <v>1</v>
      </c>
      <c r="U39" s="582">
        <v>1</v>
      </c>
      <c r="V39" s="582">
        <v>1</v>
      </c>
      <c r="W39" s="582">
        <v>1</v>
      </c>
      <c r="X39" s="582">
        <v>1</v>
      </c>
      <c r="Y39" s="657"/>
      <c r="Z39" s="582">
        <v>1</v>
      </c>
      <c r="AA39" s="582">
        <v>1</v>
      </c>
      <c r="AB39" s="582">
        <v>1</v>
      </c>
      <c r="AC39" s="582">
        <v>1</v>
      </c>
      <c r="AD39" s="582">
        <v>1</v>
      </c>
      <c r="AE39" s="582">
        <v>1</v>
      </c>
      <c r="AF39" s="582">
        <v>1</v>
      </c>
      <c r="AG39" s="582">
        <v>1</v>
      </c>
      <c r="AH39" s="582">
        <v>1</v>
      </c>
      <c r="AI39" s="582">
        <v>1</v>
      </c>
      <c r="AJ39" s="582">
        <v>1</v>
      </c>
      <c r="AK39" s="582">
        <v>1</v>
      </c>
      <c r="AL39" s="582">
        <v>1</v>
      </c>
      <c r="AM39" s="582">
        <v>1</v>
      </c>
      <c r="AN39" s="582">
        <v>1</v>
      </c>
      <c r="AO39" s="582">
        <v>1</v>
      </c>
      <c r="AP39" s="582">
        <v>1</v>
      </c>
      <c r="AQ39" s="582">
        <v>1</v>
      </c>
      <c r="AR39" s="582">
        <v>1</v>
      </c>
      <c r="AS39" s="582">
        <v>1</v>
      </c>
      <c r="AT39" s="582">
        <v>1</v>
      </c>
      <c r="AU39" s="582">
        <v>1</v>
      </c>
      <c r="AV39" s="657"/>
      <c r="AW39" s="657"/>
      <c r="AX39" s="582">
        <v>1</v>
      </c>
      <c r="AY39" s="582">
        <v>1</v>
      </c>
      <c r="AZ39" s="582">
        <v>1</v>
      </c>
      <c r="BA39" s="537"/>
      <c r="BB39" s="537"/>
      <c r="BC39" s="537"/>
      <c r="BD39" s="537"/>
      <c r="BE39" s="537"/>
      <c r="BF39" s="537"/>
      <c r="BG39" s="537"/>
      <c r="BH39" s="537"/>
      <c r="BI39" s="537"/>
      <c r="BJ39" s="537"/>
      <c r="BK39" s="537"/>
      <c r="BL39" s="537"/>
      <c r="BM39" s="537"/>
      <c r="BN39" s="537"/>
      <c r="BO39" s="537"/>
      <c r="BP39" s="537"/>
      <c r="BQ39" s="537"/>
      <c r="BR39" s="537"/>
      <c r="BS39" s="537"/>
      <c r="BT39" s="537"/>
      <c r="BU39" s="537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</row>
    <row r="40" spans="1:198" s="155" customFormat="1" ht="84.75" customHeight="1" x14ac:dyDescent="0.25">
      <c r="A40" s="138">
        <v>37</v>
      </c>
      <c r="B40" s="863"/>
      <c r="C40" s="244"/>
      <c r="D40" s="244"/>
      <c r="E40" s="244"/>
      <c r="F40" s="245"/>
      <c r="G40" s="246"/>
      <c r="H40" s="1175" t="s">
        <v>1124</v>
      </c>
      <c r="I40" s="1175" t="s">
        <v>1111</v>
      </c>
      <c r="J40" s="1175" t="s">
        <v>1111</v>
      </c>
      <c r="K40" s="1176"/>
      <c r="L40" s="1176"/>
      <c r="M40" s="1175" t="s">
        <v>1112</v>
      </c>
      <c r="N40" s="1175" t="s">
        <v>1113</v>
      </c>
      <c r="O40" s="1176"/>
      <c r="P40" s="1175" t="s">
        <v>1114</v>
      </c>
      <c r="Q40" s="1175" t="s">
        <v>1114</v>
      </c>
      <c r="R40" s="1175" t="s">
        <v>1115</v>
      </c>
      <c r="S40" s="1175" t="s">
        <v>1115</v>
      </c>
      <c r="T40" s="1175" t="s">
        <v>1116</v>
      </c>
      <c r="U40" s="1175" t="s">
        <v>1116</v>
      </c>
      <c r="V40" s="1175" t="s">
        <v>1117</v>
      </c>
      <c r="W40" s="1175" t="s">
        <v>1117</v>
      </c>
      <c r="X40" s="1175" t="s">
        <v>1111</v>
      </c>
      <c r="Y40" s="1176"/>
      <c r="Z40" s="1175" t="s">
        <v>1124</v>
      </c>
      <c r="AA40" s="1175" t="s">
        <v>1124</v>
      </c>
      <c r="AB40" s="1175" t="s">
        <v>1112</v>
      </c>
      <c r="AC40" s="1175" t="s">
        <v>1111</v>
      </c>
      <c r="AD40" s="1175" t="s">
        <v>1113</v>
      </c>
      <c r="AE40" s="1175" t="s">
        <v>1124</v>
      </c>
      <c r="AF40" s="1175" t="s">
        <v>1124</v>
      </c>
      <c r="AG40" s="1175" t="s">
        <v>1112</v>
      </c>
      <c r="AH40" s="1175" t="s">
        <v>1112</v>
      </c>
      <c r="AI40" s="1175" t="s">
        <v>1111</v>
      </c>
      <c r="AJ40" s="1175" t="s">
        <v>1111</v>
      </c>
      <c r="AK40" s="1175" t="s">
        <v>1113</v>
      </c>
      <c r="AL40" s="1175" t="s">
        <v>1113</v>
      </c>
      <c r="AM40" s="1175" t="s">
        <v>1111</v>
      </c>
      <c r="AN40" s="1175" t="s">
        <v>1118</v>
      </c>
      <c r="AO40" s="1175" t="s">
        <v>1124</v>
      </c>
      <c r="AP40" s="1175" t="s">
        <v>1124</v>
      </c>
      <c r="AQ40" s="1175" t="s">
        <v>1118</v>
      </c>
      <c r="AR40" s="1175" t="s">
        <v>1118</v>
      </c>
      <c r="AS40" s="1175" t="s">
        <v>1124</v>
      </c>
      <c r="AT40" s="1175" t="s">
        <v>1111</v>
      </c>
      <c r="AU40" s="1175" t="s">
        <v>1111</v>
      </c>
      <c r="AV40" s="1176"/>
      <c r="AW40" s="1176"/>
      <c r="AX40" s="1175" t="s">
        <v>1111</v>
      </c>
      <c r="AY40" s="1175" t="s">
        <v>1111</v>
      </c>
      <c r="AZ40" s="1175" t="s">
        <v>1119</v>
      </c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  <c r="BN40" s="180"/>
      <c r="BO40" s="180"/>
      <c r="BP40" s="180"/>
      <c r="BQ40" s="180"/>
      <c r="BR40" s="180"/>
      <c r="BS40" s="156"/>
      <c r="BT40" s="156"/>
      <c r="BU40" s="156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157"/>
      <c r="CX40" s="157"/>
      <c r="CY40" s="157"/>
      <c r="CZ40" s="157"/>
      <c r="DA40" s="157"/>
      <c r="DB40" s="157"/>
      <c r="DC40" s="157"/>
      <c r="DD40" s="157"/>
      <c r="DE40" s="157"/>
      <c r="DF40" s="157"/>
      <c r="DG40" s="157"/>
      <c r="DH40" s="157"/>
      <c r="DI40" s="157"/>
      <c r="DJ40" s="157"/>
      <c r="DK40" s="157"/>
      <c r="DL40" s="157"/>
      <c r="DM40" s="157"/>
      <c r="DN40" s="157"/>
      <c r="DO40" s="157"/>
      <c r="DP40" s="157"/>
      <c r="DQ40" s="157"/>
      <c r="DR40" s="157"/>
      <c r="DS40" s="157"/>
      <c r="DT40" s="157"/>
      <c r="DU40" s="157"/>
      <c r="DV40" s="157"/>
      <c r="DW40" s="157"/>
      <c r="DX40" s="157"/>
      <c r="DY40" s="157"/>
      <c r="DZ40" s="157"/>
      <c r="EA40" s="157"/>
      <c r="EB40" s="157"/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  <c r="EM40" s="157"/>
      <c r="EN40" s="157"/>
      <c r="EO40" s="157"/>
      <c r="EP40" s="157"/>
      <c r="EQ40" s="157"/>
      <c r="ER40" s="157"/>
      <c r="ES40" s="157"/>
      <c r="ET40" s="157"/>
      <c r="EU40" s="157"/>
      <c r="EV40" s="157"/>
      <c r="EW40" s="157"/>
      <c r="EX40" s="157"/>
      <c r="EY40" s="157"/>
      <c r="EZ40" s="157"/>
      <c r="FA40" s="158"/>
      <c r="FB40" s="158"/>
      <c r="FC40" s="158"/>
      <c r="FD40" s="158"/>
      <c r="FE40" s="158"/>
      <c r="FF40" s="158"/>
      <c r="FG40" s="158"/>
      <c r="FH40" s="158"/>
      <c r="FI40" s="158"/>
      <c r="FJ40" s="158"/>
      <c r="FK40" s="158"/>
      <c r="FL40" s="158"/>
      <c r="FM40" s="158"/>
      <c r="FN40" s="158"/>
      <c r="FO40" s="158"/>
      <c r="FP40" s="158"/>
      <c r="FQ40" s="158"/>
      <c r="FR40" s="158"/>
      <c r="FS40" s="158"/>
      <c r="FT40" s="158"/>
      <c r="FU40" s="158"/>
      <c r="FV40" s="158"/>
      <c r="FW40" s="158"/>
      <c r="FX40" s="158"/>
      <c r="FY40" s="158"/>
      <c r="FZ40" s="158"/>
      <c r="GA40" s="158"/>
      <c r="GB40" s="158"/>
      <c r="GC40" s="158"/>
      <c r="GD40" s="158"/>
      <c r="GE40" s="158"/>
      <c r="GF40" s="158"/>
      <c r="GG40" s="158"/>
      <c r="GH40" s="158"/>
      <c r="GI40" s="158"/>
      <c r="GJ40" s="158"/>
      <c r="GK40" s="158"/>
      <c r="GL40" s="158"/>
      <c r="GM40" s="158"/>
      <c r="GN40" s="158"/>
      <c r="GO40" s="158"/>
      <c r="GP40" s="158"/>
    </row>
    <row r="41" spans="1:198" s="164" customFormat="1" ht="13.8" thickBot="1" x14ac:dyDescent="0.3">
      <c r="A41" s="689">
        <v>38</v>
      </c>
      <c r="B41" s="197" t="s">
        <v>748</v>
      </c>
      <c r="C41" s="160" t="s">
        <v>700</v>
      </c>
      <c r="D41" s="198" t="s">
        <v>8</v>
      </c>
      <c r="E41" s="80" t="s">
        <v>285</v>
      </c>
      <c r="F41" s="162" t="s">
        <v>66</v>
      </c>
      <c r="G41" s="163">
        <v>1</v>
      </c>
      <c r="H41" s="178">
        <v>62.7</v>
      </c>
      <c r="I41" s="178">
        <v>71.7</v>
      </c>
      <c r="J41" s="178">
        <v>71.7</v>
      </c>
      <c r="K41" s="642"/>
      <c r="L41" s="642"/>
      <c r="M41" s="178">
        <v>62.7</v>
      </c>
      <c r="N41" s="178">
        <v>71.7</v>
      </c>
      <c r="O41" s="642"/>
      <c r="P41" s="178">
        <v>39.700000000000003</v>
      </c>
      <c r="Q41" s="178">
        <v>39.700000000000003</v>
      </c>
      <c r="R41" s="178">
        <v>39.700000000000003</v>
      </c>
      <c r="S41" s="178">
        <v>39.700000000000003</v>
      </c>
      <c r="T41" s="178">
        <v>49</v>
      </c>
      <c r="U41" s="178">
        <v>49</v>
      </c>
      <c r="V41" s="178">
        <v>49</v>
      </c>
      <c r="W41" s="178">
        <v>49</v>
      </c>
      <c r="X41" s="178">
        <v>71.7</v>
      </c>
      <c r="Y41" s="642"/>
      <c r="Z41" s="178">
        <v>62.7</v>
      </c>
      <c r="AA41" s="178">
        <v>62.7</v>
      </c>
      <c r="AB41" s="178">
        <v>62.7</v>
      </c>
      <c r="AC41" s="178">
        <v>71.7</v>
      </c>
      <c r="AD41" s="178">
        <v>71.7</v>
      </c>
      <c r="AE41" s="178">
        <v>62.7</v>
      </c>
      <c r="AF41" s="178">
        <v>62.7</v>
      </c>
      <c r="AG41" s="178">
        <v>62.7</v>
      </c>
      <c r="AH41" s="178">
        <v>62.7</v>
      </c>
      <c r="AI41" s="178">
        <v>71.7</v>
      </c>
      <c r="AJ41" s="178">
        <v>71.7</v>
      </c>
      <c r="AK41" s="178">
        <v>71.7</v>
      </c>
      <c r="AL41" s="178">
        <v>71.7</v>
      </c>
      <c r="AM41" s="178">
        <v>71.7</v>
      </c>
      <c r="AN41" s="178">
        <v>80.7</v>
      </c>
      <c r="AO41" s="178">
        <v>62.7</v>
      </c>
      <c r="AP41" s="178">
        <v>62.7</v>
      </c>
      <c r="AQ41" s="178">
        <v>80.7</v>
      </c>
      <c r="AR41" s="178">
        <v>80.7</v>
      </c>
      <c r="AS41" s="178">
        <v>62.7</v>
      </c>
      <c r="AT41" s="178">
        <v>71.7</v>
      </c>
      <c r="AU41" s="178">
        <v>71.7</v>
      </c>
      <c r="AV41" s="642"/>
      <c r="AW41" s="642"/>
      <c r="AX41" s="178">
        <v>71.7</v>
      </c>
      <c r="AY41" s="178">
        <v>71.7</v>
      </c>
      <c r="AZ41" s="178">
        <v>80.7</v>
      </c>
      <c r="BA41" s="202"/>
      <c r="BB41" s="202"/>
      <c r="BC41" s="202"/>
      <c r="BD41" s="202"/>
      <c r="BE41" s="202"/>
      <c r="BF41" s="202"/>
      <c r="BG41" s="202"/>
      <c r="BH41" s="202"/>
      <c r="BI41" s="202"/>
      <c r="BJ41" s="202"/>
      <c r="BK41" s="202"/>
      <c r="BL41" s="202"/>
      <c r="BM41" s="202"/>
      <c r="BN41" s="202"/>
      <c r="BO41" s="202"/>
      <c r="BP41" s="202"/>
      <c r="BQ41" s="202"/>
      <c r="BR41" s="202"/>
      <c r="BS41" s="183"/>
      <c r="BT41" s="183"/>
      <c r="BU41" s="183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166"/>
      <c r="CW41" s="166"/>
      <c r="CX41" s="166"/>
      <c r="CY41" s="166"/>
      <c r="CZ41" s="166"/>
      <c r="DA41" s="166"/>
      <c r="DB41" s="166"/>
      <c r="DC41" s="166"/>
      <c r="DD41" s="166"/>
      <c r="DE41" s="166"/>
      <c r="DF41" s="166"/>
      <c r="DG41" s="166"/>
      <c r="DH41" s="166"/>
      <c r="DI41" s="166"/>
      <c r="DJ41" s="166"/>
      <c r="DK41" s="166"/>
      <c r="DL41" s="166"/>
      <c r="DM41" s="166"/>
      <c r="DN41" s="166"/>
      <c r="DO41" s="166"/>
      <c r="DP41" s="166"/>
      <c r="DQ41" s="166"/>
      <c r="DR41" s="166"/>
      <c r="DS41" s="166"/>
      <c r="DT41" s="166"/>
      <c r="DU41" s="166"/>
      <c r="DV41" s="166"/>
      <c r="DW41" s="166"/>
      <c r="DX41" s="166"/>
      <c r="DY41" s="166"/>
      <c r="DZ41" s="166"/>
      <c r="EA41" s="166"/>
      <c r="EB41" s="166"/>
      <c r="EC41" s="166"/>
      <c r="ED41" s="166"/>
      <c r="EE41" s="166"/>
      <c r="EF41" s="166"/>
      <c r="EG41" s="166"/>
      <c r="EH41" s="166"/>
      <c r="EI41" s="166"/>
      <c r="EJ41" s="166"/>
      <c r="EK41" s="166"/>
      <c r="EL41" s="166"/>
      <c r="EM41" s="166"/>
      <c r="EN41" s="166"/>
      <c r="EO41" s="166"/>
      <c r="EP41" s="166"/>
      <c r="EQ41" s="166"/>
      <c r="ER41" s="166"/>
      <c r="ES41" s="166"/>
      <c r="ET41" s="166"/>
      <c r="EU41" s="166"/>
      <c r="EV41" s="166"/>
      <c r="EW41" s="166"/>
      <c r="EX41" s="166"/>
      <c r="EY41" s="166"/>
      <c r="EZ41" s="166"/>
      <c r="FA41" s="167"/>
      <c r="FB41" s="167"/>
      <c r="FC41" s="167"/>
      <c r="FD41" s="167"/>
      <c r="FE41" s="167"/>
      <c r="FF41" s="167"/>
      <c r="FG41" s="167"/>
      <c r="FH41" s="167"/>
      <c r="FI41" s="167"/>
      <c r="FJ41" s="167"/>
      <c r="FK41" s="167"/>
      <c r="FL41" s="167"/>
      <c r="FM41" s="167"/>
      <c r="FN41" s="167"/>
      <c r="FO41" s="167"/>
      <c r="FP41" s="167"/>
      <c r="FQ41" s="167"/>
      <c r="FR41" s="167"/>
      <c r="FS41" s="167"/>
      <c r="FT41" s="167"/>
      <c r="FU41" s="167"/>
      <c r="FV41" s="167"/>
      <c r="FW41" s="167"/>
      <c r="FX41" s="167"/>
      <c r="FY41" s="167"/>
      <c r="FZ41" s="167"/>
      <c r="GA41" s="167"/>
      <c r="GB41" s="167"/>
      <c r="GC41" s="167"/>
      <c r="GD41" s="167"/>
      <c r="GE41" s="167"/>
      <c r="GF41" s="167"/>
      <c r="GG41" s="167"/>
      <c r="GH41" s="167"/>
      <c r="GI41" s="167"/>
      <c r="GJ41" s="167"/>
      <c r="GK41" s="167"/>
      <c r="GL41" s="167"/>
      <c r="GM41" s="167"/>
      <c r="GN41" s="167"/>
      <c r="GO41" s="167"/>
      <c r="GP41" s="167"/>
    </row>
    <row r="42" spans="1:198" s="164" customFormat="1" ht="13.8" thickBot="1" x14ac:dyDescent="0.3">
      <c r="A42" s="138">
        <v>39</v>
      </c>
      <c r="B42" s="197" t="s">
        <v>748</v>
      </c>
      <c r="C42" s="160" t="s">
        <v>700</v>
      </c>
      <c r="D42" s="198" t="s">
        <v>8</v>
      </c>
      <c r="E42" s="161" t="s">
        <v>261</v>
      </c>
      <c r="F42" s="162" t="s">
        <v>66</v>
      </c>
      <c r="G42" s="163">
        <v>1</v>
      </c>
      <c r="H42" s="178">
        <v>63.1</v>
      </c>
      <c r="I42" s="178">
        <v>72.8</v>
      </c>
      <c r="J42" s="178">
        <v>72.8</v>
      </c>
      <c r="K42" s="642"/>
      <c r="L42" s="642"/>
      <c r="M42" s="178">
        <v>63.1</v>
      </c>
      <c r="N42" s="178">
        <v>72.8</v>
      </c>
      <c r="O42" s="642"/>
      <c r="P42" s="178">
        <v>40.22</v>
      </c>
      <c r="Q42" s="178">
        <v>40.22</v>
      </c>
      <c r="R42" s="178">
        <v>40.22</v>
      </c>
      <c r="S42" s="178">
        <v>40.22</v>
      </c>
      <c r="T42" s="178">
        <v>49.41</v>
      </c>
      <c r="U42" s="178">
        <v>49.41</v>
      </c>
      <c r="V42" s="178">
        <v>49.41</v>
      </c>
      <c r="W42" s="178">
        <v>49.41</v>
      </c>
      <c r="X42" s="178">
        <v>72.8</v>
      </c>
      <c r="Y42" s="642"/>
      <c r="Z42" s="178">
        <v>63.1</v>
      </c>
      <c r="AA42" s="178">
        <v>63.1</v>
      </c>
      <c r="AB42" s="178">
        <v>63.1</v>
      </c>
      <c r="AC42" s="178">
        <v>72.8</v>
      </c>
      <c r="AD42" s="178">
        <v>72.8</v>
      </c>
      <c r="AE42" s="178">
        <v>63.1</v>
      </c>
      <c r="AF42" s="178">
        <v>63.1</v>
      </c>
      <c r="AG42" s="178">
        <v>63.1</v>
      </c>
      <c r="AH42" s="178">
        <v>63.1</v>
      </c>
      <c r="AI42" s="178">
        <v>72.8</v>
      </c>
      <c r="AJ42" s="178">
        <v>72.8</v>
      </c>
      <c r="AK42" s="178">
        <v>72.8</v>
      </c>
      <c r="AL42" s="178">
        <v>72.8</v>
      </c>
      <c r="AM42" s="178">
        <v>72.8</v>
      </c>
      <c r="AN42" s="178">
        <v>81.83</v>
      </c>
      <c r="AO42" s="178">
        <v>63.1</v>
      </c>
      <c r="AP42" s="178">
        <v>63.1</v>
      </c>
      <c r="AQ42" s="178">
        <v>81.83</v>
      </c>
      <c r="AR42" s="178">
        <v>81.83</v>
      </c>
      <c r="AS42" s="178">
        <v>63.1</v>
      </c>
      <c r="AT42" s="178">
        <v>72.8</v>
      </c>
      <c r="AU42" s="178">
        <v>72.8</v>
      </c>
      <c r="AV42" s="642"/>
      <c r="AW42" s="642"/>
      <c r="AX42" s="178">
        <v>72.8</v>
      </c>
      <c r="AY42" s="178">
        <v>72.8</v>
      </c>
      <c r="AZ42" s="178">
        <v>81.83</v>
      </c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  <c r="BS42" s="183"/>
      <c r="BT42" s="183"/>
      <c r="BU42" s="183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  <c r="CT42" s="166"/>
      <c r="CU42" s="166"/>
      <c r="CV42" s="166"/>
      <c r="CW42" s="166"/>
      <c r="CX42" s="166"/>
      <c r="CY42" s="166"/>
      <c r="CZ42" s="166"/>
      <c r="DA42" s="166"/>
      <c r="DB42" s="166"/>
      <c r="DC42" s="166"/>
      <c r="DD42" s="166"/>
      <c r="DE42" s="166"/>
      <c r="DF42" s="166"/>
      <c r="DG42" s="166"/>
      <c r="DH42" s="166"/>
      <c r="DI42" s="166"/>
      <c r="DJ42" s="166"/>
      <c r="DK42" s="166"/>
      <c r="DL42" s="166"/>
      <c r="DM42" s="166"/>
      <c r="DN42" s="166"/>
      <c r="DO42" s="166"/>
      <c r="DP42" s="166"/>
      <c r="DQ42" s="166"/>
      <c r="DR42" s="166"/>
      <c r="DS42" s="166"/>
      <c r="DT42" s="166"/>
      <c r="DU42" s="166"/>
      <c r="DV42" s="166"/>
      <c r="DW42" s="166"/>
      <c r="DX42" s="166"/>
      <c r="DY42" s="166"/>
      <c r="DZ42" s="166"/>
      <c r="EA42" s="166"/>
      <c r="EB42" s="166"/>
      <c r="EC42" s="166"/>
      <c r="ED42" s="166"/>
      <c r="EE42" s="166"/>
      <c r="EF42" s="166"/>
      <c r="EG42" s="166"/>
      <c r="EH42" s="166"/>
      <c r="EI42" s="166"/>
      <c r="EJ42" s="166"/>
      <c r="EK42" s="166"/>
      <c r="EL42" s="166"/>
      <c r="EM42" s="166"/>
      <c r="EN42" s="166"/>
      <c r="EO42" s="166"/>
      <c r="EP42" s="166"/>
      <c r="EQ42" s="166"/>
      <c r="ER42" s="166"/>
      <c r="ES42" s="166"/>
      <c r="ET42" s="166"/>
      <c r="EU42" s="166"/>
      <c r="EV42" s="166"/>
      <c r="EW42" s="166"/>
      <c r="EX42" s="166"/>
      <c r="EY42" s="166"/>
      <c r="EZ42" s="166"/>
      <c r="FA42" s="167"/>
      <c r="FB42" s="167"/>
      <c r="FC42" s="167"/>
      <c r="FD42" s="167"/>
      <c r="FE42" s="167"/>
      <c r="FF42" s="167"/>
      <c r="FG42" s="167"/>
      <c r="FH42" s="167"/>
      <c r="FI42" s="167"/>
      <c r="FJ42" s="167"/>
      <c r="FK42" s="167"/>
      <c r="FL42" s="167"/>
      <c r="FM42" s="167"/>
      <c r="FN42" s="167"/>
      <c r="FO42" s="167"/>
      <c r="FP42" s="167"/>
      <c r="FQ42" s="167"/>
      <c r="FR42" s="167"/>
      <c r="FS42" s="167"/>
      <c r="FT42" s="167"/>
      <c r="FU42" s="167"/>
      <c r="FV42" s="167"/>
      <c r="FW42" s="167"/>
      <c r="FX42" s="167"/>
      <c r="FY42" s="167"/>
      <c r="FZ42" s="167"/>
      <c r="GA42" s="167"/>
      <c r="GB42" s="167"/>
      <c r="GC42" s="167"/>
      <c r="GD42" s="167"/>
      <c r="GE42" s="167"/>
      <c r="GF42" s="167"/>
      <c r="GG42" s="167"/>
      <c r="GH42" s="167"/>
      <c r="GI42" s="167"/>
      <c r="GJ42" s="167"/>
      <c r="GK42" s="167"/>
      <c r="GL42" s="167"/>
      <c r="GM42" s="167"/>
      <c r="GN42" s="167"/>
      <c r="GO42" s="167"/>
      <c r="GP42" s="167"/>
    </row>
    <row r="43" spans="1:198" s="191" customFormat="1" ht="73.5" customHeight="1" thickBot="1" x14ac:dyDescent="0.3">
      <c r="A43" s="138">
        <v>40</v>
      </c>
      <c r="B43" s="863"/>
      <c r="C43" s="244"/>
      <c r="D43" s="244"/>
      <c r="E43" s="244"/>
      <c r="F43" s="245"/>
      <c r="G43" s="246"/>
      <c r="H43" s="1175" t="s">
        <v>1120</v>
      </c>
      <c r="I43" s="1175" t="s">
        <v>1121</v>
      </c>
      <c r="J43" s="1175" t="s">
        <v>1121</v>
      </c>
      <c r="K43" s="1176"/>
      <c r="L43" s="1176"/>
      <c r="M43" s="1175" t="s">
        <v>1120</v>
      </c>
      <c r="N43" s="1175" t="s">
        <v>1121</v>
      </c>
      <c r="O43" s="1176"/>
      <c r="P43" s="1175" t="s">
        <v>1122</v>
      </c>
      <c r="Q43" s="1175" t="s">
        <v>1122</v>
      </c>
      <c r="R43" s="1175" t="s">
        <v>1122</v>
      </c>
      <c r="S43" s="1175" t="s">
        <v>1122</v>
      </c>
      <c r="T43" s="1175" t="s">
        <v>1123</v>
      </c>
      <c r="U43" s="1175" t="s">
        <v>1123</v>
      </c>
      <c r="V43" s="1175" t="s">
        <v>1123</v>
      </c>
      <c r="W43" s="1175" t="s">
        <v>1123</v>
      </c>
      <c r="X43" s="1175" t="s">
        <v>1121</v>
      </c>
      <c r="Y43" s="1176"/>
      <c r="Z43" s="1175" t="s">
        <v>1120</v>
      </c>
      <c r="AA43" s="1175" t="s">
        <v>1120</v>
      </c>
      <c r="AB43" s="1175" t="s">
        <v>1120</v>
      </c>
      <c r="AC43" s="1175" t="s">
        <v>1121</v>
      </c>
      <c r="AD43" s="1175" t="s">
        <v>1121</v>
      </c>
      <c r="AE43" s="1175" t="s">
        <v>1120</v>
      </c>
      <c r="AF43" s="1175" t="s">
        <v>1120</v>
      </c>
      <c r="AG43" s="1175" t="s">
        <v>1120</v>
      </c>
      <c r="AH43" s="1175" t="s">
        <v>1120</v>
      </c>
      <c r="AI43" s="1175" t="s">
        <v>1121</v>
      </c>
      <c r="AJ43" s="1175" t="s">
        <v>1121</v>
      </c>
      <c r="AK43" s="1175" t="s">
        <v>1121</v>
      </c>
      <c r="AL43" s="1175" t="s">
        <v>1121</v>
      </c>
      <c r="AM43" s="1175" t="s">
        <v>1121</v>
      </c>
      <c r="AN43" s="1175" t="s">
        <v>1145</v>
      </c>
      <c r="AO43" s="1175" t="s">
        <v>1120</v>
      </c>
      <c r="AP43" s="1175" t="s">
        <v>1120</v>
      </c>
      <c r="AQ43" s="1175" t="s">
        <v>1145</v>
      </c>
      <c r="AR43" s="1175" t="s">
        <v>1145</v>
      </c>
      <c r="AS43" s="1175" t="s">
        <v>1120</v>
      </c>
      <c r="AT43" s="1175" t="s">
        <v>1121</v>
      </c>
      <c r="AU43" s="1175" t="s">
        <v>1121</v>
      </c>
      <c r="AV43" s="1176"/>
      <c r="AW43" s="1176"/>
      <c r="AX43" s="1175" t="s">
        <v>1121</v>
      </c>
      <c r="AY43" s="1175" t="s">
        <v>1121</v>
      </c>
      <c r="AZ43" s="1175" t="s">
        <v>1145</v>
      </c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9"/>
      <c r="BT43" s="189"/>
      <c r="BU43" s="189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190"/>
      <c r="FB43" s="190"/>
      <c r="FC43" s="190"/>
      <c r="FD43" s="190"/>
      <c r="FE43" s="190"/>
      <c r="FF43" s="190"/>
      <c r="FG43" s="190"/>
      <c r="FH43" s="190"/>
      <c r="FI43" s="190"/>
      <c r="FJ43" s="190"/>
      <c r="FK43" s="190"/>
      <c r="FL43" s="190"/>
      <c r="FM43" s="190"/>
      <c r="FN43" s="190"/>
      <c r="FO43" s="190"/>
      <c r="FP43" s="190"/>
      <c r="FQ43" s="190"/>
      <c r="FR43" s="190"/>
      <c r="FS43" s="190"/>
      <c r="FT43" s="190"/>
      <c r="FU43" s="190"/>
      <c r="FV43" s="190"/>
      <c r="FW43" s="190"/>
      <c r="FX43" s="190"/>
      <c r="FY43" s="190"/>
      <c r="FZ43" s="190"/>
      <c r="GA43" s="190"/>
      <c r="GB43" s="190"/>
      <c r="GC43" s="190"/>
      <c r="GD43" s="190"/>
      <c r="GE43" s="190"/>
      <c r="GF43" s="190"/>
      <c r="GG43" s="190"/>
      <c r="GH43" s="190"/>
      <c r="GI43" s="190"/>
      <c r="GJ43" s="190"/>
      <c r="GK43" s="190"/>
      <c r="GL43" s="190"/>
      <c r="GM43" s="190"/>
      <c r="GN43" s="190"/>
      <c r="GO43" s="190"/>
      <c r="GP43" s="190"/>
    </row>
    <row r="44" spans="1:198" s="155" customFormat="1" ht="13.8" thickBot="1" x14ac:dyDescent="0.3">
      <c r="A44" s="689">
        <v>41</v>
      </c>
      <c r="B44" s="197" t="s">
        <v>749</v>
      </c>
      <c r="C44" s="160" t="s">
        <v>701</v>
      </c>
      <c r="D44" s="198" t="s">
        <v>5</v>
      </c>
      <c r="E44" s="80" t="s">
        <v>285</v>
      </c>
      <c r="F44" s="162" t="s">
        <v>66</v>
      </c>
      <c r="G44" s="163">
        <v>1</v>
      </c>
      <c r="H44" s="178">
        <v>0.32</v>
      </c>
      <c r="I44" s="178">
        <v>0.36</v>
      </c>
      <c r="J44" s="178">
        <v>0.36</v>
      </c>
      <c r="K44" s="642"/>
      <c r="L44" s="642"/>
      <c r="M44" s="178">
        <v>0.32</v>
      </c>
      <c r="N44" s="178">
        <v>0.36</v>
      </c>
      <c r="O44" s="642"/>
      <c r="P44" s="178">
        <v>0.19</v>
      </c>
      <c r="Q44" s="178">
        <v>0.19</v>
      </c>
      <c r="R44" s="178">
        <v>0.19</v>
      </c>
      <c r="S44" s="178">
        <v>0.19</v>
      </c>
      <c r="T44" s="178">
        <v>0.24</v>
      </c>
      <c r="U44" s="178">
        <v>0.24</v>
      </c>
      <c r="V44" s="178">
        <v>0.24</v>
      </c>
      <c r="W44" s="178">
        <v>0.24</v>
      </c>
      <c r="X44" s="178">
        <v>0.36</v>
      </c>
      <c r="Y44" s="642"/>
      <c r="Z44" s="178">
        <v>0.32</v>
      </c>
      <c r="AA44" s="178">
        <v>0.32</v>
      </c>
      <c r="AB44" s="178">
        <v>0.32</v>
      </c>
      <c r="AC44" s="178">
        <v>0.36</v>
      </c>
      <c r="AD44" s="178">
        <v>0.36</v>
      </c>
      <c r="AE44" s="178">
        <v>0.32</v>
      </c>
      <c r="AF44" s="178">
        <v>0.32</v>
      </c>
      <c r="AG44" s="178">
        <v>0.32</v>
      </c>
      <c r="AH44" s="178">
        <v>0.32</v>
      </c>
      <c r="AI44" s="178">
        <v>0.36</v>
      </c>
      <c r="AJ44" s="178">
        <v>0.36</v>
      </c>
      <c r="AK44" s="178">
        <v>0.36</v>
      </c>
      <c r="AL44" s="178">
        <v>0.36</v>
      </c>
      <c r="AM44" s="178">
        <v>0.36</v>
      </c>
      <c r="AN44" s="178">
        <v>0.42</v>
      </c>
      <c r="AO44" s="178">
        <v>0.32</v>
      </c>
      <c r="AP44" s="178">
        <v>0.32</v>
      </c>
      <c r="AQ44" s="178">
        <v>0.42</v>
      </c>
      <c r="AR44" s="178">
        <v>0.42</v>
      </c>
      <c r="AS44" s="178">
        <v>0.32</v>
      </c>
      <c r="AT44" s="178">
        <v>0.36</v>
      </c>
      <c r="AU44" s="178">
        <v>0.36</v>
      </c>
      <c r="AV44" s="642"/>
      <c r="AW44" s="642"/>
      <c r="AX44" s="178">
        <v>0.36</v>
      </c>
      <c r="AY44" s="178">
        <v>0.36</v>
      </c>
      <c r="AZ44" s="178">
        <v>0.42</v>
      </c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82"/>
      <c r="BT44" s="182"/>
      <c r="BU44" s="182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  <c r="CT44" s="157"/>
      <c r="CU44" s="157"/>
      <c r="CV44" s="157"/>
      <c r="CW44" s="157"/>
      <c r="CX44" s="157"/>
      <c r="CY44" s="157"/>
      <c r="CZ44" s="157"/>
      <c r="DA44" s="157"/>
      <c r="DB44" s="157"/>
      <c r="DC44" s="157"/>
      <c r="DD44" s="157"/>
      <c r="DE44" s="157"/>
      <c r="DF44" s="157"/>
      <c r="DG44" s="157"/>
      <c r="DH44" s="157"/>
      <c r="DI44" s="157"/>
      <c r="DJ44" s="157"/>
      <c r="DK44" s="157"/>
      <c r="DL44" s="157"/>
      <c r="DM44" s="157"/>
      <c r="DN44" s="157"/>
      <c r="DO44" s="157"/>
      <c r="DP44" s="157"/>
      <c r="DQ44" s="157"/>
      <c r="DR44" s="157"/>
      <c r="DS44" s="157"/>
      <c r="DT44" s="157"/>
      <c r="DU44" s="157"/>
      <c r="DV44" s="157"/>
      <c r="DW44" s="157"/>
      <c r="DX44" s="157"/>
      <c r="DY44" s="157"/>
      <c r="DZ44" s="157"/>
      <c r="EA44" s="157"/>
      <c r="EB44" s="157"/>
      <c r="EC44" s="157"/>
      <c r="ED44" s="157"/>
      <c r="EE44" s="157"/>
      <c r="EF44" s="157"/>
      <c r="EG44" s="157"/>
      <c r="EH44" s="157"/>
      <c r="EI44" s="157"/>
      <c r="EJ44" s="157"/>
      <c r="EK44" s="157"/>
      <c r="EL44" s="157"/>
      <c r="EM44" s="157"/>
      <c r="EN44" s="157"/>
      <c r="EO44" s="157"/>
      <c r="EP44" s="157"/>
      <c r="EQ44" s="157"/>
      <c r="ER44" s="157"/>
      <c r="ES44" s="157"/>
      <c r="ET44" s="157"/>
      <c r="EU44" s="157"/>
      <c r="EV44" s="157"/>
      <c r="EW44" s="157"/>
      <c r="EX44" s="157"/>
      <c r="EY44" s="157"/>
      <c r="EZ44" s="157"/>
      <c r="FA44" s="158"/>
      <c r="FB44" s="158"/>
      <c r="FC44" s="158"/>
      <c r="FD44" s="158"/>
      <c r="FE44" s="158"/>
      <c r="FF44" s="158"/>
      <c r="FG44" s="158"/>
      <c r="FH44" s="158"/>
      <c r="FI44" s="158"/>
      <c r="FJ44" s="158"/>
      <c r="FK44" s="158"/>
      <c r="FL44" s="158"/>
      <c r="FM44" s="158"/>
      <c r="FN44" s="158"/>
      <c r="FO44" s="158"/>
      <c r="FP44" s="158"/>
      <c r="FQ44" s="158"/>
      <c r="FR44" s="158"/>
      <c r="FS44" s="158"/>
      <c r="FT44" s="158"/>
      <c r="FU44" s="158"/>
      <c r="FV44" s="158"/>
      <c r="FW44" s="158"/>
      <c r="FX44" s="158"/>
      <c r="FY44" s="158"/>
      <c r="FZ44" s="158"/>
      <c r="GA44" s="158"/>
      <c r="GB44" s="158"/>
      <c r="GC44" s="158"/>
      <c r="GD44" s="158"/>
      <c r="GE44" s="158"/>
      <c r="GF44" s="158"/>
      <c r="GG44" s="158"/>
      <c r="GH44" s="158"/>
      <c r="GI44" s="158"/>
      <c r="GJ44" s="158"/>
      <c r="GK44" s="158"/>
      <c r="GL44" s="158"/>
      <c r="GM44" s="158"/>
      <c r="GN44" s="158"/>
      <c r="GO44" s="158"/>
      <c r="GP44" s="158"/>
    </row>
    <row r="45" spans="1:198" s="155" customFormat="1" ht="13.8" thickBot="1" x14ac:dyDescent="0.3">
      <c r="A45" s="138">
        <v>42</v>
      </c>
      <c r="B45" s="197" t="s">
        <v>749</v>
      </c>
      <c r="C45" s="160" t="s">
        <v>701</v>
      </c>
      <c r="D45" s="198" t="s">
        <v>5</v>
      </c>
      <c r="E45" s="161" t="s">
        <v>261</v>
      </c>
      <c r="F45" s="162" t="s">
        <v>66</v>
      </c>
      <c r="G45" s="163">
        <v>1</v>
      </c>
      <c r="H45" s="178">
        <v>0.33600000000000002</v>
      </c>
      <c r="I45" s="178">
        <v>0.378</v>
      </c>
      <c r="J45" s="178">
        <v>0.378</v>
      </c>
      <c r="K45" s="642"/>
      <c r="L45" s="642"/>
      <c r="M45" s="178">
        <v>0.33600000000000002</v>
      </c>
      <c r="N45" s="178">
        <v>0.378</v>
      </c>
      <c r="O45" s="642"/>
      <c r="P45" s="178">
        <v>0.2</v>
      </c>
      <c r="Q45" s="178">
        <v>0.2</v>
      </c>
      <c r="R45" s="178">
        <v>0.2</v>
      </c>
      <c r="S45" s="178">
        <v>0.2</v>
      </c>
      <c r="T45" s="178">
        <v>0.252</v>
      </c>
      <c r="U45" s="178">
        <v>0.252</v>
      </c>
      <c r="V45" s="178">
        <v>0.252</v>
      </c>
      <c r="W45" s="178">
        <v>0.252</v>
      </c>
      <c r="X45" s="178">
        <v>0.378</v>
      </c>
      <c r="Y45" s="642"/>
      <c r="Z45" s="178">
        <v>0.33600000000000002</v>
      </c>
      <c r="AA45" s="178">
        <v>0.33600000000000002</v>
      </c>
      <c r="AB45" s="178">
        <v>0.33600000000000002</v>
      </c>
      <c r="AC45" s="178">
        <v>0.378</v>
      </c>
      <c r="AD45" s="178">
        <v>0.378</v>
      </c>
      <c r="AE45" s="178">
        <v>0.33600000000000002</v>
      </c>
      <c r="AF45" s="178">
        <v>0.33600000000000002</v>
      </c>
      <c r="AG45" s="178">
        <v>0.33600000000000002</v>
      </c>
      <c r="AH45" s="178">
        <v>0.33600000000000002</v>
      </c>
      <c r="AI45" s="178">
        <v>0.378</v>
      </c>
      <c r="AJ45" s="178">
        <v>0.378</v>
      </c>
      <c r="AK45" s="178">
        <v>0.378</v>
      </c>
      <c r="AL45" s="178">
        <v>0.378</v>
      </c>
      <c r="AM45" s="178">
        <v>0.378</v>
      </c>
      <c r="AN45" s="178">
        <v>0.44</v>
      </c>
      <c r="AO45" s="178">
        <v>0.33600000000000002</v>
      </c>
      <c r="AP45" s="178">
        <v>0.33600000000000002</v>
      </c>
      <c r="AQ45" s="178">
        <v>0.44</v>
      </c>
      <c r="AR45" s="178">
        <v>0.44</v>
      </c>
      <c r="AS45" s="178">
        <v>0.33600000000000002</v>
      </c>
      <c r="AT45" s="178">
        <v>0.378</v>
      </c>
      <c r="AU45" s="178">
        <v>0.378</v>
      </c>
      <c r="AV45" s="642"/>
      <c r="AW45" s="642"/>
      <c r="AX45" s="178">
        <v>0.378</v>
      </c>
      <c r="AY45" s="178">
        <v>0.378</v>
      </c>
      <c r="AZ45" s="178">
        <v>0.44</v>
      </c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82"/>
      <c r="BT45" s="182"/>
      <c r="BU45" s="182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  <c r="CT45" s="157"/>
      <c r="CU45" s="157"/>
      <c r="CV45" s="157"/>
      <c r="CW45" s="157"/>
      <c r="CX45" s="157"/>
      <c r="CY45" s="157"/>
      <c r="CZ45" s="157"/>
      <c r="DA45" s="157"/>
      <c r="DB45" s="157"/>
      <c r="DC45" s="157"/>
      <c r="DD45" s="157"/>
      <c r="DE45" s="157"/>
      <c r="DF45" s="157"/>
      <c r="DG45" s="157"/>
      <c r="DH45" s="157"/>
      <c r="DI45" s="157"/>
      <c r="DJ45" s="157"/>
      <c r="DK45" s="157"/>
      <c r="DL45" s="157"/>
      <c r="DM45" s="157"/>
      <c r="DN45" s="157"/>
      <c r="DO45" s="157"/>
      <c r="DP45" s="157"/>
      <c r="DQ45" s="157"/>
      <c r="DR45" s="157"/>
      <c r="DS45" s="157"/>
      <c r="DT45" s="157"/>
      <c r="DU45" s="157"/>
      <c r="DV45" s="157"/>
      <c r="DW45" s="157"/>
      <c r="DX45" s="157"/>
      <c r="DY45" s="157"/>
      <c r="DZ45" s="157"/>
      <c r="EA45" s="157"/>
      <c r="EB45" s="157"/>
      <c r="EC45" s="157"/>
      <c r="ED45" s="157"/>
      <c r="EE45" s="157"/>
      <c r="EF45" s="157"/>
      <c r="EG45" s="157"/>
      <c r="EH45" s="157"/>
      <c r="EI45" s="157"/>
      <c r="EJ45" s="157"/>
      <c r="EK45" s="157"/>
      <c r="EL45" s="157"/>
      <c r="EM45" s="157"/>
      <c r="EN45" s="157"/>
      <c r="EO45" s="157"/>
      <c r="EP45" s="157"/>
      <c r="EQ45" s="157"/>
      <c r="ER45" s="157"/>
      <c r="ES45" s="157"/>
      <c r="ET45" s="157"/>
      <c r="EU45" s="157"/>
      <c r="EV45" s="157"/>
      <c r="EW45" s="157"/>
      <c r="EX45" s="157"/>
      <c r="EY45" s="157"/>
      <c r="EZ45" s="157"/>
      <c r="FA45" s="158"/>
      <c r="FB45" s="158"/>
      <c r="FC45" s="158"/>
      <c r="FD45" s="158"/>
      <c r="FE45" s="158"/>
      <c r="FF45" s="158"/>
      <c r="FG45" s="158"/>
      <c r="FH45" s="158"/>
      <c r="FI45" s="158"/>
      <c r="FJ45" s="158"/>
      <c r="FK45" s="158"/>
      <c r="FL45" s="158"/>
      <c r="FM45" s="158"/>
      <c r="FN45" s="158"/>
      <c r="FO45" s="158"/>
      <c r="FP45" s="158"/>
      <c r="FQ45" s="158"/>
      <c r="FR45" s="158"/>
      <c r="FS45" s="158"/>
      <c r="FT45" s="158"/>
      <c r="FU45" s="158"/>
      <c r="FV45" s="158"/>
      <c r="FW45" s="158"/>
      <c r="FX45" s="158"/>
      <c r="FY45" s="158"/>
      <c r="FZ45" s="158"/>
      <c r="GA45" s="158"/>
      <c r="GB45" s="158"/>
      <c r="GC45" s="158"/>
      <c r="GD45" s="158"/>
      <c r="GE45" s="158"/>
      <c r="GF45" s="158"/>
      <c r="GG45" s="158"/>
      <c r="GH45" s="158"/>
      <c r="GI45" s="158"/>
      <c r="GJ45" s="158"/>
      <c r="GK45" s="158"/>
      <c r="GL45" s="158"/>
      <c r="GM45" s="158"/>
      <c r="GN45" s="158"/>
      <c r="GO45" s="158"/>
      <c r="GP45" s="158"/>
    </row>
    <row r="46" spans="1:198" s="193" customFormat="1" ht="13.8" thickBot="1" x14ac:dyDescent="0.3">
      <c r="A46" s="689">
        <v>43</v>
      </c>
      <c r="B46" s="192"/>
      <c r="F46" s="34"/>
      <c r="G46" s="30" t="s">
        <v>74</v>
      </c>
      <c r="H46" s="30" t="s">
        <v>119</v>
      </c>
      <c r="I46" s="30" t="s">
        <v>75</v>
      </c>
      <c r="J46" s="30" t="s">
        <v>76</v>
      </c>
      <c r="K46" s="30" t="s">
        <v>77</v>
      </c>
      <c r="L46" s="30" t="s">
        <v>78</v>
      </c>
      <c r="M46" s="30" t="s">
        <v>79</v>
      </c>
      <c r="N46" s="30" t="s">
        <v>80</v>
      </c>
      <c r="O46" s="30" t="s">
        <v>81</v>
      </c>
      <c r="P46" s="30" t="s">
        <v>82</v>
      </c>
      <c r="Q46" s="30" t="s">
        <v>83</v>
      </c>
      <c r="R46" s="30" t="s">
        <v>84</v>
      </c>
      <c r="S46" s="30" t="s">
        <v>85</v>
      </c>
      <c r="T46" s="30" t="s">
        <v>86</v>
      </c>
      <c r="U46" s="30" t="s">
        <v>87</v>
      </c>
      <c r="V46" s="30" t="s">
        <v>88</v>
      </c>
      <c r="W46" s="30" t="s">
        <v>89</v>
      </c>
      <c r="X46" s="30" t="s">
        <v>90</v>
      </c>
      <c r="Y46" s="30" t="s">
        <v>91</v>
      </c>
      <c r="Z46" s="30" t="s">
        <v>92</v>
      </c>
      <c r="AA46" s="30" t="s">
        <v>93</v>
      </c>
      <c r="AB46" s="30" t="s">
        <v>94</v>
      </c>
      <c r="AC46" s="30" t="s">
        <v>95</v>
      </c>
      <c r="AD46" s="30" t="s">
        <v>96</v>
      </c>
      <c r="AE46" s="30" t="s">
        <v>97</v>
      </c>
      <c r="AF46" s="30" t="s">
        <v>98</v>
      </c>
      <c r="AG46" s="30" t="s">
        <v>99</v>
      </c>
      <c r="AH46" s="30" t="s">
        <v>100</v>
      </c>
      <c r="AI46" s="30" t="s">
        <v>101</v>
      </c>
      <c r="AJ46" s="30" t="s">
        <v>102</v>
      </c>
      <c r="AK46" s="30" t="s">
        <v>103</v>
      </c>
      <c r="AL46" s="30" t="s">
        <v>104</v>
      </c>
      <c r="AM46" s="30" t="s">
        <v>105</v>
      </c>
      <c r="AN46" s="30" t="s">
        <v>106</v>
      </c>
      <c r="AO46" s="30" t="s">
        <v>107</v>
      </c>
      <c r="AP46" s="30" t="s">
        <v>108</v>
      </c>
      <c r="AQ46" s="30" t="s">
        <v>109</v>
      </c>
      <c r="AR46" s="30" t="s">
        <v>110</v>
      </c>
      <c r="AS46" s="30" t="s">
        <v>111</v>
      </c>
      <c r="AT46" s="30" t="s">
        <v>112</v>
      </c>
      <c r="AU46" s="30" t="s">
        <v>113</v>
      </c>
      <c r="AV46" s="30" t="s">
        <v>114</v>
      </c>
      <c r="AW46" s="30" t="s">
        <v>115</v>
      </c>
      <c r="AX46" s="30" t="s">
        <v>116</v>
      </c>
      <c r="AY46" s="30" t="s">
        <v>117</v>
      </c>
      <c r="AZ46" s="30" t="s">
        <v>118</v>
      </c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</row>
    <row r="47" spans="1:198" s="193" customFormat="1" ht="83.25" customHeight="1" x14ac:dyDescent="0.25">
      <c r="A47" s="138">
        <v>44</v>
      </c>
      <c r="B47" s="425"/>
      <c r="C47" s="244"/>
      <c r="D47" s="244"/>
      <c r="E47" s="244"/>
      <c r="F47" s="245"/>
      <c r="G47" s="246"/>
      <c r="H47" s="1178" t="s">
        <v>1138</v>
      </c>
      <c r="I47" s="1178" t="s">
        <v>1129</v>
      </c>
      <c r="J47" s="1178" t="s">
        <v>1129</v>
      </c>
      <c r="K47" s="1179"/>
      <c r="L47" s="1179"/>
      <c r="M47" s="1178" t="s">
        <v>1138</v>
      </c>
      <c r="N47" s="1178" t="s">
        <v>1129</v>
      </c>
      <c r="O47" s="1179"/>
      <c r="P47" s="1178" t="s">
        <v>1130</v>
      </c>
      <c r="Q47" s="1178" t="s">
        <v>1130</v>
      </c>
      <c r="R47" s="1178" t="s">
        <v>1130</v>
      </c>
      <c r="S47" s="1178" t="s">
        <v>1130</v>
      </c>
      <c r="T47" s="1178" t="s">
        <v>1131</v>
      </c>
      <c r="U47" s="1178" t="s">
        <v>1131</v>
      </c>
      <c r="V47" s="1178" t="s">
        <v>1131</v>
      </c>
      <c r="W47" s="1178" t="s">
        <v>1131</v>
      </c>
      <c r="X47" s="1178" t="s">
        <v>1129</v>
      </c>
      <c r="Y47" s="1179"/>
      <c r="Z47" s="1178" t="s">
        <v>1138</v>
      </c>
      <c r="AA47" s="1178" t="s">
        <v>1138</v>
      </c>
      <c r="AB47" s="1178" t="s">
        <v>1138</v>
      </c>
      <c r="AC47" s="1178" t="s">
        <v>1129</v>
      </c>
      <c r="AD47" s="1178" t="s">
        <v>1129</v>
      </c>
      <c r="AE47" s="1178" t="s">
        <v>1138</v>
      </c>
      <c r="AF47" s="1178" t="s">
        <v>1138</v>
      </c>
      <c r="AG47" s="1178" t="s">
        <v>1138</v>
      </c>
      <c r="AH47" s="1178" t="s">
        <v>1138</v>
      </c>
      <c r="AI47" s="1178" t="s">
        <v>1129</v>
      </c>
      <c r="AJ47" s="1178" t="s">
        <v>1129</v>
      </c>
      <c r="AK47" s="1178" t="s">
        <v>1129</v>
      </c>
      <c r="AL47" s="1178" t="s">
        <v>1129</v>
      </c>
      <c r="AM47" s="1178" t="s">
        <v>1132</v>
      </c>
      <c r="AN47" s="1178" t="s">
        <v>1133</v>
      </c>
      <c r="AO47" s="1178" t="s">
        <v>1138</v>
      </c>
      <c r="AP47" s="1178" t="s">
        <v>1138</v>
      </c>
      <c r="AQ47" s="1178" t="s">
        <v>1133</v>
      </c>
      <c r="AR47" s="1178" t="s">
        <v>1133</v>
      </c>
      <c r="AS47" s="1178" t="s">
        <v>1138</v>
      </c>
      <c r="AT47" s="1178" t="s">
        <v>1129</v>
      </c>
      <c r="AU47" s="1178" t="s">
        <v>1129</v>
      </c>
      <c r="AV47" s="1179"/>
      <c r="AW47" s="1179"/>
      <c r="AX47" s="1178" t="s">
        <v>1129</v>
      </c>
      <c r="AY47" s="1178" t="s">
        <v>1129</v>
      </c>
      <c r="AZ47" s="1178" t="s">
        <v>1133</v>
      </c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</row>
    <row r="48" spans="1:198" s="193" customFormat="1" ht="13.8" thickBot="1" x14ac:dyDescent="0.3">
      <c r="A48" s="689">
        <v>45</v>
      </c>
      <c r="B48" s="580" t="s">
        <v>237</v>
      </c>
      <c r="C48" s="581" t="s">
        <v>857</v>
      </c>
      <c r="D48" s="581" t="s">
        <v>11</v>
      </c>
      <c r="E48" s="635"/>
      <c r="F48" s="582" t="s">
        <v>66</v>
      </c>
      <c r="G48" s="576" t="s">
        <v>221</v>
      </c>
      <c r="H48" s="582">
        <v>1</v>
      </c>
      <c r="I48" s="582">
        <v>1</v>
      </c>
      <c r="J48" s="582">
        <v>1</v>
      </c>
      <c r="K48" s="657"/>
      <c r="L48" s="657"/>
      <c r="M48" s="582">
        <v>1</v>
      </c>
      <c r="N48" s="582">
        <v>1</v>
      </c>
      <c r="O48" s="657"/>
      <c r="P48" s="582">
        <v>1</v>
      </c>
      <c r="Q48" s="582">
        <v>1</v>
      </c>
      <c r="R48" s="582">
        <v>1</v>
      </c>
      <c r="S48" s="582">
        <v>1</v>
      </c>
      <c r="T48" s="582">
        <v>1</v>
      </c>
      <c r="U48" s="582">
        <v>1</v>
      </c>
      <c r="V48" s="582">
        <v>1</v>
      </c>
      <c r="W48" s="582">
        <v>1</v>
      </c>
      <c r="X48" s="582">
        <v>1</v>
      </c>
      <c r="Y48" s="657"/>
      <c r="Z48" s="582">
        <v>1</v>
      </c>
      <c r="AA48" s="582">
        <v>1</v>
      </c>
      <c r="AB48" s="582">
        <v>1</v>
      </c>
      <c r="AC48" s="582">
        <v>1</v>
      </c>
      <c r="AD48" s="582">
        <v>1</v>
      </c>
      <c r="AE48" s="582">
        <v>1</v>
      </c>
      <c r="AF48" s="582">
        <v>1</v>
      </c>
      <c r="AG48" s="582">
        <v>1</v>
      </c>
      <c r="AH48" s="582">
        <v>1</v>
      </c>
      <c r="AI48" s="582">
        <v>1</v>
      </c>
      <c r="AJ48" s="582">
        <v>1</v>
      </c>
      <c r="AK48" s="582">
        <v>1</v>
      </c>
      <c r="AL48" s="582">
        <v>1</v>
      </c>
      <c r="AM48" s="582">
        <v>1</v>
      </c>
      <c r="AN48" s="582">
        <v>1</v>
      </c>
      <c r="AO48" s="582">
        <v>1</v>
      </c>
      <c r="AP48" s="582">
        <v>1</v>
      </c>
      <c r="AQ48" s="582">
        <v>1</v>
      </c>
      <c r="AR48" s="582">
        <v>1</v>
      </c>
      <c r="AS48" s="582">
        <v>1</v>
      </c>
      <c r="AT48" s="582">
        <v>1</v>
      </c>
      <c r="AU48" s="582">
        <v>1</v>
      </c>
      <c r="AV48" s="657"/>
      <c r="AW48" s="657"/>
      <c r="AX48" s="582">
        <v>1</v>
      </c>
      <c r="AY48" s="582">
        <v>1</v>
      </c>
      <c r="AZ48" s="582">
        <v>1</v>
      </c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</row>
    <row r="49" spans="1:198" s="7" customFormat="1" ht="83.25" customHeight="1" x14ac:dyDescent="0.25">
      <c r="A49" s="138">
        <v>46</v>
      </c>
      <c r="B49" s="863"/>
      <c r="C49" s="244"/>
      <c r="D49" s="244"/>
      <c r="E49" s="244"/>
      <c r="F49" s="245"/>
      <c r="G49" s="246"/>
      <c r="H49" s="1178" t="s">
        <v>1139</v>
      </c>
      <c r="I49" s="1178" t="s">
        <v>1134</v>
      </c>
      <c r="J49" s="1178" t="s">
        <v>1134</v>
      </c>
      <c r="K49" s="1179"/>
      <c r="L49" s="1179"/>
      <c r="M49" s="1178" t="s">
        <v>1139</v>
      </c>
      <c r="N49" s="1178" t="s">
        <v>1134</v>
      </c>
      <c r="O49" s="1179"/>
      <c r="P49" s="1178" t="s">
        <v>1135</v>
      </c>
      <c r="Q49" s="1178" t="s">
        <v>1135</v>
      </c>
      <c r="R49" s="1178" t="s">
        <v>1135</v>
      </c>
      <c r="S49" s="1178" t="s">
        <v>1135</v>
      </c>
      <c r="T49" s="1178" t="s">
        <v>1136</v>
      </c>
      <c r="U49" s="1178" t="s">
        <v>1136</v>
      </c>
      <c r="V49" s="1178" t="s">
        <v>1136</v>
      </c>
      <c r="W49" s="1178" t="s">
        <v>1136</v>
      </c>
      <c r="X49" s="1178" t="s">
        <v>1134</v>
      </c>
      <c r="Y49" s="1179"/>
      <c r="Z49" s="1178" t="s">
        <v>1139</v>
      </c>
      <c r="AA49" s="1178" t="s">
        <v>1139</v>
      </c>
      <c r="AB49" s="1178" t="s">
        <v>1139</v>
      </c>
      <c r="AC49" s="1178" t="s">
        <v>1134</v>
      </c>
      <c r="AD49" s="1178" t="s">
        <v>1134</v>
      </c>
      <c r="AE49" s="1178" t="s">
        <v>1139</v>
      </c>
      <c r="AF49" s="1178" t="s">
        <v>1139</v>
      </c>
      <c r="AG49" s="1178" t="s">
        <v>1139</v>
      </c>
      <c r="AH49" s="1178" t="s">
        <v>1139</v>
      </c>
      <c r="AI49" s="1178" t="s">
        <v>1134</v>
      </c>
      <c r="AJ49" s="1178" t="s">
        <v>1134</v>
      </c>
      <c r="AK49" s="1178" t="s">
        <v>1134</v>
      </c>
      <c r="AL49" s="1178" t="s">
        <v>1134</v>
      </c>
      <c r="AM49" s="1178" t="s">
        <v>1134</v>
      </c>
      <c r="AN49" s="1178" t="s">
        <v>1137</v>
      </c>
      <c r="AO49" s="1178" t="s">
        <v>1139</v>
      </c>
      <c r="AP49" s="1178" t="s">
        <v>1139</v>
      </c>
      <c r="AQ49" s="1178" t="s">
        <v>1137</v>
      </c>
      <c r="AR49" s="1178" t="s">
        <v>1137</v>
      </c>
      <c r="AS49" s="1178" t="s">
        <v>1139</v>
      </c>
      <c r="AT49" s="1178" t="s">
        <v>1134</v>
      </c>
      <c r="AU49" s="1178" t="s">
        <v>1134</v>
      </c>
      <c r="AV49" s="1179"/>
      <c r="AW49" s="1179"/>
      <c r="AX49" s="1178" t="s">
        <v>1134</v>
      </c>
      <c r="AY49" s="1178" t="s">
        <v>1134</v>
      </c>
      <c r="AZ49" s="1178" t="s">
        <v>1137</v>
      </c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4"/>
      <c r="BT49" s="44"/>
      <c r="BU49" s="44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</row>
    <row r="50" spans="1:198" s="3" customFormat="1" ht="13.8" thickBot="1" x14ac:dyDescent="0.3">
      <c r="A50" s="138">
        <v>47</v>
      </c>
      <c r="B50" s="528" t="s">
        <v>796</v>
      </c>
      <c r="C50" s="160" t="s">
        <v>866</v>
      </c>
      <c r="D50" s="160" t="s">
        <v>71</v>
      </c>
      <c r="E50" s="80" t="s">
        <v>285</v>
      </c>
      <c r="F50" s="1031" t="s">
        <v>66</v>
      </c>
      <c r="G50" s="163">
        <v>1</v>
      </c>
      <c r="H50" s="178">
        <v>17.600000000000001</v>
      </c>
      <c r="I50" s="178">
        <v>20</v>
      </c>
      <c r="J50" s="178">
        <v>20</v>
      </c>
      <c r="K50" s="642"/>
      <c r="L50" s="642"/>
      <c r="M50" s="178">
        <v>17.600000000000001</v>
      </c>
      <c r="N50" s="178">
        <v>20</v>
      </c>
      <c r="O50" s="642"/>
      <c r="P50" s="183">
        <v>11.4</v>
      </c>
      <c r="Q50" s="183">
        <v>11.4</v>
      </c>
      <c r="R50" s="183">
        <v>11.4</v>
      </c>
      <c r="S50" s="183">
        <v>11.4</v>
      </c>
      <c r="T50" s="183">
        <v>13.9</v>
      </c>
      <c r="U50" s="183">
        <v>13.9</v>
      </c>
      <c r="V50" s="183">
        <v>13.9</v>
      </c>
      <c r="W50" s="183">
        <v>13.9</v>
      </c>
      <c r="X50" s="178">
        <v>20</v>
      </c>
      <c r="Y50" s="642"/>
      <c r="Z50" s="178">
        <v>17.600000000000001</v>
      </c>
      <c r="AA50" s="178">
        <v>17.600000000000001</v>
      </c>
      <c r="AB50" s="178">
        <v>17.600000000000001</v>
      </c>
      <c r="AC50" s="178">
        <v>20</v>
      </c>
      <c r="AD50" s="178">
        <v>20</v>
      </c>
      <c r="AE50" s="178">
        <v>17.600000000000001</v>
      </c>
      <c r="AF50" s="178">
        <v>17.600000000000001</v>
      </c>
      <c r="AG50" s="178">
        <v>17.600000000000001</v>
      </c>
      <c r="AH50" s="178">
        <v>17.600000000000001</v>
      </c>
      <c r="AI50" s="178">
        <v>20</v>
      </c>
      <c r="AJ50" s="178">
        <v>20</v>
      </c>
      <c r="AK50" s="178">
        <v>20</v>
      </c>
      <c r="AL50" s="178">
        <v>20</v>
      </c>
      <c r="AM50" s="178">
        <v>20</v>
      </c>
      <c r="AN50" s="183">
        <v>22.5</v>
      </c>
      <c r="AO50" s="178">
        <v>17.600000000000001</v>
      </c>
      <c r="AP50" s="178">
        <v>17.600000000000001</v>
      </c>
      <c r="AQ50" s="183">
        <v>22.5</v>
      </c>
      <c r="AR50" s="183">
        <v>22.5</v>
      </c>
      <c r="AS50" s="178">
        <v>17.600000000000001</v>
      </c>
      <c r="AT50" s="178">
        <v>20</v>
      </c>
      <c r="AU50" s="178">
        <v>20</v>
      </c>
      <c r="AV50" s="642"/>
      <c r="AW50" s="642"/>
      <c r="AX50" s="178">
        <v>20</v>
      </c>
      <c r="AY50" s="178">
        <v>20</v>
      </c>
      <c r="AZ50" s="183">
        <v>22.5</v>
      </c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3"/>
      <c r="BT50" s="33"/>
      <c r="BU50" s="33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</row>
    <row r="51" spans="1:198" s="3" customFormat="1" ht="13.8" thickBot="1" x14ac:dyDescent="0.3">
      <c r="A51" s="689">
        <v>48</v>
      </c>
      <c r="B51" s="528" t="s">
        <v>796</v>
      </c>
      <c r="C51" s="160" t="s">
        <v>866</v>
      </c>
      <c r="D51" s="160" t="s">
        <v>71</v>
      </c>
      <c r="E51" s="161" t="s">
        <v>261</v>
      </c>
      <c r="F51" s="1031" t="s">
        <v>66</v>
      </c>
      <c r="G51" s="163">
        <v>1</v>
      </c>
      <c r="H51" s="178">
        <v>18.600000000000001</v>
      </c>
      <c r="I51" s="178">
        <v>21.1</v>
      </c>
      <c r="J51" s="178">
        <v>21.1</v>
      </c>
      <c r="K51" s="642"/>
      <c r="L51" s="642"/>
      <c r="M51" s="178">
        <v>18.600000000000001</v>
      </c>
      <c r="N51" s="178">
        <v>21.1</v>
      </c>
      <c r="O51" s="642"/>
      <c r="P51" s="183">
        <v>12.23</v>
      </c>
      <c r="Q51" s="183">
        <v>12.23</v>
      </c>
      <c r="R51" s="183">
        <v>12.23</v>
      </c>
      <c r="S51" s="183">
        <v>12.23</v>
      </c>
      <c r="T51" s="183">
        <v>14.78</v>
      </c>
      <c r="U51" s="183">
        <v>14.78</v>
      </c>
      <c r="V51" s="183">
        <v>14.78</v>
      </c>
      <c r="W51" s="183">
        <v>14.78</v>
      </c>
      <c r="X51" s="178">
        <v>21.1</v>
      </c>
      <c r="Y51" s="642"/>
      <c r="Z51" s="178">
        <v>18.600000000000001</v>
      </c>
      <c r="AA51" s="178">
        <v>18.600000000000001</v>
      </c>
      <c r="AB51" s="178">
        <v>18.600000000000001</v>
      </c>
      <c r="AC51" s="178">
        <v>21.1</v>
      </c>
      <c r="AD51" s="178">
        <v>21.1</v>
      </c>
      <c r="AE51" s="178">
        <v>18.600000000000001</v>
      </c>
      <c r="AF51" s="178">
        <v>18.600000000000001</v>
      </c>
      <c r="AG51" s="178">
        <v>18.600000000000001</v>
      </c>
      <c r="AH51" s="178">
        <v>18.600000000000001</v>
      </c>
      <c r="AI51" s="178">
        <v>21.1</v>
      </c>
      <c r="AJ51" s="178">
        <v>21.1</v>
      </c>
      <c r="AK51" s="178">
        <v>21.1</v>
      </c>
      <c r="AL51" s="178">
        <v>21.1</v>
      </c>
      <c r="AM51" s="178">
        <v>21.1</v>
      </c>
      <c r="AN51" s="183">
        <v>23.59</v>
      </c>
      <c r="AO51" s="178">
        <v>18.600000000000001</v>
      </c>
      <c r="AP51" s="178">
        <v>18.600000000000001</v>
      </c>
      <c r="AQ51" s="183">
        <v>23.59</v>
      </c>
      <c r="AR51" s="183">
        <v>23.59</v>
      </c>
      <c r="AS51" s="178">
        <v>18.600000000000001</v>
      </c>
      <c r="AT51" s="178">
        <v>21.1</v>
      </c>
      <c r="AU51" s="178">
        <v>21.1</v>
      </c>
      <c r="AV51" s="642"/>
      <c r="AW51" s="642"/>
      <c r="AX51" s="178">
        <v>21.1</v>
      </c>
      <c r="AY51" s="178">
        <v>21.1</v>
      </c>
      <c r="AZ51" s="183">
        <v>23.59</v>
      </c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3"/>
      <c r="BT51" s="33"/>
      <c r="BU51" s="33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</row>
    <row r="52" spans="1:198" s="3" customFormat="1" ht="13.8" thickBot="1" x14ac:dyDescent="0.3">
      <c r="A52" s="138">
        <v>49</v>
      </c>
      <c r="B52" s="90"/>
      <c r="C52" s="22"/>
      <c r="D52" s="22"/>
      <c r="E52" s="22"/>
      <c r="F52" s="36"/>
      <c r="G52" s="37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33"/>
      <c r="BT52" s="33"/>
      <c r="BU52" s="33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</row>
    <row r="53" spans="1:198" s="3" customFormat="1" x14ac:dyDescent="0.25">
      <c r="A53" s="138">
        <v>50</v>
      </c>
      <c r="B53" s="88"/>
      <c r="C53" s="15"/>
      <c r="D53" s="15"/>
      <c r="E53" s="152"/>
      <c r="F53" s="23"/>
      <c r="G53" s="4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24"/>
      <c r="AW53" s="24"/>
      <c r="AX53" s="24"/>
      <c r="AY53" s="24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24"/>
      <c r="BQ53" s="33"/>
      <c r="BR53" s="33"/>
      <c r="BS53" s="33"/>
      <c r="BT53" s="33"/>
      <c r="BU53" s="33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</row>
    <row r="54" spans="1:198" s="3" customFormat="1" ht="13.8" thickBot="1" x14ac:dyDescent="0.3">
      <c r="A54" s="689">
        <v>51</v>
      </c>
      <c r="B54" s="88"/>
      <c r="C54" s="15"/>
      <c r="D54" s="15"/>
      <c r="E54" s="161"/>
      <c r="F54" s="23"/>
      <c r="G54" s="4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4"/>
      <c r="AW54" s="24"/>
      <c r="AX54" s="24"/>
      <c r="AY54" s="24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24"/>
      <c r="BQ54" s="33"/>
      <c r="BR54" s="33"/>
      <c r="BS54" s="33"/>
      <c r="BT54" s="33"/>
      <c r="BU54" s="33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</row>
    <row r="55" spans="1:198" s="20" customFormat="1" x14ac:dyDescent="0.25">
      <c r="A55" s="100"/>
      <c r="B55" s="91"/>
      <c r="C55" s="17"/>
      <c r="D55" s="17"/>
      <c r="E55" s="17"/>
      <c r="F55" s="34"/>
      <c r="G55" s="30" t="s">
        <v>74</v>
      </c>
      <c r="H55" s="30" t="s">
        <v>119</v>
      </c>
      <c r="I55" s="30" t="s">
        <v>75</v>
      </c>
      <c r="J55" s="30" t="s">
        <v>76</v>
      </c>
      <c r="K55" s="30" t="s">
        <v>77</v>
      </c>
      <c r="L55" s="30" t="s">
        <v>78</v>
      </c>
      <c r="M55" s="30" t="s">
        <v>79</v>
      </c>
      <c r="N55" s="30" t="s">
        <v>80</v>
      </c>
      <c r="O55" s="30" t="s">
        <v>81</v>
      </c>
      <c r="P55" s="30" t="s">
        <v>82</v>
      </c>
      <c r="Q55" s="30" t="s">
        <v>83</v>
      </c>
      <c r="R55" s="30" t="s">
        <v>84</v>
      </c>
      <c r="S55" s="30" t="s">
        <v>85</v>
      </c>
      <c r="T55" s="30" t="s">
        <v>86</v>
      </c>
      <c r="U55" s="30" t="s">
        <v>87</v>
      </c>
      <c r="V55" s="30" t="s">
        <v>88</v>
      </c>
      <c r="W55" s="30" t="s">
        <v>89</v>
      </c>
      <c r="X55" s="30" t="s">
        <v>90</v>
      </c>
      <c r="Y55" s="30" t="s">
        <v>91</v>
      </c>
      <c r="Z55" s="30" t="s">
        <v>92</v>
      </c>
      <c r="AA55" s="30" t="s">
        <v>93</v>
      </c>
      <c r="AB55" s="30" t="s">
        <v>94</v>
      </c>
      <c r="AC55" s="30" t="s">
        <v>95</v>
      </c>
      <c r="AD55" s="30" t="s">
        <v>96</v>
      </c>
      <c r="AE55" s="30" t="s">
        <v>97</v>
      </c>
      <c r="AF55" s="30" t="s">
        <v>98</v>
      </c>
      <c r="AG55" s="30" t="s">
        <v>99</v>
      </c>
      <c r="AH55" s="30" t="s">
        <v>100</v>
      </c>
      <c r="AI55" s="30" t="s">
        <v>101</v>
      </c>
      <c r="AJ55" s="30" t="s">
        <v>102</v>
      </c>
      <c r="AK55" s="30" t="s">
        <v>103</v>
      </c>
      <c r="AL55" s="30" t="s">
        <v>104</v>
      </c>
      <c r="AM55" s="30" t="s">
        <v>105</v>
      </c>
      <c r="AN55" s="30" t="s">
        <v>106</v>
      </c>
      <c r="AO55" s="30" t="s">
        <v>107</v>
      </c>
      <c r="AP55" s="30" t="s">
        <v>108</v>
      </c>
      <c r="AQ55" s="30" t="s">
        <v>109</v>
      </c>
      <c r="AR55" s="30" t="s">
        <v>110</v>
      </c>
      <c r="AS55" s="30" t="s">
        <v>111</v>
      </c>
      <c r="AT55" s="30" t="s">
        <v>112</v>
      </c>
      <c r="AU55" s="30" t="s">
        <v>113</v>
      </c>
      <c r="AV55" s="30" t="s">
        <v>114</v>
      </c>
      <c r="AW55" s="30" t="s">
        <v>115</v>
      </c>
      <c r="AX55" s="30" t="s">
        <v>116</v>
      </c>
      <c r="AY55" s="30" t="s">
        <v>117</v>
      </c>
      <c r="AZ55" s="30" t="s">
        <v>118</v>
      </c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</row>
    <row r="56" spans="1:198" s="20" customFormat="1" x14ac:dyDescent="0.25">
      <c r="A56" s="98"/>
      <c r="B56" s="85"/>
      <c r="C56" s="1"/>
      <c r="D56" s="1"/>
      <c r="E56" s="1"/>
      <c r="F56" s="38"/>
      <c r="G56" s="38"/>
      <c r="H56" s="38"/>
      <c r="I56" s="3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</row>
    <row r="57" spans="1:198" s="20" customFormat="1" x14ac:dyDescent="0.25">
      <c r="A57" s="98"/>
      <c r="B57" s="85"/>
      <c r="C57" s="1"/>
      <c r="D57" s="1"/>
      <c r="E57" s="1"/>
      <c r="F57" s="38"/>
      <c r="G57" s="38"/>
      <c r="H57" s="38"/>
      <c r="I57" s="3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</row>
    <row r="58" spans="1:198" s="20" customFormat="1" x14ac:dyDescent="0.25">
      <c r="A58" s="98"/>
      <c r="B58" s="85"/>
      <c r="C58" s="1"/>
      <c r="D58" s="1"/>
      <c r="E58" s="1"/>
      <c r="F58" s="38"/>
      <c r="G58" s="38"/>
      <c r="H58" s="38"/>
      <c r="I58" s="3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</row>
    <row r="59" spans="1:198" s="20" customFormat="1" x14ac:dyDescent="0.25">
      <c r="A59" s="98"/>
      <c r="B59" s="85"/>
      <c r="C59" s="1"/>
      <c r="D59" s="1"/>
      <c r="E59" s="1"/>
      <c r="F59" s="38"/>
      <c r="G59" s="38"/>
      <c r="H59" s="38"/>
      <c r="I59" s="3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</row>
    <row r="60" spans="1:198" s="20" customFormat="1" x14ac:dyDescent="0.25">
      <c r="A60" s="98"/>
      <c r="B60" s="85"/>
      <c r="C60" s="1"/>
      <c r="D60" s="1"/>
      <c r="E60" s="1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</row>
    <row r="61" spans="1:198" s="20" customFormat="1" x14ac:dyDescent="0.25">
      <c r="A61" s="98"/>
      <c r="B61" s="85"/>
      <c r="C61" s="1"/>
      <c r="D61" s="1"/>
      <c r="E61" s="1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</row>
    <row r="62" spans="1:198" s="20" customFormat="1" x14ac:dyDescent="0.25">
      <c r="A62" s="98"/>
      <c r="B62" s="85"/>
      <c r="C62" s="1"/>
      <c r="D62" s="1"/>
      <c r="E62" s="1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</row>
    <row r="63" spans="1:198" s="20" customFormat="1" x14ac:dyDescent="0.25">
      <c r="A63" s="98"/>
      <c r="B63" s="85"/>
      <c r="C63" s="1"/>
      <c r="D63" s="1"/>
      <c r="E63" s="1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</row>
    <row r="64" spans="1:198" s="20" customFormat="1" x14ac:dyDescent="0.25">
      <c r="A64" s="98"/>
      <c r="B64" s="85"/>
      <c r="C64" s="1"/>
      <c r="D64" s="1"/>
      <c r="E64" s="1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</row>
    <row r="65" spans="1:198" s="20" customFormat="1" x14ac:dyDescent="0.25">
      <c r="A65" s="98"/>
      <c r="B65" s="85"/>
      <c r="C65" s="1"/>
      <c r="D65" s="1"/>
      <c r="E65" s="1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</row>
    <row r="66" spans="1:198" s="20" customFormat="1" x14ac:dyDescent="0.25">
      <c r="A66" s="98"/>
      <c r="B66" s="85"/>
      <c r="C66" s="1"/>
      <c r="D66" s="1"/>
      <c r="E66" s="1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</row>
    <row r="67" spans="1:198" s="20" customFormat="1" x14ac:dyDescent="0.25">
      <c r="A67" s="98"/>
      <c r="B67" s="85"/>
      <c r="C67" s="1"/>
      <c r="D67" s="8"/>
      <c r="E67" s="8"/>
      <c r="F67" s="38"/>
      <c r="G67" s="38"/>
      <c r="H67" s="38"/>
      <c r="I67" s="3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</row>
    <row r="68" spans="1:198" s="20" customFormat="1" x14ac:dyDescent="0.25">
      <c r="A68" s="98"/>
      <c r="B68" s="85"/>
      <c r="C68" s="1"/>
      <c r="D68" s="1"/>
      <c r="E68" s="1"/>
      <c r="F68" s="38"/>
      <c r="G68" s="38"/>
      <c r="H68" s="38"/>
      <c r="I68" s="3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</row>
    <row r="69" spans="1:198" s="20" customFormat="1" x14ac:dyDescent="0.25">
      <c r="A69" s="98"/>
      <c r="B69" s="85"/>
      <c r="C69" s="1"/>
      <c r="D69" s="1"/>
      <c r="E69" s="1"/>
      <c r="F69" s="38"/>
      <c r="G69" s="38"/>
      <c r="H69" s="38"/>
      <c r="I69" s="3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</row>
    <row r="70" spans="1:198" s="20" customFormat="1" x14ac:dyDescent="0.25">
      <c r="A70" s="98"/>
      <c r="B70" s="85"/>
      <c r="C70" s="1"/>
      <c r="D70" s="1"/>
      <c r="E70" s="1"/>
      <c r="F70" s="38"/>
      <c r="G70" s="38"/>
      <c r="H70" s="38"/>
      <c r="I70" s="3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</row>
    <row r="71" spans="1:198" s="20" customFormat="1" x14ac:dyDescent="0.25">
      <c r="A71" s="98"/>
      <c r="B71" s="85"/>
      <c r="C71" s="1"/>
      <c r="D71" s="1"/>
      <c r="E71" s="1"/>
      <c r="F71" s="38"/>
      <c r="G71" s="38"/>
      <c r="H71" s="38"/>
      <c r="I71" s="3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</row>
    <row r="72" spans="1:198" s="20" customFormat="1" x14ac:dyDescent="0.25">
      <c r="A72" s="98"/>
      <c r="B72" s="85"/>
      <c r="C72" s="1"/>
      <c r="D72" s="1"/>
      <c r="E72" s="1"/>
      <c r="F72" s="38"/>
      <c r="G72" s="38"/>
      <c r="H72" s="38"/>
      <c r="I72" s="3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</row>
    <row r="73" spans="1:198" s="20" customFormat="1" x14ac:dyDescent="0.25">
      <c r="A73" s="98"/>
      <c r="B73" s="85"/>
      <c r="C73" s="1"/>
      <c r="D73" s="1"/>
      <c r="E73" s="1"/>
      <c r="F73" s="38"/>
      <c r="G73" s="38"/>
      <c r="H73" s="38"/>
      <c r="I73" s="3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</row>
    <row r="74" spans="1:198" s="20" customFormat="1" x14ac:dyDescent="0.25">
      <c r="A74" s="98"/>
      <c r="B74" s="85"/>
      <c r="C74" s="1"/>
      <c r="D74" s="1"/>
      <c r="E74" s="1"/>
      <c r="F74" s="38"/>
      <c r="G74" s="38"/>
      <c r="H74" s="38"/>
      <c r="I74" s="3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</row>
    <row r="75" spans="1:198" s="20" customFormat="1" x14ac:dyDescent="0.25">
      <c r="A75" s="98"/>
      <c r="B75" s="85"/>
      <c r="C75" s="1"/>
      <c r="D75" s="6"/>
      <c r="E75" s="6"/>
      <c r="F75" s="38"/>
      <c r="G75" s="38"/>
      <c r="H75" s="38"/>
      <c r="I75" s="3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</row>
    <row r="76" spans="1:198" s="29" customFormat="1" x14ac:dyDescent="0.25">
      <c r="A76" s="98"/>
      <c r="B76" s="85"/>
      <c r="C76" s="1"/>
      <c r="D76" s="6"/>
      <c r="E76" s="6"/>
      <c r="F76" s="38"/>
      <c r="G76" s="38"/>
      <c r="H76" s="38"/>
      <c r="I76" s="38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</row>
    <row r="77" spans="1:198" s="29" customFormat="1" x14ac:dyDescent="0.25">
      <c r="A77" s="98"/>
      <c r="B77" s="85"/>
      <c r="C77" s="1"/>
      <c r="D77" s="6"/>
      <c r="E77" s="6"/>
      <c r="F77" s="38"/>
      <c r="G77" s="38"/>
      <c r="H77" s="38"/>
      <c r="I77" s="38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</row>
    <row r="78" spans="1:198" s="29" customFormat="1" x14ac:dyDescent="0.25">
      <c r="A78" s="98"/>
      <c r="B78" s="85"/>
      <c r="C78" s="1"/>
      <c r="D78" s="6"/>
      <c r="E78" s="6"/>
      <c r="F78" s="38"/>
      <c r="G78" s="38"/>
      <c r="H78" s="38"/>
      <c r="I78" s="38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</row>
    <row r="79" spans="1:198" s="29" customFormat="1" x14ac:dyDescent="0.25">
      <c r="A79" s="98"/>
      <c r="B79" s="85"/>
      <c r="C79" s="1"/>
      <c r="D79" s="6"/>
      <c r="E79" s="6"/>
      <c r="F79" s="38"/>
      <c r="G79" s="38"/>
      <c r="H79" s="38"/>
      <c r="I79" s="38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</row>
    <row r="80" spans="1:198" s="29" customFormat="1" x14ac:dyDescent="0.25">
      <c r="A80" s="98"/>
      <c r="B80" s="85"/>
      <c r="C80" s="1"/>
      <c r="D80" s="1"/>
      <c r="E80" s="1"/>
      <c r="F80" s="38"/>
      <c r="G80" s="38"/>
      <c r="H80" s="38"/>
      <c r="I80" s="38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</row>
    <row r="81" spans="1:198" s="29" customFormat="1" x14ac:dyDescent="0.25">
      <c r="A81" s="98"/>
      <c r="B81" s="85"/>
      <c r="C81" s="1"/>
      <c r="D81" s="1"/>
      <c r="E81" s="1"/>
      <c r="F81" s="38"/>
      <c r="G81" s="38"/>
      <c r="H81" s="38"/>
      <c r="I81" s="38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</row>
    <row r="82" spans="1:198" s="29" customFormat="1" x14ac:dyDescent="0.25">
      <c r="A82" s="98"/>
      <c r="B82" s="85"/>
      <c r="C82" s="1"/>
      <c r="D82" s="1"/>
      <c r="E82" s="1"/>
      <c r="F82" s="38"/>
      <c r="G82" s="38"/>
      <c r="H82" s="38"/>
      <c r="I82" s="38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</row>
    <row r="83" spans="1:198" s="29" customFormat="1" x14ac:dyDescent="0.25">
      <c r="A83" s="98"/>
      <c r="B83" s="85"/>
      <c r="C83" s="1"/>
      <c r="D83" s="1"/>
      <c r="E83" s="1"/>
      <c r="F83" s="38"/>
      <c r="G83" s="38"/>
      <c r="H83" s="38"/>
      <c r="I83" s="38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</row>
    <row r="84" spans="1:198" s="29" customFormat="1" x14ac:dyDescent="0.25">
      <c r="A84" s="98"/>
      <c r="B84" s="85"/>
      <c r="C84" s="1"/>
      <c r="D84" s="1"/>
      <c r="E84" s="1"/>
      <c r="F84" s="38"/>
      <c r="G84" s="38"/>
      <c r="H84" s="38"/>
      <c r="I84" s="38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</row>
    <row r="85" spans="1:198" s="29" customFormat="1" x14ac:dyDescent="0.25">
      <c r="A85" s="98"/>
      <c r="B85" s="85"/>
      <c r="C85" s="1"/>
      <c r="D85" s="1"/>
      <c r="E85" s="1"/>
      <c r="F85" s="38"/>
      <c r="G85" s="38"/>
      <c r="H85" s="38"/>
      <c r="I85" s="38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</row>
    <row r="86" spans="1:198" s="29" customFormat="1" x14ac:dyDescent="0.25">
      <c r="A86" s="98"/>
      <c r="B86" s="85"/>
      <c r="C86" s="1"/>
      <c r="D86" s="1"/>
      <c r="E86" s="1"/>
      <c r="F86" s="38"/>
      <c r="G86" s="38"/>
      <c r="H86" s="38"/>
      <c r="I86" s="38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</row>
    <row r="87" spans="1:198" s="29" customFormat="1" x14ac:dyDescent="0.25">
      <c r="A87" s="98"/>
      <c r="B87" s="85"/>
      <c r="C87" s="1"/>
      <c r="D87" s="1"/>
      <c r="E87" s="1"/>
      <c r="F87" s="38"/>
      <c r="G87" s="38"/>
      <c r="H87" s="38"/>
      <c r="I87" s="38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</row>
    <row r="88" spans="1:198" s="29" customFormat="1" x14ac:dyDescent="0.25">
      <c r="A88" s="98"/>
      <c r="B88" s="85"/>
      <c r="C88" s="1"/>
      <c r="D88" s="1"/>
      <c r="E88" s="1"/>
      <c r="F88" s="38"/>
      <c r="G88" s="38"/>
      <c r="H88" s="38"/>
      <c r="I88" s="38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</row>
    <row r="89" spans="1:198" s="29" customFormat="1" x14ac:dyDescent="0.25">
      <c r="A89" s="98"/>
      <c r="B89" s="85"/>
      <c r="C89" s="1"/>
      <c r="D89" s="1"/>
      <c r="E89" s="1"/>
      <c r="F89" s="38"/>
      <c r="G89" s="38"/>
      <c r="H89" s="38"/>
      <c r="I89" s="38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</row>
    <row r="90" spans="1:198" s="29" customFormat="1" x14ac:dyDescent="0.25">
      <c r="A90" s="98"/>
      <c r="B90" s="85"/>
      <c r="C90" s="1"/>
      <c r="D90" s="1"/>
      <c r="E90" s="1"/>
      <c r="F90" s="38"/>
      <c r="G90" s="38"/>
      <c r="H90" s="38"/>
      <c r="I90" s="38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</row>
    <row r="91" spans="1:198" s="29" customFormat="1" x14ac:dyDescent="0.25">
      <c r="A91" s="98"/>
      <c r="B91" s="85"/>
      <c r="C91" s="1"/>
      <c r="D91" s="1"/>
      <c r="E91" s="1"/>
      <c r="F91" s="38"/>
      <c r="G91" s="38"/>
      <c r="H91" s="38"/>
      <c r="I91" s="38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</row>
    <row r="92" spans="1:198" s="29" customFormat="1" x14ac:dyDescent="0.25">
      <c r="A92" s="98"/>
      <c r="B92" s="85"/>
      <c r="C92" s="1"/>
      <c r="D92" s="1"/>
      <c r="E92" s="1"/>
      <c r="F92" s="38"/>
      <c r="G92" s="38"/>
      <c r="H92" s="38"/>
      <c r="I92" s="38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</row>
    <row r="93" spans="1:198" s="29" customFormat="1" x14ac:dyDescent="0.25">
      <c r="A93" s="98"/>
      <c r="B93" s="85"/>
      <c r="C93" s="1"/>
      <c r="D93" s="1"/>
      <c r="E93" s="1"/>
      <c r="F93" s="38"/>
      <c r="G93" s="38"/>
      <c r="H93" s="38"/>
      <c r="I93" s="38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</row>
    <row r="94" spans="1:198" s="29" customFormat="1" x14ac:dyDescent="0.25">
      <c r="A94" s="98"/>
      <c r="B94" s="85"/>
      <c r="C94" s="1"/>
      <c r="D94" s="1"/>
      <c r="E94" s="1"/>
      <c r="F94" s="38"/>
      <c r="G94" s="38"/>
      <c r="H94" s="38"/>
      <c r="I94" s="38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</row>
    <row r="95" spans="1:198" s="29" customFormat="1" x14ac:dyDescent="0.25">
      <c r="A95" s="98"/>
      <c r="B95" s="85"/>
      <c r="C95" s="1"/>
      <c r="D95" s="1"/>
      <c r="E95" s="1"/>
      <c r="F95" s="38"/>
      <c r="G95" s="38"/>
      <c r="H95" s="38"/>
      <c r="I95" s="38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</row>
    <row r="96" spans="1:198" s="29" customFormat="1" x14ac:dyDescent="0.25">
      <c r="A96" s="98"/>
      <c r="B96" s="85"/>
      <c r="C96" s="1"/>
      <c r="D96" s="1"/>
      <c r="E96" s="1"/>
      <c r="F96" s="38"/>
      <c r="G96" s="38"/>
      <c r="H96" s="38"/>
      <c r="I96" s="38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</row>
    <row r="97" spans="1:198" s="29" customFormat="1" x14ac:dyDescent="0.25">
      <c r="A97" s="98"/>
      <c r="B97" s="85"/>
      <c r="C97" s="2"/>
      <c r="D97" s="9"/>
      <c r="E97" s="2"/>
      <c r="F97" s="38"/>
      <c r="G97" s="38"/>
      <c r="H97" s="38"/>
      <c r="I97" s="38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</row>
    <row r="98" spans="1:198" s="29" customFormat="1" x14ac:dyDescent="0.25">
      <c r="A98" s="98"/>
      <c r="B98" s="85"/>
      <c r="C98" s="2"/>
      <c r="D98" s="2"/>
      <c r="E98" s="2"/>
      <c r="F98" s="38"/>
      <c r="G98" s="38"/>
      <c r="H98" s="38"/>
      <c r="I98" s="38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</row>
    <row r="99" spans="1:198" s="29" customFormat="1" x14ac:dyDescent="0.25">
      <c r="A99" s="98"/>
      <c r="B99" s="85"/>
      <c r="C99" s="2"/>
      <c r="D99" s="2"/>
      <c r="E99" s="2"/>
      <c r="F99" s="38"/>
      <c r="G99" s="38"/>
      <c r="H99" s="38"/>
      <c r="I99" s="38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</row>
    <row r="100" spans="1:198" s="29" customFormat="1" x14ac:dyDescent="0.25">
      <c r="A100" s="98"/>
      <c r="B100" s="85"/>
      <c r="C100" s="2"/>
      <c r="D100" s="2"/>
      <c r="E100" s="2"/>
      <c r="F100" s="38"/>
      <c r="G100" s="38"/>
      <c r="H100" s="38"/>
      <c r="I100" s="38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</row>
    <row r="101" spans="1:198" s="29" customFormat="1" x14ac:dyDescent="0.25">
      <c r="A101" s="98"/>
      <c r="B101" s="85"/>
      <c r="C101" s="2"/>
      <c r="D101" s="2"/>
      <c r="E101" s="2"/>
      <c r="F101" s="38"/>
      <c r="G101" s="38"/>
      <c r="H101" s="38"/>
      <c r="I101" s="38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</row>
    <row r="102" spans="1:198" s="29" customFormat="1" x14ac:dyDescent="0.25">
      <c r="A102" s="98"/>
      <c r="B102" s="85"/>
      <c r="C102" s="2"/>
      <c r="D102" s="2"/>
      <c r="E102" s="10"/>
      <c r="F102" s="38"/>
      <c r="G102" s="38"/>
      <c r="H102" s="38"/>
      <c r="I102" s="38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</row>
    <row r="103" spans="1:198" s="29" customFormat="1" x14ac:dyDescent="0.25">
      <c r="A103" s="98"/>
      <c r="B103" s="85"/>
      <c r="C103" s="1"/>
      <c r="D103" s="1"/>
      <c r="E103" s="1"/>
      <c r="F103" s="38"/>
      <c r="G103" s="38"/>
      <c r="H103" s="38"/>
      <c r="I103" s="38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</row>
    <row r="104" spans="1:198" s="29" customFormat="1" x14ac:dyDescent="0.25">
      <c r="A104" s="98"/>
      <c r="B104" s="85"/>
      <c r="C104" s="1"/>
      <c r="D104" s="1"/>
      <c r="E104" s="1"/>
      <c r="F104" s="38"/>
      <c r="G104" s="38"/>
      <c r="H104" s="38"/>
      <c r="I104" s="38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</row>
    <row r="105" spans="1:198" s="29" customFormat="1" x14ac:dyDescent="0.25">
      <c r="A105" s="98"/>
      <c r="B105" s="85"/>
      <c r="C105" s="1"/>
      <c r="D105" s="1"/>
      <c r="E105" s="1"/>
      <c r="F105" s="38"/>
      <c r="G105" s="38"/>
      <c r="H105" s="38"/>
      <c r="I105" s="38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</row>
    <row r="106" spans="1:198" s="29" customFormat="1" x14ac:dyDescent="0.25">
      <c r="A106" s="98"/>
      <c r="B106" s="85"/>
      <c r="C106" s="1"/>
      <c r="D106" s="1"/>
      <c r="E106" s="1"/>
      <c r="F106" s="38"/>
      <c r="G106" s="38"/>
      <c r="H106" s="38"/>
      <c r="I106" s="38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</row>
    <row r="107" spans="1:198" s="29" customFormat="1" x14ac:dyDescent="0.25">
      <c r="A107" s="98"/>
      <c r="B107" s="85"/>
      <c r="C107" s="1"/>
      <c r="D107" s="1"/>
      <c r="E107" s="1"/>
      <c r="F107" s="38"/>
      <c r="G107" s="38"/>
      <c r="H107" s="38"/>
      <c r="I107" s="38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</row>
    <row r="108" spans="1:198" s="29" customFormat="1" x14ac:dyDescent="0.25">
      <c r="A108" s="98"/>
      <c r="B108" s="85"/>
      <c r="C108" s="1"/>
      <c r="D108" s="1"/>
      <c r="E108" s="1"/>
      <c r="F108" s="38"/>
      <c r="G108" s="38"/>
      <c r="H108" s="38"/>
      <c r="I108" s="38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</row>
    <row r="109" spans="1:198" s="29" customFormat="1" x14ac:dyDescent="0.25">
      <c r="A109" s="98"/>
      <c r="B109" s="85"/>
      <c r="C109" s="1"/>
      <c r="D109" s="1"/>
      <c r="E109" s="1"/>
      <c r="F109" s="38"/>
      <c r="G109" s="38"/>
      <c r="H109" s="38"/>
      <c r="I109" s="38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</row>
    <row r="110" spans="1:198" s="29" customFormat="1" x14ac:dyDescent="0.25">
      <c r="A110" s="98"/>
      <c r="B110" s="85"/>
      <c r="C110" s="1"/>
      <c r="D110" s="1"/>
      <c r="E110" s="1"/>
      <c r="F110" s="38"/>
      <c r="G110" s="38"/>
      <c r="H110" s="38"/>
      <c r="I110" s="38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</row>
    <row r="111" spans="1:198" s="29" customFormat="1" x14ac:dyDescent="0.25">
      <c r="A111" s="98"/>
      <c r="B111" s="85"/>
      <c r="C111" s="1"/>
      <c r="D111" s="1"/>
      <c r="E111" s="1"/>
      <c r="F111" s="38"/>
      <c r="G111" s="38"/>
      <c r="H111" s="38"/>
      <c r="I111" s="38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</row>
    <row r="112" spans="1:198" s="29" customFormat="1" x14ac:dyDescent="0.25">
      <c r="A112" s="98"/>
      <c r="B112" s="85"/>
      <c r="C112" s="1"/>
      <c r="D112" s="1"/>
      <c r="E112" s="1"/>
      <c r="F112" s="38"/>
      <c r="G112" s="38"/>
      <c r="H112" s="38"/>
      <c r="I112" s="38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</row>
  </sheetData>
  <mergeCells count="3">
    <mergeCell ref="G2:G3"/>
    <mergeCell ref="A3:E3"/>
    <mergeCell ref="F2:F3"/>
  </mergeCells>
  <pageMargins left="0.39370078740157483" right="0.39370078740157483" top="0.39370078740157483" bottom="0.39370078740157483" header="0.19685039370078741" footer="0.19685039370078741"/>
  <pageSetup paperSize="8" scale="60" orientation="landscape" r:id="rId1"/>
  <headerFooter alignWithMargins="0"/>
  <colBreaks count="1" manualBreakCount="1">
    <brk id="7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5"/>
  <sheetViews>
    <sheetView zoomScale="85" zoomScaleNormal="85" zoomScaleSheetLayoutView="70" workbookViewId="0">
      <selection activeCell="A19" sqref="A19"/>
    </sheetView>
  </sheetViews>
  <sheetFormatPr defaultRowHeight="13.2" x14ac:dyDescent="0.25"/>
  <cols>
    <col min="1" max="1" width="2.44140625" style="98" bestFit="1" customWidth="1"/>
    <col min="2" max="2" width="12" style="85" bestFit="1" customWidth="1"/>
    <col min="3" max="3" width="42.109375" bestFit="1" customWidth="1"/>
    <col min="4" max="4" width="25" bestFit="1" customWidth="1"/>
    <col min="5" max="5" width="19.33203125" bestFit="1" customWidth="1"/>
    <col min="6" max="6" width="23.88671875" bestFit="1" customWidth="1"/>
    <col min="7" max="7" width="50" bestFit="1" customWidth="1"/>
    <col min="8" max="8" width="4.5546875" style="38" bestFit="1" customWidth="1"/>
    <col min="9" max="9" width="7.44140625" style="38" bestFit="1" customWidth="1"/>
    <col min="10" max="10" width="7.44140625" style="20" bestFit="1" customWidth="1"/>
    <col min="11" max="11" width="43.44140625" style="20" bestFit="1" customWidth="1"/>
    <col min="12" max="92" width="9.109375" style="20"/>
    <col min="93" max="134" width="9.109375" style="1"/>
  </cols>
  <sheetData>
    <row r="1" spans="1:134" x14ac:dyDescent="0.25">
      <c r="C1" s="14"/>
      <c r="D1" s="14"/>
    </row>
    <row r="2" spans="1:134" ht="12.75" customHeight="1" x14ac:dyDescent="0.25">
      <c r="C2" s="14"/>
      <c r="D2" s="14"/>
      <c r="G2" s="8"/>
      <c r="H2" s="96" t="s">
        <v>131</v>
      </c>
      <c r="I2" s="97" t="s">
        <v>126</v>
      </c>
    </row>
    <row r="3" spans="1:134" s="1" customFormat="1" ht="17.399999999999999" x14ac:dyDescent="0.25">
      <c r="B3" s="1232" t="s">
        <v>362</v>
      </c>
      <c r="C3" s="1232"/>
      <c r="D3" s="1232"/>
      <c r="E3" s="1232"/>
      <c r="F3" s="1232"/>
      <c r="G3" s="1232"/>
      <c r="H3" s="1230" t="s">
        <v>284</v>
      </c>
      <c r="I3" s="1231"/>
      <c r="J3" s="1231"/>
      <c r="K3" s="20"/>
      <c r="L3" s="20"/>
      <c r="M3" s="20"/>
      <c r="N3" s="20"/>
      <c r="O3" s="20"/>
      <c r="P3" s="20"/>
      <c r="Q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</row>
    <row r="4" spans="1:134" s="1" customFormat="1" x14ac:dyDescent="0.25">
      <c r="A4" s="99" t="s">
        <v>256</v>
      </c>
      <c r="B4" s="86" t="s">
        <v>205</v>
      </c>
      <c r="C4" s="18"/>
      <c r="D4" s="18"/>
      <c r="E4" s="19"/>
      <c r="F4" s="19"/>
      <c r="G4" s="19"/>
      <c r="H4" s="93" t="s">
        <v>260</v>
      </c>
      <c r="I4" s="107" t="s">
        <v>285</v>
      </c>
      <c r="J4" s="92" t="s">
        <v>261</v>
      </c>
      <c r="K4" s="1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</row>
    <row r="5" spans="1:134" s="3" customFormat="1" x14ac:dyDescent="0.25">
      <c r="A5" s="138"/>
      <c r="B5" s="88" t="str">
        <f>'детали ЭД103-01'!B22</f>
        <v>00.10.</v>
      </c>
      <c r="C5" s="15" t="str">
        <f>'детали ЭД103-01'!C22</f>
        <v>ЭД103ХХ-01-ХХХ Табличка (-и взаимозамен. )</v>
      </c>
      <c r="D5" s="15" t="str">
        <f>'детали ЭД103-01'!D22</f>
        <v>Табличка</v>
      </c>
      <c r="E5" s="82" t="s">
        <v>257</v>
      </c>
      <c r="F5" s="82"/>
      <c r="G5" s="82" t="s">
        <v>294</v>
      </c>
      <c r="H5" s="109" t="s">
        <v>50</v>
      </c>
      <c r="I5" s="82">
        <v>4.3999999999999997E-2</v>
      </c>
      <c r="J5" s="82">
        <v>4.5999999999999999E-2</v>
      </c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 s="3" customFormat="1" x14ac:dyDescent="0.25">
      <c r="A6" s="138"/>
      <c r="B6" s="88" t="str">
        <f>'детали ЭД103-01'!B22</f>
        <v>00.10.</v>
      </c>
      <c r="C6" s="15" t="str">
        <f>'детали ЭД103-01'!C22</f>
        <v>ЭД103ХХ-01-ХХХ Табличка (-и взаимозамен. )</v>
      </c>
      <c r="D6" s="15" t="str">
        <f>'детали ЭД103-01'!D22</f>
        <v>Табличка</v>
      </c>
      <c r="E6" s="82" t="s">
        <v>257</v>
      </c>
      <c r="F6" s="82"/>
      <c r="G6" s="82" t="s">
        <v>294</v>
      </c>
      <c r="H6" s="109" t="s">
        <v>50</v>
      </c>
      <c r="I6" s="82">
        <v>3.5999999999999997E-2</v>
      </c>
      <c r="J6" s="82">
        <v>3.6999999999999998E-2</v>
      </c>
      <c r="K6" s="8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 s="17" customFormat="1" x14ac:dyDescent="0.25">
      <c r="A7" s="138"/>
      <c r="B7" s="87"/>
      <c r="E7" s="199"/>
      <c r="F7" s="199"/>
      <c r="G7" s="199"/>
      <c r="H7" s="118"/>
      <c r="I7" s="221"/>
      <c r="J7" s="2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s="3" customFormat="1" x14ac:dyDescent="0.25">
      <c r="A8" s="138"/>
      <c r="B8" s="89" t="str">
        <f>'детали ЭД103-01'!B193</f>
        <v>07.05.3.</v>
      </c>
      <c r="C8" s="15" t="str">
        <f>'детали ЭД103-01'!C193</f>
        <v>ЭД103-01-52-003-ХХ Корпус</v>
      </c>
      <c r="D8" s="82" t="str">
        <f>'детали ЭД103-01'!D193</f>
        <v>Корпус</v>
      </c>
      <c r="E8" s="82" t="s">
        <v>20</v>
      </c>
      <c r="F8" s="403"/>
      <c r="G8" s="82" t="s">
        <v>1147</v>
      </c>
      <c r="H8" s="1200" t="s">
        <v>50</v>
      </c>
      <c r="I8" s="113">
        <v>1</v>
      </c>
      <c r="J8" s="113">
        <v>1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 s="3" customFormat="1" x14ac:dyDescent="0.25">
      <c r="A9" s="472"/>
      <c r="B9" s="266" t="str">
        <f>'детали ЭД103-01'!B193</f>
        <v>07.05.3.</v>
      </c>
      <c r="C9" s="146" t="str">
        <f>'детали ЭД103-01'!C193</f>
        <v>ЭД103-01-52-003-ХХ Корпус</v>
      </c>
      <c r="D9" s="295" t="str">
        <f>'детали ЭД103-01'!D193</f>
        <v>Корпус</v>
      </c>
      <c r="E9" s="1024" t="s">
        <v>20</v>
      </c>
      <c r="F9" s="1024"/>
      <c r="G9" s="1024" t="s">
        <v>1146</v>
      </c>
      <c r="H9" s="104" t="s">
        <v>50</v>
      </c>
      <c r="I9" s="113">
        <v>1</v>
      </c>
      <c r="J9" s="113">
        <v>1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 s="17" customFormat="1" x14ac:dyDescent="0.25">
      <c r="A10" s="138"/>
      <c r="B10" s="87"/>
      <c r="E10" s="208"/>
      <c r="F10" s="208"/>
      <c r="G10" s="199"/>
      <c r="H10" s="318"/>
      <c r="I10" s="1196"/>
      <c r="J10" s="2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 s="3" customFormat="1" x14ac:dyDescent="0.25">
      <c r="A11" s="138"/>
      <c r="B11" s="88"/>
      <c r="C11" s="15"/>
      <c r="D11" s="15"/>
      <c r="E11" s="82"/>
      <c r="F11" s="82"/>
      <c r="G11" s="82"/>
      <c r="H11" s="104"/>
      <c r="I11" s="104"/>
      <c r="J11" s="8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 s="3" customFormat="1" x14ac:dyDescent="0.25">
      <c r="A12" s="138"/>
      <c r="B12" s="88"/>
      <c r="C12" s="15"/>
      <c r="D12" s="15"/>
      <c r="E12" s="82"/>
      <c r="F12" s="82"/>
      <c r="G12" s="82"/>
      <c r="H12" s="104"/>
      <c r="I12" s="104"/>
      <c r="J12" s="82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 x14ac:dyDescent="0.25">
      <c r="A13" s="100"/>
      <c r="B13" s="91"/>
      <c r="C13" s="17"/>
      <c r="D13" s="17"/>
      <c r="E13" s="21"/>
      <c r="F13" s="21"/>
      <c r="G13" s="21"/>
      <c r="H13" s="108"/>
      <c r="I13" s="223"/>
      <c r="J13" s="222"/>
      <c r="K13" s="17"/>
    </row>
    <row r="14" spans="1:134" s="20" customFormat="1" x14ac:dyDescent="0.25">
      <c r="A14" s="98"/>
      <c r="B14" s="85"/>
      <c r="C14" s="1"/>
      <c r="D14" s="1"/>
      <c r="E14" s="1"/>
      <c r="F14" s="1"/>
      <c r="G14" s="1"/>
      <c r="H14" s="38"/>
      <c r="I14" s="38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</row>
    <row r="15" spans="1:134" s="20" customFormat="1" x14ac:dyDescent="0.25">
      <c r="A15" s="98"/>
      <c r="B15" s="85"/>
      <c r="C15" s="1"/>
      <c r="D15" s="1"/>
      <c r="E15" s="1"/>
      <c r="F15" s="1"/>
      <c r="G15" s="1"/>
      <c r="H15" s="38"/>
      <c r="I15" s="38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</row>
    <row r="16" spans="1:134" s="20" customFormat="1" x14ac:dyDescent="0.25">
      <c r="A16" s="98"/>
      <c r="B16" s="85"/>
      <c r="C16" s="1"/>
      <c r="D16" s="1"/>
      <c r="E16" s="1"/>
      <c r="F16" s="1"/>
      <c r="G16" s="1"/>
      <c r="H16" s="38"/>
      <c r="I16" s="38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</row>
    <row r="17" spans="1:134" s="20" customFormat="1" x14ac:dyDescent="0.25">
      <c r="A17" s="98"/>
      <c r="B17" s="85"/>
      <c r="C17" s="1"/>
      <c r="D17" s="1"/>
      <c r="E17" s="1"/>
      <c r="F17" s="1"/>
      <c r="G17" s="1"/>
      <c r="H17" s="38"/>
      <c r="I17" s="38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</row>
    <row r="18" spans="1:134" s="20" customFormat="1" x14ac:dyDescent="0.25">
      <c r="A18" s="98"/>
      <c r="B18" s="85"/>
      <c r="C18" s="1"/>
      <c r="D18" s="1"/>
      <c r="E18" s="1"/>
      <c r="F18" s="1"/>
      <c r="G18" s="1"/>
      <c r="H18" s="38"/>
      <c r="I18" s="38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</row>
    <row r="19" spans="1:134" s="20" customFormat="1" x14ac:dyDescent="0.25">
      <c r="A19" s="98"/>
      <c r="B19" s="85"/>
      <c r="C19" s="1"/>
      <c r="D19" s="1"/>
      <c r="E19" s="8"/>
      <c r="F19" s="8"/>
      <c r="G19" s="8"/>
      <c r="H19" s="38"/>
      <c r="I19" s="38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</row>
    <row r="20" spans="1:134" s="20" customFormat="1" x14ac:dyDescent="0.25">
      <c r="A20" s="98"/>
      <c r="B20" s="85"/>
      <c r="C20" s="1"/>
      <c r="D20" s="8"/>
      <c r="E20" s="1"/>
      <c r="F20" s="1"/>
      <c r="G20" s="1"/>
      <c r="H20" s="38"/>
      <c r="I20" s="38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</row>
    <row r="21" spans="1:134" s="20" customFormat="1" x14ac:dyDescent="0.25">
      <c r="A21" s="98"/>
      <c r="B21" s="85"/>
      <c r="C21" s="1"/>
      <c r="D21" s="1"/>
      <c r="E21" s="1"/>
      <c r="F21" s="1"/>
      <c r="G21" s="1"/>
      <c r="H21" s="38"/>
      <c r="I21" s="38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</row>
    <row r="22" spans="1:134" s="20" customFormat="1" x14ac:dyDescent="0.25">
      <c r="A22" s="98"/>
      <c r="B22" s="85"/>
      <c r="C22" s="1"/>
      <c r="D22" s="1"/>
      <c r="E22" s="1"/>
      <c r="F22" s="1"/>
      <c r="G22" s="1"/>
      <c r="H22" s="38"/>
      <c r="I22" s="38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</row>
    <row r="23" spans="1:134" s="20" customFormat="1" x14ac:dyDescent="0.25">
      <c r="A23" s="98"/>
      <c r="B23" s="85"/>
      <c r="C23" s="1"/>
      <c r="D23" s="1"/>
      <c r="E23" s="1"/>
      <c r="F23" s="1"/>
      <c r="G23" s="1"/>
      <c r="H23" s="38"/>
      <c r="I23" s="38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</row>
    <row r="24" spans="1:134" s="20" customFormat="1" x14ac:dyDescent="0.25">
      <c r="A24" s="98"/>
      <c r="B24" s="85"/>
      <c r="C24" s="1"/>
      <c r="D24" s="1"/>
      <c r="E24" s="1"/>
      <c r="F24" s="1"/>
      <c r="G24" s="1"/>
      <c r="H24" s="38"/>
      <c r="I24" s="38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</row>
    <row r="25" spans="1:134" s="20" customFormat="1" x14ac:dyDescent="0.25">
      <c r="A25" s="98"/>
      <c r="B25" s="85"/>
      <c r="C25" s="1"/>
      <c r="D25" s="1"/>
      <c r="E25" s="1"/>
      <c r="F25" s="1"/>
      <c r="G25" s="1"/>
      <c r="H25" s="38"/>
      <c r="I25" s="3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</row>
    <row r="26" spans="1:134" s="20" customFormat="1" x14ac:dyDescent="0.25">
      <c r="A26" s="98"/>
      <c r="B26" s="85"/>
      <c r="C26" s="1"/>
      <c r="D26" s="1"/>
      <c r="E26" s="1"/>
      <c r="F26" s="1"/>
      <c r="G26" s="1"/>
      <c r="H26" s="38"/>
      <c r="I26" s="3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</row>
    <row r="27" spans="1:134" s="20" customFormat="1" x14ac:dyDescent="0.25">
      <c r="A27" s="98"/>
      <c r="B27" s="85"/>
      <c r="C27" s="1"/>
      <c r="D27" s="1"/>
      <c r="E27" s="1"/>
      <c r="F27" s="1"/>
      <c r="G27" s="1"/>
      <c r="H27" s="38"/>
      <c r="I27" s="38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</row>
    <row r="28" spans="1:134" s="20" customFormat="1" x14ac:dyDescent="0.25">
      <c r="A28" s="98"/>
      <c r="B28" s="85"/>
      <c r="C28" s="1"/>
      <c r="D28" s="6"/>
      <c r="E28" s="6"/>
      <c r="F28" s="6"/>
      <c r="G28" s="6"/>
      <c r="H28" s="38"/>
      <c r="I28" s="38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</row>
    <row r="29" spans="1:134" s="20" customFormat="1" x14ac:dyDescent="0.25">
      <c r="A29" s="98"/>
      <c r="B29" s="85"/>
      <c r="C29" s="1"/>
      <c r="D29" s="6"/>
      <c r="E29" s="6"/>
      <c r="F29" s="6"/>
      <c r="G29" s="1"/>
      <c r="H29" s="38"/>
      <c r="I29" s="38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</row>
    <row r="30" spans="1:134" s="29" customFormat="1" x14ac:dyDescent="0.25">
      <c r="A30" s="98"/>
      <c r="B30" s="85"/>
      <c r="C30" s="1"/>
      <c r="D30" s="6"/>
      <c r="E30" s="6"/>
      <c r="F30" s="6"/>
      <c r="G30" s="1"/>
      <c r="H30" s="38"/>
      <c r="I30" s="38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</row>
    <row r="31" spans="1:134" s="29" customFormat="1" x14ac:dyDescent="0.25">
      <c r="A31" s="98"/>
      <c r="B31" s="85"/>
      <c r="C31" s="1"/>
      <c r="D31" s="6"/>
      <c r="E31" s="6"/>
      <c r="F31" s="6"/>
      <c r="G31" s="1"/>
      <c r="H31" s="38"/>
      <c r="I31" s="38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</row>
    <row r="32" spans="1:134" s="29" customFormat="1" x14ac:dyDescent="0.25">
      <c r="A32" s="98"/>
      <c r="B32" s="85"/>
      <c r="C32" s="1"/>
      <c r="D32" s="6"/>
      <c r="E32" s="6"/>
      <c r="F32" s="6"/>
      <c r="G32" s="1"/>
      <c r="H32" s="38"/>
      <c r="I32" s="38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</row>
    <row r="33" spans="1:134" s="29" customFormat="1" x14ac:dyDescent="0.25">
      <c r="A33" s="98"/>
      <c r="B33" s="85"/>
      <c r="C33" s="1"/>
      <c r="D33" s="1"/>
      <c r="E33" s="1"/>
      <c r="F33" s="1"/>
      <c r="G33" s="1"/>
      <c r="H33" s="38"/>
      <c r="I33" s="38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</row>
    <row r="34" spans="1:134" s="29" customFormat="1" x14ac:dyDescent="0.25">
      <c r="A34" s="98"/>
      <c r="B34" s="85"/>
      <c r="C34" s="1"/>
      <c r="D34" s="1"/>
      <c r="E34" s="1"/>
      <c r="F34" s="1"/>
      <c r="G34" s="1"/>
      <c r="H34" s="38"/>
      <c r="I34" s="38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</row>
    <row r="35" spans="1:134" s="29" customFormat="1" x14ac:dyDescent="0.25">
      <c r="A35" s="98"/>
      <c r="B35" s="85"/>
      <c r="C35" s="1"/>
      <c r="D35" s="1"/>
      <c r="E35" s="1"/>
      <c r="F35" s="1"/>
      <c r="G35" s="1"/>
      <c r="H35" s="38"/>
      <c r="I35" s="38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</row>
    <row r="36" spans="1:134" s="29" customFormat="1" x14ac:dyDescent="0.25">
      <c r="A36" s="98"/>
      <c r="B36" s="85"/>
      <c r="C36" s="1"/>
      <c r="D36" s="1"/>
      <c r="E36" s="1"/>
      <c r="F36" s="1"/>
      <c r="G36" s="1"/>
      <c r="H36" s="38"/>
      <c r="I36" s="38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</row>
    <row r="37" spans="1:134" s="29" customFormat="1" x14ac:dyDescent="0.25">
      <c r="A37" s="98"/>
      <c r="B37" s="85"/>
      <c r="C37" s="1"/>
      <c r="D37" s="1"/>
      <c r="E37" s="1"/>
      <c r="F37" s="1"/>
      <c r="G37" s="1"/>
      <c r="H37" s="38"/>
      <c r="I37" s="38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</row>
    <row r="38" spans="1:134" s="29" customFormat="1" x14ac:dyDescent="0.25">
      <c r="A38" s="98"/>
      <c r="B38" s="85"/>
      <c r="C38" s="1"/>
      <c r="D38" s="1"/>
      <c r="E38" s="1"/>
      <c r="F38" s="1"/>
      <c r="G38" s="1"/>
      <c r="H38" s="38"/>
      <c r="I38" s="38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</row>
    <row r="39" spans="1:134" s="29" customFormat="1" x14ac:dyDescent="0.25">
      <c r="A39" s="98"/>
      <c r="B39" s="85"/>
      <c r="C39" s="1"/>
      <c r="D39" s="1"/>
      <c r="E39" s="1"/>
      <c r="F39" s="1"/>
      <c r="G39" s="1"/>
      <c r="H39" s="38"/>
      <c r="I39" s="38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</row>
    <row r="40" spans="1:134" s="29" customFormat="1" x14ac:dyDescent="0.25">
      <c r="A40" s="98"/>
      <c r="B40" s="85"/>
      <c r="C40" s="1"/>
      <c r="D40" s="1"/>
      <c r="E40" s="1"/>
      <c r="F40" s="1"/>
      <c r="G40" s="1"/>
      <c r="H40" s="38"/>
      <c r="I40" s="38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</row>
    <row r="41" spans="1:134" s="29" customFormat="1" x14ac:dyDescent="0.25">
      <c r="A41" s="98"/>
      <c r="B41" s="85"/>
      <c r="C41" s="1"/>
      <c r="D41" s="1"/>
      <c r="E41" s="1"/>
      <c r="F41" s="1"/>
      <c r="G41" s="1"/>
      <c r="H41" s="38"/>
      <c r="I41" s="38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</row>
    <row r="42" spans="1:134" s="29" customFormat="1" x14ac:dyDescent="0.25">
      <c r="A42" s="98"/>
      <c r="B42" s="85"/>
      <c r="C42" s="1"/>
      <c r="D42" s="1"/>
      <c r="E42" s="1"/>
      <c r="F42" s="1"/>
      <c r="G42" s="1"/>
      <c r="H42" s="38"/>
      <c r="I42" s="38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</row>
    <row r="43" spans="1:134" s="29" customFormat="1" x14ac:dyDescent="0.25">
      <c r="A43" s="98"/>
      <c r="B43" s="85"/>
      <c r="C43" s="1"/>
      <c r="D43" s="1"/>
      <c r="E43" s="1"/>
      <c r="F43" s="1"/>
      <c r="G43" s="1"/>
      <c r="H43" s="38"/>
      <c r="I43" s="38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</row>
    <row r="44" spans="1:134" s="29" customFormat="1" x14ac:dyDescent="0.25">
      <c r="A44" s="98"/>
      <c r="B44" s="85"/>
      <c r="C44" s="1"/>
      <c r="D44" s="1"/>
      <c r="E44" s="1"/>
      <c r="F44" s="1"/>
      <c r="G44" s="1"/>
      <c r="H44" s="38"/>
      <c r="I44" s="38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</row>
    <row r="45" spans="1:134" s="29" customFormat="1" x14ac:dyDescent="0.25">
      <c r="A45" s="98"/>
      <c r="B45" s="85"/>
      <c r="C45" s="1"/>
      <c r="D45" s="1"/>
      <c r="E45" s="1"/>
      <c r="F45" s="1"/>
      <c r="G45" s="1"/>
      <c r="H45" s="38"/>
      <c r="I45" s="38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</row>
    <row r="46" spans="1:134" s="29" customFormat="1" x14ac:dyDescent="0.25">
      <c r="A46" s="98"/>
      <c r="B46" s="85"/>
      <c r="C46" s="1"/>
      <c r="D46" s="1"/>
      <c r="E46" s="1"/>
      <c r="F46" s="1"/>
      <c r="G46" s="1"/>
      <c r="H46" s="38"/>
      <c r="I46" s="38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</row>
    <row r="47" spans="1:134" s="29" customFormat="1" x14ac:dyDescent="0.25">
      <c r="A47" s="98"/>
      <c r="B47" s="85"/>
      <c r="C47" s="1"/>
      <c r="D47" s="1"/>
      <c r="E47" s="1"/>
      <c r="F47" s="1"/>
      <c r="G47" s="1"/>
      <c r="H47" s="38"/>
      <c r="I47" s="38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</row>
    <row r="48" spans="1:134" s="29" customFormat="1" x14ac:dyDescent="0.25">
      <c r="A48" s="98"/>
      <c r="B48" s="85"/>
      <c r="C48" s="1"/>
      <c r="D48" s="1"/>
      <c r="E48" s="1"/>
      <c r="F48" s="1"/>
      <c r="G48" s="1"/>
      <c r="H48" s="38"/>
      <c r="I48" s="38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</row>
    <row r="49" spans="1:134" s="29" customFormat="1" x14ac:dyDescent="0.25">
      <c r="A49" s="98"/>
      <c r="B49" s="85"/>
      <c r="C49" s="1"/>
      <c r="D49" s="1"/>
      <c r="E49" s="1"/>
      <c r="F49" s="1"/>
      <c r="G49" s="1"/>
      <c r="H49" s="38"/>
      <c r="I49" s="3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</row>
    <row r="50" spans="1:134" s="29" customFormat="1" x14ac:dyDescent="0.25">
      <c r="A50" s="98"/>
      <c r="B50" s="85"/>
      <c r="C50" s="2"/>
      <c r="D50" s="9"/>
      <c r="E50" s="1"/>
      <c r="F50" s="1"/>
      <c r="G50" s="1"/>
      <c r="H50" s="38"/>
      <c r="I50" s="38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</row>
    <row r="51" spans="1:134" s="29" customFormat="1" x14ac:dyDescent="0.25">
      <c r="A51" s="98"/>
      <c r="B51" s="85"/>
      <c r="C51" s="2"/>
      <c r="D51" s="2"/>
      <c r="E51" s="1"/>
      <c r="F51" s="1"/>
      <c r="G51" s="1"/>
      <c r="H51" s="38"/>
      <c r="I51" s="38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</row>
    <row r="52" spans="1:134" s="29" customFormat="1" x14ac:dyDescent="0.25">
      <c r="A52" s="98"/>
      <c r="B52" s="85"/>
      <c r="C52" s="2"/>
      <c r="D52" s="2"/>
      <c r="E52" s="1"/>
      <c r="F52" s="1"/>
      <c r="G52" s="1"/>
      <c r="H52" s="38"/>
      <c r="I52" s="38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</row>
    <row r="53" spans="1:134" s="29" customFormat="1" x14ac:dyDescent="0.25">
      <c r="A53" s="98"/>
      <c r="B53" s="85"/>
      <c r="C53" s="2"/>
      <c r="D53" s="2"/>
      <c r="E53" s="1"/>
      <c r="F53" s="1"/>
      <c r="G53" s="1"/>
      <c r="H53" s="38"/>
      <c r="I53" s="38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</row>
    <row r="54" spans="1:134" s="29" customFormat="1" x14ac:dyDescent="0.25">
      <c r="A54" s="98"/>
      <c r="B54" s="85"/>
      <c r="C54" s="2"/>
      <c r="D54" s="2"/>
      <c r="E54" s="1"/>
      <c r="F54" s="1"/>
      <c r="G54" s="1"/>
      <c r="H54" s="38"/>
      <c r="I54" s="38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</row>
    <row r="55" spans="1:134" s="29" customFormat="1" x14ac:dyDescent="0.25">
      <c r="A55" s="98"/>
      <c r="B55" s="85"/>
      <c r="C55" s="2"/>
      <c r="D55" s="2"/>
      <c r="E55" s="1"/>
      <c r="F55" s="1"/>
      <c r="G55" s="1"/>
      <c r="H55" s="38"/>
      <c r="I55" s="38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</row>
    <row r="56" spans="1:134" s="29" customFormat="1" x14ac:dyDescent="0.25">
      <c r="A56" s="98"/>
      <c r="B56" s="85"/>
      <c r="C56" s="1"/>
      <c r="D56" s="1"/>
      <c r="E56" s="1"/>
      <c r="F56" s="1"/>
      <c r="G56" s="1"/>
      <c r="H56" s="38"/>
      <c r="I56" s="38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</row>
    <row r="57" spans="1:134" s="29" customFormat="1" x14ac:dyDescent="0.25">
      <c r="A57" s="98"/>
      <c r="B57" s="85"/>
      <c r="C57" s="1"/>
      <c r="D57" s="1"/>
      <c r="E57" s="1"/>
      <c r="F57" s="1"/>
      <c r="G57" s="1"/>
      <c r="H57" s="38"/>
      <c r="I57" s="38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</row>
    <row r="58" spans="1:134" s="29" customFormat="1" x14ac:dyDescent="0.25">
      <c r="A58" s="98"/>
      <c r="B58" s="85"/>
      <c r="C58" s="1"/>
      <c r="D58" s="1"/>
      <c r="E58" s="1"/>
      <c r="F58" s="1"/>
      <c r="G58" s="1"/>
      <c r="H58" s="38"/>
      <c r="I58" s="38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</row>
    <row r="59" spans="1:134" s="29" customFormat="1" x14ac:dyDescent="0.25">
      <c r="A59" s="98"/>
      <c r="B59" s="85"/>
      <c r="C59" s="1"/>
      <c r="D59" s="1"/>
      <c r="E59" s="1"/>
      <c r="F59" s="1"/>
      <c r="G59" s="1"/>
      <c r="H59" s="38"/>
      <c r="I59" s="3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</row>
    <row r="60" spans="1:134" s="29" customFormat="1" x14ac:dyDescent="0.25">
      <c r="A60" s="98"/>
      <c r="B60" s="85"/>
      <c r="C60" s="1"/>
      <c r="D60" s="1"/>
      <c r="E60" s="1"/>
      <c r="F60" s="1"/>
      <c r="G60" s="1"/>
      <c r="H60" s="38"/>
      <c r="I60" s="38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</row>
    <row r="61" spans="1:134" s="29" customFormat="1" x14ac:dyDescent="0.25">
      <c r="A61" s="98"/>
      <c r="B61" s="85"/>
      <c r="C61" s="1"/>
      <c r="D61" s="1"/>
      <c r="E61" s="1"/>
      <c r="F61" s="1"/>
      <c r="G61" s="1"/>
      <c r="H61" s="38"/>
      <c r="I61" s="3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</row>
    <row r="62" spans="1:134" s="29" customFormat="1" x14ac:dyDescent="0.25">
      <c r="A62" s="98"/>
      <c r="B62" s="85"/>
      <c r="C62" s="1"/>
      <c r="D62" s="1"/>
      <c r="E62" s="1"/>
      <c r="F62" s="1"/>
      <c r="G62" s="1"/>
      <c r="H62" s="38"/>
      <c r="I62" s="38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</row>
    <row r="63" spans="1:134" s="29" customFormat="1" x14ac:dyDescent="0.25">
      <c r="A63" s="98"/>
      <c r="B63" s="85"/>
      <c r="C63" s="1"/>
      <c r="D63" s="1"/>
      <c r="E63" s="1"/>
      <c r="F63" s="1"/>
      <c r="G63" s="1"/>
      <c r="H63" s="38"/>
      <c r="I63" s="38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</row>
    <row r="64" spans="1:134" s="29" customFormat="1" x14ac:dyDescent="0.25">
      <c r="A64" s="98"/>
      <c r="B64" s="85"/>
      <c r="C64" s="1"/>
      <c r="D64" s="1"/>
      <c r="E64" s="1"/>
      <c r="F64" s="1"/>
      <c r="G64" s="1"/>
      <c r="H64" s="38"/>
      <c r="I64" s="38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</row>
    <row r="65" spans="1:134" s="29" customFormat="1" x14ac:dyDescent="0.25">
      <c r="A65" s="98"/>
      <c r="B65" s="85"/>
      <c r="C65" s="1"/>
      <c r="D65" s="1"/>
      <c r="E65" s="1"/>
      <c r="F65" s="1"/>
      <c r="G65" s="1"/>
      <c r="H65" s="38"/>
      <c r="I65" s="38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</row>
  </sheetData>
  <mergeCells count="2">
    <mergeCell ref="B3:G3"/>
    <mergeCell ref="H3:J3"/>
  </mergeCells>
  <pageMargins left="0.39370078740157483" right="0.39370078740157483" top="0.39370078740157483" bottom="0.39370078740157483" header="0.19685039370078741" footer="0.19685039370078741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ПЭДУ заказы</vt:lpstr>
      <vt:lpstr>ЭД103 типы</vt:lpstr>
      <vt:lpstr>ведомость</vt:lpstr>
      <vt:lpstr>44</vt:lpstr>
      <vt:lpstr>дерево ЭД103-01</vt:lpstr>
      <vt:lpstr>табл.</vt:lpstr>
      <vt:lpstr>детали ЭД103-01</vt:lpstr>
      <vt:lpstr>исп. ЭД103-01 таб</vt:lpstr>
      <vt:lpstr>исп. ЭД103-01 стр</vt:lpstr>
      <vt:lpstr>'44'!Область_печати</vt:lpstr>
      <vt:lpstr>ведомость!Область_печати</vt:lpstr>
      <vt:lpstr>'дерево ЭД103-01'!Область_печати</vt:lpstr>
      <vt:lpstr>'детали ЭД103-01'!Область_печати</vt:lpstr>
      <vt:lpstr>'исп. ЭД103-01 стр'!Область_печати</vt:lpstr>
      <vt:lpstr>'исп. ЭД103-01 таб'!Область_печати</vt:lpstr>
      <vt:lpstr>'ПЭДУ заказы'!Область_печати</vt:lpstr>
      <vt:lpstr>'ЭД103 типы'!Область_печати</vt:lpstr>
    </vt:vector>
  </TitlesOfParts>
  <Company>MoBIL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to3</dc:creator>
  <cp:lastModifiedBy>Vasya</cp:lastModifiedBy>
  <cp:lastPrinted>2017-07-21T08:32:28Z</cp:lastPrinted>
  <dcterms:created xsi:type="dcterms:W3CDTF">2016-04-12T09:37:27Z</dcterms:created>
  <dcterms:modified xsi:type="dcterms:W3CDTF">2017-07-31T09:33:43Z</dcterms:modified>
</cp:coreProperties>
</file>