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test\117\"/>
    </mc:Choice>
  </mc:AlternateContent>
  <bookViews>
    <workbookView xWindow="480" yWindow="48" windowWidth="11340" windowHeight="9348" tabRatio="823" activeTab="2"/>
  </bookViews>
  <sheets>
    <sheet name="ПЭДУ заказы" sheetId="15" r:id="rId1"/>
    <sheet name="ЭД117 типы" sheetId="12" r:id="rId2"/>
    <sheet name="ведомость" sheetId="20" r:id="rId3"/>
    <sheet name="43" sheetId="18" r:id="rId4"/>
    <sheet name="дерево ЭД117-02Э" sheetId="7" r:id="rId5"/>
    <sheet name="детали ЭД117-02Э" sheetId="19" r:id="rId6"/>
    <sheet name="исп. ЭД117-02Э таб" sheetId="22" r:id="rId7"/>
    <sheet name="исп. ЭД117-02Э стр" sheetId="21" r:id="rId8"/>
    <sheet name="Лист1" sheetId="23" r:id="rId9"/>
  </sheets>
  <definedNames>
    <definedName name="_xlnm._FilterDatabase" localSheetId="2" hidden="1">ведомость!$J$2:$J$2</definedName>
    <definedName name="_xlnm._FilterDatabase" localSheetId="4" hidden="1">'дерево ЭД117-02Э'!$G$4:$BU$4</definedName>
    <definedName name="_xlnm._FilterDatabase" localSheetId="5" hidden="1">'детали ЭД117-02Э'!$I$2:$I$2</definedName>
    <definedName name="_xlnm._FilterDatabase" localSheetId="7" hidden="1">'исп. ЭД117-02Э стр'!$I$4:$I$4</definedName>
    <definedName name="_xlnm._FilterDatabase" localSheetId="6" hidden="1">'исп. ЭД117-02Э таб'!$G$4:$BU$4</definedName>
    <definedName name="_xlnm.Print_Area" localSheetId="3">'43'!$B:$G</definedName>
    <definedName name="_xlnm.Print_Area" localSheetId="2">ведомость!$A$1:$L$243</definedName>
    <definedName name="_xlnm.Print_Area" localSheetId="4">'дерево ЭД117-02Э'!$A:$BU</definedName>
    <definedName name="_xlnm.Print_Area" localSheetId="5">'детали ЭД117-02Э'!$A:$K</definedName>
    <definedName name="_xlnm.Print_Area" localSheetId="7">'исп. ЭД117-02Э стр'!$A:$K</definedName>
    <definedName name="_xlnm.Print_Area" localSheetId="6">'исп. ЭД117-02Э таб'!$A:$BU</definedName>
    <definedName name="_xlnm.Print_Area" localSheetId="0">'ПЭДУ заказы'!$C$1:$E$39</definedName>
    <definedName name="_xlnm.Print_Area" localSheetId="1">'ЭД117 типы'!$C$1:$H$36</definedName>
  </definedNames>
  <calcPr calcId="152511"/>
  <pivotCaches>
    <pivotCache cacheId="72" r:id="rId10"/>
  </pivotCaches>
</workbook>
</file>

<file path=xl/calcChain.xml><?xml version="1.0" encoding="utf-8"?>
<calcChain xmlns="http://schemas.openxmlformats.org/spreadsheetml/2006/main">
  <c r="L227" i="20" l="1"/>
  <c r="B4" i="19"/>
  <c r="C4" i="19"/>
  <c r="D4" i="19"/>
  <c r="B5" i="19"/>
  <c r="C5" i="19"/>
  <c r="D5" i="19"/>
  <c r="B6" i="19"/>
  <c r="C6" i="19"/>
  <c r="D6" i="19"/>
  <c r="B7" i="19"/>
  <c r="C7" i="19"/>
  <c r="D7" i="19"/>
  <c r="B8" i="19"/>
  <c r="C8" i="19"/>
  <c r="D8" i="19"/>
  <c r="B9" i="19"/>
  <c r="C9" i="19"/>
  <c r="D9" i="19"/>
  <c r="B10" i="19"/>
  <c r="C10" i="19"/>
  <c r="D10" i="19"/>
  <c r="B11" i="19"/>
  <c r="C11" i="19"/>
  <c r="D11" i="19"/>
  <c r="B12" i="19"/>
  <c r="C12" i="19"/>
  <c r="D12" i="19"/>
  <c r="B13" i="19"/>
  <c r="C13" i="19"/>
  <c r="D13" i="19"/>
  <c r="B14" i="19"/>
  <c r="C14" i="19"/>
  <c r="D14" i="19"/>
  <c r="B15" i="19"/>
  <c r="C15" i="19"/>
  <c r="D15" i="19"/>
  <c r="B16" i="19"/>
  <c r="C16" i="19"/>
  <c r="D16" i="19"/>
  <c r="B17" i="19"/>
  <c r="C17" i="19"/>
  <c r="D17" i="19"/>
  <c r="B18" i="19"/>
  <c r="C18" i="19"/>
  <c r="D18" i="19"/>
  <c r="B19" i="19"/>
  <c r="C19" i="19"/>
  <c r="D19" i="19"/>
  <c r="B20" i="19"/>
  <c r="C20" i="19"/>
  <c r="D20" i="19"/>
  <c r="B21" i="19"/>
  <c r="C21" i="19"/>
  <c r="D21" i="19"/>
  <c r="B22" i="19"/>
  <c r="C22" i="19"/>
  <c r="D22" i="19"/>
  <c r="B23" i="19"/>
  <c r="C23" i="19"/>
  <c r="D23" i="19"/>
  <c r="B24" i="19"/>
  <c r="C24" i="19"/>
  <c r="D24" i="19"/>
  <c r="B25" i="19"/>
  <c r="C25" i="19"/>
  <c r="D25" i="19"/>
  <c r="B26" i="19"/>
  <c r="C26" i="19"/>
  <c r="D26" i="19"/>
  <c r="B27" i="19"/>
  <c r="C27" i="19"/>
  <c r="D27" i="19"/>
  <c r="B28" i="19"/>
  <c r="C28" i="19"/>
  <c r="D28" i="19"/>
  <c r="B29" i="19"/>
  <c r="C29" i="19"/>
  <c r="D29" i="19"/>
  <c r="B30" i="19"/>
  <c r="C30" i="19"/>
  <c r="D30" i="19"/>
  <c r="B31" i="19"/>
  <c r="C31" i="19"/>
  <c r="D31" i="19"/>
  <c r="B32" i="19"/>
  <c r="C32" i="19"/>
  <c r="D32" i="19"/>
  <c r="B33" i="19"/>
  <c r="C33" i="19"/>
  <c r="D33" i="19"/>
  <c r="B34" i="19"/>
  <c r="C34" i="19"/>
  <c r="D34" i="19"/>
  <c r="B35" i="19"/>
  <c r="C35" i="19"/>
  <c r="D35" i="19"/>
  <c r="B36" i="19"/>
  <c r="C36" i="19"/>
  <c r="D36" i="19"/>
  <c r="B37" i="19"/>
  <c r="C37" i="19"/>
  <c r="D37" i="19"/>
  <c r="B38" i="19"/>
  <c r="C38" i="19"/>
  <c r="D38" i="19"/>
  <c r="B39" i="19"/>
  <c r="C39" i="19"/>
  <c r="D39" i="19"/>
  <c r="B40" i="19"/>
  <c r="C40" i="19"/>
  <c r="D40" i="19"/>
  <c r="B41" i="19"/>
  <c r="C41" i="19"/>
  <c r="D41" i="19"/>
  <c r="B42" i="19"/>
  <c r="C42" i="19"/>
  <c r="D42" i="19"/>
  <c r="B43" i="19"/>
  <c r="C43" i="19"/>
  <c r="D43" i="19"/>
  <c r="B44" i="19"/>
  <c r="C44" i="19"/>
  <c r="D44" i="19"/>
  <c r="B45" i="19"/>
  <c r="C45" i="19"/>
  <c r="D45" i="19"/>
  <c r="B46" i="19"/>
  <c r="C46" i="19"/>
  <c r="D46" i="19"/>
  <c r="B47" i="19"/>
  <c r="C47" i="19"/>
  <c r="D47" i="19"/>
  <c r="B48" i="19"/>
  <c r="C48" i="19"/>
  <c r="D48" i="19"/>
  <c r="B49" i="19"/>
  <c r="C49" i="19"/>
  <c r="D49" i="19"/>
  <c r="B50" i="19"/>
  <c r="C50" i="19"/>
  <c r="D50" i="19"/>
  <c r="B51" i="19"/>
  <c r="C51" i="19"/>
  <c r="D51" i="19"/>
  <c r="B52" i="19"/>
  <c r="C52" i="19"/>
  <c r="D52" i="19"/>
  <c r="B53" i="19"/>
  <c r="C53" i="19"/>
  <c r="D53" i="19"/>
  <c r="B54" i="19"/>
  <c r="C54" i="19"/>
  <c r="D54" i="19"/>
  <c r="B55" i="19"/>
  <c r="C55" i="19"/>
  <c r="D55" i="19"/>
  <c r="B56" i="19"/>
  <c r="C56" i="19"/>
  <c r="D56" i="19"/>
  <c r="B57" i="19"/>
  <c r="C57" i="19"/>
  <c r="D57" i="19"/>
  <c r="B58" i="19"/>
  <c r="C58" i="19"/>
  <c r="D58" i="19"/>
  <c r="B59" i="19"/>
  <c r="C59" i="19"/>
  <c r="D59" i="19"/>
  <c r="B60" i="19"/>
  <c r="C60" i="19"/>
  <c r="D60" i="19"/>
  <c r="B61" i="19"/>
  <c r="C61" i="19"/>
  <c r="D61" i="19"/>
  <c r="B62" i="19"/>
  <c r="C62" i="19"/>
  <c r="D62" i="19"/>
  <c r="B63" i="19"/>
  <c r="C63" i="19"/>
  <c r="D63" i="19"/>
  <c r="B64" i="19"/>
  <c r="C64" i="19"/>
  <c r="D64" i="19"/>
  <c r="B65" i="19"/>
  <c r="C65" i="19"/>
  <c r="D65" i="19"/>
  <c r="B66" i="19"/>
  <c r="C66" i="19"/>
  <c r="D66" i="19"/>
  <c r="B67" i="19"/>
  <c r="C67" i="19"/>
  <c r="D67" i="19"/>
  <c r="B68" i="19"/>
  <c r="C68" i="19"/>
  <c r="D68" i="19"/>
  <c r="B69" i="19"/>
  <c r="C69" i="19"/>
  <c r="D69" i="19"/>
  <c r="B70" i="19"/>
  <c r="C70" i="19"/>
  <c r="D70" i="19"/>
  <c r="B71" i="19"/>
  <c r="C71" i="19"/>
  <c r="D71" i="19"/>
  <c r="B72" i="19"/>
  <c r="C72" i="19"/>
  <c r="D72" i="19"/>
  <c r="B73" i="19"/>
  <c r="C73" i="19"/>
  <c r="D73" i="19"/>
  <c r="B74" i="19"/>
  <c r="C74" i="19"/>
  <c r="D74" i="19"/>
  <c r="B75" i="19"/>
  <c r="C75" i="19"/>
  <c r="D75" i="19"/>
  <c r="B76" i="19"/>
  <c r="C76" i="19"/>
  <c r="D76" i="19"/>
  <c r="B77" i="19"/>
  <c r="C77" i="19"/>
  <c r="D77" i="19"/>
  <c r="B78" i="19"/>
  <c r="C78" i="19"/>
  <c r="D78" i="19"/>
  <c r="B79" i="19"/>
  <c r="C79" i="19"/>
  <c r="D79" i="19"/>
  <c r="B80" i="19"/>
  <c r="C80" i="19"/>
  <c r="D80" i="19"/>
  <c r="B81" i="19"/>
  <c r="C81" i="19"/>
  <c r="D81" i="19"/>
  <c r="B82" i="19"/>
  <c r="C82" i="19"/>
  <c r="D82" i="19"/>
  <c r="B83" i="19"/>
  <c r="C83" i="19"/>
  <c r="D83" i="19"/>
  <c r="B84" i="19"/>
  <c r="C84" i="19"/>
  <c r="D84" i="19"/>
  <c r="B85" i="19"/>
  <c r="C85" i="19"/>
  <c r="D85" i="19"/>
  <c r="B86" i="19"/>
  <c r="C86" i="19"/>
  <c r="D86" i="19"/>
  <c r="B87" i="19"/>
  <c r="C87" i="19"/>
  <c r="D87" i="19"/>
  <c r="B88" i="19"/>
  <c r="C88" i="19"/>
  <c r="D88" i="19"/>
  <c r="B89" i="19"/>
  <c r="C89" i="19"/>
  <c r="D89" i="19"/>
  <c r="B90" i="19"/>
  <c r="C90" i="19"/>
  <c r="D90" i="19"/>
  <c r="B91" i="19"/>
  <c r="C91" i="19"/>
  <c r="D91" i="19"/>
  <c r="B92" i="19"/>
  <c r="C92" i="19"/>
  <c r="D92" i="19"/>
  <c r="B93" i="19"/>
  <c r="C93" i="19"/>
  <c r="D93" i="19"/>
  <c r="B94" i="19"/>
  <c r="C94" i="19"/>
  <c r="D94" i="19"/>
  <c r="B95" i="19"/>
  <c r="C95" i="19"/>
  <c r="D95" i="19"/>
  <c r="B96" i="19"/>
  <c r="C96" i="19"/>
  <c r="D96" i="19"/>
  <c r="B97" i="19"/>
  <c r="C97" i="19"/>
  <c r="D97" i="19"/>
  <c r="B98" i="19"/>
  <c r="C98" i="19"/>
  <c r="D98" i="19"/>
  <c r="B99" i="19"/>
  <c r="C99" i="19"/>
  <c r="D99" i="19"/>
  <c r="B100" i="19"/>
  <c r="C100" i="19"/>
  <c r="D100" i="19"/>
  <c r="B101" i="19"/>
  <c r="C101" i="19"/>
  <c r="D101" i="19"/>
  <c r="B102" i="19"/>
  <c r="C102" i="19"/>
  <c r="D102" i="19"/>
  <c r="B103" i="19"/>
  <c r="C103" i="19"/>
  <c r="D103" i="19"/>
  <c r="B104" i="19"/>
  <c r="C104" i="19"/>
  <c r="D104" i="19"/>
  <c r="B105" i="19"/>
  <c r="C105" i="19"/>
  <c r="D105" i="19"/>
  <c r="B106" i="19"/>
  <c r="C106" i="19"/>
  <c r="D106" i="19"/>
  <c r="B107" i="19"/>
  <c r="C107" i="19"/>
  <c r="D107" i="19"/>
  <c r="B108" i="19"/>
  <c r="C108" i="19"/>
  <c r="D108" i="19"/>
  <c r="B109" i="19"/>
  <c r="C109" i="19"/>
  <c r="D109" i="19"/>
  <c r="B110" i="19"/>
  <c r="C110" i="19"/>
  <c r="D110" i="19"/>
  <c r="B111" i="19"/>
  <c r="C111" i="19"/>
  <c r="D111" i="19"/>
  <c r="B112" i="19"/>
  <c r="C112" i="19"/>
  <c r="D112" i="19"/>
  <c r="B113" i="19"/>
  <c r="C113" i="19"/>
  <c r="D113" i="19"/>
  <c r="B114" i="19"/>
  <c r="C114" i="19"/>
  <c r="D114" i="19"/>
  <c r="B115" i="19"/>
  <c r="C115" i="19"/>
  <c r="D115" i="19"/>
  <c r="B116" i="19"/>
  <c r="C116" i="19"/>
  <c r="D116" i="19"/>
  <c r="B117" i="19"/>
  <c r="C117" i="19"/>
  <c r="D117" i="19"/>
  <c r="B118" i="19"/>
  <c r="C118" i="19"/>
  <c r="D118" i="19"/>
  <c r="B119" i="19"/>
  <c r="C119" i="19"/>
  <c r="D119" i="19"/>
  <c r="B120" i="19"/>
  <c r="C120" i="19"/>
  <c r="D120" i="19"/>
  <c r="B121" i="19"/>
  <c r="C121" i="19"/>
  <c r="D121" i="19"/>
  <c r="B122" i="19"/>
  <c r="C122" i="19"/>
  <c r="D122" i="19"/>
  <c r="B123" i="19"/>
  <c r="C123" i="19"/>
  <c r="D123" i="19"/>
  <c r="B124" i="19"/>
  <c r="C124" i="19"/>
  <c r="D124" i="19"/>
  <c r="B125" i="19"/>
  <c r="C125" i="19"/>
  <c r="D125" i="19"/>
  <c r="B126" i="19"/>
  <c r="C126" i="19"/>
  <c r="D126" i="19"/>
  <c r="B127" i="19"/>
  <c r="C127" i="19"/>
  <c r="D127" i="19"/>
  <c r="B128" i="19"/>
  <c r="C128" i="19"/>
  <c r="D128" i="19"/>
  <c r="B129" i="19"/>
  <c r="C129" i="19"/>
  <c r="D129" i="19"/>
  <c r="B130" i="19"/>
  <c r="C130" i="19"/>
  <c r="D130" i="19"/>
  <c r="B131" i="19"/>
  <c r="C131" i="19"/>
  <c r="D131" i="19"/>
  <c r="B132" i="19"/>
  <c r="C132" i="19"/>
  <c r="D132" i="19"/>
  <c r="B133" i="19"/>
  <c r="C133" i="19"/>
  <c r="D133" i="19"/>
  <c r="B134" i="19"/>
  <c r="C134" i="19"/>
  <c r="D134" i="19"/>
  <c r="B135" i="19"/>
  <c r="C135" i="19"/>
  <c r="D135" i="19"/>
  <c r="B136" i="19"/>
  <c r="C136" i="19"/>
  <c r="D136" i="19"/>
  <c r="B137" i="19"/>
  <c r="C137" i="19"/>
  <c r="D137" i="19"/>
  <c r="B138" i="19"/>
  <c r="C138" i="19"/>
  <c r="D138" i="19"/>
  <c r="B139" i="19"/>
  <c r="C139" i="19"/>
  <c r="D139" i="19"/>
  <c r="B140" i="19"/>
  <c r="C140" i="19"/>
  <c r="D140" i="19"/>
  <c r="B141" i="19"/>
  <c r="C141" i="19"/>
  <c r="D141" i="19"/>
  <c r="B142" i="19"/>
  <c r="C142" i="19"/>
  <c r="D142" i="19"/>
  <c r="B143" i="19"/>
  <c r="C143" i="19"/>
  <c r="D143" i="19"/>
  <c r="B144" i="19"/>
  <c r="C144" i="19"/>
  <c r="D144" i="19"/>
  <c r="B145" i="19"/>
  <c r="C145" i="19"/>
  <c r="D145" i="19"/>
  <c r="B146" i="19"/>
  <c r="C146" i="19"/>
  <c r="D146" i="19"/>
  <c r="B147" i="19"/>
  <c r="C147" i="19"/>
  <c r="D147" i="19"/>
  <c r="B148" i="19"/>
  <c r="C148" i="19"/>
  <c r="D148" i="19"/>
  <c r="B149" i="19"/>
  <c r="C149" i="19"/>
  <c r="D149" i="19"/>
  <c r="B150" i="19"/>
  <c r="C150" i="19"/>
  <c r="D150" i="19"/>
  <c r="B151" i="19"/>
  <c r="C151" i="19"/>
  <c r="D151" i="19"/>
  <c r="B152" i="19"/>
  <c r="C152" i="19"/>
  <c r="D152" i="19"/>
  <c r="B153" i="19"/>
  <c r="C153" i="19"/>
  <c r="D153" i="19"/>
  <c r="B154" i="19"/>
  <c r="C154" i="19"/>
  <c r="D154" i="19"/>
  <c r="B155" i="19"/>
  <c r="C155" i="19"/>
  <c r="D155" i="19"/>
  <c r="B156" i="19"/>
  <c r="C156" i="19"/>
  <c r="D156" i="19"/>
  <c r="B157" i="19"/>
  <c r="C157" i="19"/>
  <c r="D157" i="19"/>
  <c r="B158" i="19"/>
  <c r="C158" i="19"/>
  <c r="D158" i="19"/>
  <c r="B159" i="19"/>
  <c r="C159" i="19"/>
  <c r="D159" i="19"/>
  <c r="B160" i="19"/>
  <c r="C160" i="19"/>
  <c r="D160" i="19"/>
  <c r="B161" i="19"/>
  <c r="C161" i="19"/>
  <c r="D161" i="19"/>
  <c r="B162" i="19"/>
  <c r="C162" i="19"/>
  <c r="D162" i="19"/>
  <c r="B163" i="19"/>
  <c r="C163" i="19"/>
  <c r="D163" i="19"/>
  <c r="B164" i="19"/>
  <c r="C164" i="19"/>
  <c r="D164" i="19"/>
  <c r="B165" i="19"/>
  <c r="C165" i="19"/>
  <c r="D165" i="19"/>
  <c r="B166" i="19"/>
  <c r="C166" i="19"/>
  <c r="D166" i="19"/>
  <c r="B167" i="19"/>
  <c r="C167" i="19"/>
  <c r="D167" i="19"/>
  <c r="B168" i="19"/>
  <c r="C168" i="19"/>
  <c r="D168" i="19"/>
  <c r="B169" i="19"/>
  <c r="C169" i="19"/>
  <c r="D169" i="19"/>
  <c r="B170" i="19"/>
  <c r="C170" i="19"/>
  <c r="D170" i="19"/>
  <c r="B171" i="19"/>
  <c r="C171" i="19"/>
  <c r="D171" i="19"/>
  <c r="B172" i="19"/>
  <c r="C172" i="19"/>
  <c r="D172" i="19"/>
  <c r="B173" i="19"/>
  <c r="C173" i="19"/>
  <c r="D173" i="19"/>
  <c r="B174" i="19"/>
  <c r="C174" i="19"/>
  <c r="D174" i="19"/>
  <c r="B175" i="19"/>
  <c r="C175" i="19"/>
  <c r="D175" i="19"/>
  <c r="B176" i="19"/>
  <c r="C176" i="19"/>
  <c r="D176" i="19"/>
  <c r="B177" i="19"/>
  <c r="C177" i="19"/>
  <c r="D177" i="19"/>
  <c r="B178" i="19"/>
  <c r="C178" i="19"/>
  <c r="D178" i="19"/>
  <c r="B179" i="19"/>
  <c r="C179" i="19"/>
  <c r="D179" i="19"/>
  <c r="B180" i="19"/>
  <c r="C180" i="19"/>
  <c r="D180" i="19"/>
  <c r="B181" i="19"/>
  <c r="C181" i="19"/>
  <c r="D181" i="19"/>
  <c r="B182" i="19"/>
  <c r="C182" i="19"/>
  <c r="D182" i="19"/>
  <c r="B183" i="19"/>
  <c r="C183" i="19"/>
  <c r="D183" i="19"/>
  <c r="B184" i="19"/>
  <c r="C184" i="19"/>
  <c r="D184" i="19"/>
  <c r="B185" i="19"/>
  <c r="C185" i="19"/>
  <c r="D185" i="19"/>
  <c r="B186" i="19"/>
  <c r="C186" i="19"/>
  <c r="D186" i="19"/>
  <c r="B187" i="19"/>
  <c r="C187" i="19"/>
  <c r="D187" i="19"/>
  <c r="B188" i="19"/>
  <c r="C188" i="19"/>
  <c r="D188" i="19"/>
  <c r="B189" i="19"/>
  <c r="C189" i="19"/>
  <c r="D189" i="19"/>
  <c r="B190" i="19"/>
  <c r="C190" i="19"/>
  <c r="D190" i="19"/>
  <c r="B191" i="19"/>
  <c r="C191" i="19"/>
  <c r="D191" i="19"/>
  <c r="B192" i="19"/>
  <c r="C192" i="19"/>
  <c r="D192" i="19"/>
  <c r="B193" i="19"/>
  <c r="C193" i="19"/>
  <c r="D193" i="19"/>
  <c r="B194" i="19"/>
  <c r="C194" i="19"/>
  <c r="D194" i="19"/>
  <c r="B195" i="19"/>
  <c r="C195" i="19"/>
  <c r="D195" i="19"/>
  <c r="B196" i="19"/>
  <c r="C196" i="19"/>
  <c r="D196" i="19"/>
  <c r="B197" i="19"/>
  <c r="C197" i="19"/>
  <c r="D197" i="19"/>
  <c r="B198" i="19"/>
  <c r="C198" i="19"/>
  <c r="D198" i="19"/>
  <c r="B199" i="19"/>
  <c r="C199" i="19"/>
  <c r="D199" i="19"/>
  <c r="B200" i="19"/>
  <c r="C200" i="19"/>
  <c r="D200" i="19"/>
  <c r="B201" i="19"/>
  <c r="C201" i="19"/>
  <c r="D201" i="19"/>
  <c r="B202" i="19"/>
  <c r="C202" i="19"/>
  <c r="D202" i="19"/>
  <c r="B203" i="19"/>
  <c r="C203" i="19"/>
  <c r="D203" i="19"/>
  <c r="B204" i="19"/>
  <c r="C204" i="19"/>
  <c r="D204" i="19"/>
  <c r="B205" i="19"/>
  <c r="C205" i="19"/>
  <c r="D205" i="19"/>
  <c r="B206" i="19"/>
  <c r="C206" i="19"/>
  <c r="D206" i="19"/>
  <c r="B207" i="19"/>
  <c r="C207" i="19"/>
  <c r="D207" i="19"/>
  <c r="B208" i="19"/>
  <c r="C208" i="19"/>
  <c r="D208" i="19"/>
  <c r="B209" i="19"/>
  <c r="C209" i="19"/>
  <c r="D209" i="19"/>
  <c r="B210" i="19"/>
  <c r="C210" i="19"/>
  <c r="D210" i="19"/>
  <c r="B211" i="19"/>
  <c r="C211" i="19"/>
  <c r="D211" i="19"/>
  <c r="B212" i="19"/>
  <c r="C212" i="19"/>
  <c r="D212" i="19"/>
  <c r="B213" i="19"/>
  <c r="C213" i="19"/>
  <c r="D213" i="19"/>
  <c r="B214" i="19"/>
  <c r="C214" i="19"/>
  <c r="D214" i="19"/>
  <c r="B215" i="19"/>
  <c r="C215" i="19"/>
  <c r="D215" i="19"/>
  <c r="B216" i="19"/>
  <c r="C216" i="19"/>
  <c r="D216" i="19"/>
  <c r="B217" i="19"/>
  <c r="C217" i="19"/>
  <c r="D217" i="19"/>
  <c r="B218" i="19"/>
  <c r="C218" i="19"/>
  <c r="D218" i="19"/>
  <c r="B219" i="19"/>
  <c r="C219" i="19"/>
  <c r="D219" i="19"/>
  <c r="B220" i="19"/>
  <c r="C220" i="19"/>
  <c r="D220" i="19"/>
  <c r="B221" i="19"/>
  <c r="C221" i="19"/>
  <c r="D221" i="19"/>
  <c r="B222" i="19"/>
  <c r="C222" i="19"/>
  <c r="D222" i="19"/>
  <c r="B223" i="19"/>
  <c r="C223" i="19"/>
  <c r="D223" i="19"/>
  <c r="B224" i="19"/>
  <c r="C224" i="19"/>
  <c r="D224" i="19"/>
  <c r="B225" i="19"/>
  <c r="C225" i="19"/>
  <c r="D225" i="19"/>
  <c r="B226" i="19"/>
  <c r="C226" i="19"/>
  <c r="D226" i="19"/>
  <c r="B227" i="19"/>
  <c r="C227" i="19"/>
  <c r="D227" i="19"/>
  <c r="B228" i="19"/>
  <c r="C228" i="19"/>
  <c r="D228" i="19"/>
  <c r="B229" i="19"/>
  <c r="C229" i="19"/>
  <c r="D229" i="19"/>
  <c r="B230" i="19"/>
  <c r="C230" i="19"/>
  <c r="D230" i="19"/>
  <c r="B231" i="19"/>
  <c r="C231" i="19"/>
  <c r="D231" i="19"/>
  <c r="B232" i="19"/>
  <c r="C232" i="19"/>
  <c r="D232" i="19"/>
  <c r="B233" i="19"/>
  <c r="C233" i="19"/>
  <c r="D233" i="19"/>
  <c r="C3" i="19"/>
  <c r="D3" i="19"/>
  <c r="B3" i="19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7" i="20"/>
  <c r="B39" i="20"/>
  <c r="B40" i="20"/>
  <c r="B41" i="20"/>
  <c r="B42" i="20"/>
  <c r="B44" i="20"/>
  <c r="B45" i="20"/>
  <c r="B46" i="20"/>
  <c r="B48" i="20"/>
  <c r="B49" i="20"/>
  <c r="B50" i="20"/>
  <c r="B51" i="20"/>
  <c r="B52" i="20"/>
  <c r="B53" i="20"/>
  <c r="B54" i="20"/>
  <c r="B55" i="20"/>
  <c r="B57" i="20"/>
  <c r="B58" i="20"/>
  <c r="B59" i="20"/>
  <c r="B60" i="20"/>
  <c r="B61" i="20"/>
  <c r="B62" i="20"/>
  <c r="B64" i="20"/>
  <c r="B65" i="20"/>
  <c r="B66" i="20"/>
  <c r="B67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7" i="20"/>
  <c r="B88" i="20"/>
  <c r="B89" i="20"/>
  <c r="B90" i="20"/>
  <c r="B91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2" i="20"/>
  <c r="B113" i="20"/>
  <c r="B114" i="20"/>
  <c r="B115" i="20"/>
  <c r="B116" i="20"/>
  <c r="B118" i="20"/>
  <c r="B119" i="20"/>
  <c r="B120" i="20"/>
  <c r="B121" i="20"/>
  <c r="B122" i="20"/>
  <c r="B123" i="20"/>
  <c r="B124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9" i="20"/>
  <c r="B190" i="20"/>
  <c r="B191" i="20"/>
  <c r="B192" i="20"/>
  <c r="B194" i="20"/>
  <c r="B196" i="20"/>
  <c r="B197" i="20"/>
  <c r="B198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3" i="20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3" i="19"/>
  <c r="C22" i="20" l="1"/>
  <c r="C36" i="20"/>
  <c r="C69" i="20"/>
  <c r="D69" i="20"/>
  <c r="C76" i="20"/>
  <c r="D76" i="20"/>
  <c r="C93" i="20"/>
  <c r="D93" i="20"/>
  <c r="C101" i="20"/>
  <c r="D101" i="20"/>
  <c r="C126" i="20"/>
  <c r="C168" i="20"/>
  <c r="C188" i="20"/>
  <c r="C193" i="20"/>
  <c r="C195" i="20"/>
  <c r="C200" i="20"/>
  <c r="C214" i="20"/>
  <c r="B2" i="18"/>
  <c r="M63" i="20"/>
  <c r="M68" i="20"/>
  <c r="M86" i="20"/>
  <c r="M92" i="20"/>
  <c r="M111" i="20"/>
  <c r="M117" i="20"/>
  <c r="M125" i="20"/>
  <c r="M126" i="20"/>
  <c r="M168" i="20"/>
  <c r="M188" i="20"/>
  <c r="M193" i="20"/>
  <c r="M195" i="20"/>
  <c r="M199" i="20"/>
  <c r="M200" i="20"/>
  <c r="M214" i="20"/>
  <c r="M227" i="20"/>
  <c r="M233" i="20"/>
  <c r="M22" i="20"/>
  <c r="M36" i="20"/>
  <c r="M38" i="20"/>
  <c r="M43" i="20"/>
  <c r="M47" i="20"/>
  <c r="M56" i="20"/>
  <c r="H229" i="20"/>
  <c r="H230" i="20"/>
  <c r="H231" i="20"/>
  <c r="H232" i="20"/>
  <c r="H228" i="20"/>
  <c r="H217" i="20"/>
  <c r="C217" i="20" s="1"/>
  <c r="H218" i="20"/>
  <c r="J218" i="20" s="1"/>
  <c r="H219" i="20"/>
  <c r="C219" i="20" s="1"/>
  <c r="H220" i="20"/>
  <c r="C220" i="20" s="1"/>
  <c r="H221" i="20"/>
  <c r="H222" i="20"/>
  <c r="C222" i="20" s="1"/>
  <c r="H223" i="20"/>
  <c r="H224" i="20"/>
  <c r="C224" i="20" s="1"/>
  <c r="H225" i="20"/>
  <c r="H226" i="20"/>
  <c r="J226" i="20" s="1"/>
  <c r="H216" i="20"/>
  <c r="H215" i="20"/>
  <c r="H202" i="20"/>
  <c r="D202" i="20" s="1"/>
  <c r="H203" i="20"/>
  <c r="J203" i="20" s="1"/>
  <c r="H204" i="20"/>
  <c r="D204" i="20" s="1"/>
  <c r="H205" i="20"/>
  <c r="F205" i="20" s="1"/>
  <c r="H206" i="20"/>
  <c r="D206" i="20" s="1"/>
  <c r="H207" i="20"/>
  <c r="D207" i="20" s="1"/>
  <c r="H208" i="20"/>
  <c r="D208" i="20" s="1"/>
  <c r="H209" i="20"/>
  <c r="D209" i="20" s="1"/>
  <c r="H210" i="20"/>
  <c r="D210" i="20" s="1"/>
  <c r="H211" i="20"/>
  <c r="J211" i="20" s="1"/>
  <c r="H212" i="20"/>
  <c r="H213" i="20"/>
  <c r="D213" i="20" s="1"/>
  <c r="H201" i="20"/>
  <c r="F231" i="20" l="1"/>
  <c r="L231" i="20"/>
  <c r="C230" i="20"/>
  <c r="L230" i="20"/>
  <c r="I228" i="20"/>
  <c r="L228" i="20"/>
  <c r="F229" i="20"/>
  <c r="L229" i="20"/>
  <c r="C232" i="20"/>
  <c r="L232" i="20"/>
  <c r="K215" i="20"/>
  <c r="F215" i="20"/>
  <c r="D229" i="20"/>
  <c r="D226" i="20"/>
  <c r="D222" i="20"/>
  <c r="D218" i="20"/>
  <c r="C211" i="20"/>
  <c r="C207" i="20"/>
  <c r="C203" i="20"/>
  <c r="D231" i="20"/>
  <c r="D228" i="20"/>
  <c r="D224" i="20"/>
  <c r="D220" i="20"/>
  <c r="D215" i="20"/>
  <c r="C213" i="20"/>
  <c r="C209" i="20"/>
  <c r="C205" i="20"/>
  <c r="K201" i="20"/>
  <c r="D201" i="20"/>
  <c r="F212" i="20"/>
  <c r="D212" i="20"/>
  <c r="K216" i="20"/>
  <c r="C216" i="20"/>
  <c r="F225" i="20"/>
  <c r="C225" i="20"/>
  <c r="J223" i="20"/>
  <c r="C223" i="20"/>
  <c r="J221" i="20"/>
  <c r="C221" i="20"/>
  <c r="D232" i="20"/>
  <c r="D230" i="20"/>
  <c r="D225" i="20"/>
  <c r="D223" i="20"/>
  <c r="D221" i="20"/>
  <c r="D219" i="20"/>
  <c r="D217" i="20"/>
  <c r="C201" i="20"/>
  <c r="D216" i="20"/>
  <c r="C212" i="20"/>
  <c r="C210" i="20"/>
  <c r="C208" i="20"/>
  <c r="C206" i="20"/>
  <c r="C204" i="20"/>
  <c r="C202" i="20"/>
  <c r="C231" i="20"/>
  <c r="C229" i="20"/>
  <c r="C228" i="20"/>
  <c r="C226" i="20"/>
  <c r="C218" i="20"/>
  <c r="C215" i="20"/>
  <c r="D211" i="20"/>
  <c r="D205" i="20"/>
  <c r="D203" i="20"/>
  <c r="J232" i="20"/>
  <c r="I232" i="20"/>
  <c r="F232" i="20"/>
  <c r="M231" i="20"/>
  <c r="M229" i="20"/>
  <c r="M225" i="20"/>
  <c r="M223" i="20"/>
  <c r="M221" i="20"/>
  <c r="M219" i="20"/>
  <c r="M217" i="20"/>
  <c r="M215" i="20"/>
  <c r="M213" i="20"/>
  <c r="M211" i="20"/>
  <c r="M209" i="20"/>
  <c r="M207" i="20"/>
  <c r="M205" i="20"/>
  <c r="M203" i="20"/>
  <c r="M201" i="20"/>
  <c r="M232" i="20"/>
  <c r="M230" i="20"/>
  <c r="M228" i="20"/>
  <c r="M226" i="20"/>
  <c r="M224" i="20"/>
  <c r="M222" i="20"/>
  <c r="M220" i="20"/>
  <c r="M218" i="20"/>
  <c r="M216" i="20"/>
  <c r="M212" i="20"/>
  <c r="M210" i="20"/>
  <c r="M208" i="20"/>
  <c r="M206" i="20"/>
  <c r="M204" i="20"/>
  <c r="M202" i="20"/>
  <c r="J230" i="20"/>
  <c r="E232" i="20"/>
  <c r="K231" i="20"/>
  <c r="G231" i="20"/>
  <c r="I230" i="20"/>
  <c r="F230" i="20"/>
  <c r="E230" i="20"/>
  <c r="K229" i="20"/>
  <c r="G229" i="20"/>
  <c r="K232" i="20"/>
  <c r="G232" i="20"/>
  <c r="I231" i="20"/>
  <c r="E231" i="20"/>
  <c r="K230" i="20"/>
  <c r="G230" i="20"/>
  <c r="I229" i="20"/>
  <c r="E229" i="20"/>
  <c r="J231" i="20"/>
  <c r="J229" i="20"/>
  <c r="J228" i="20"/>
  <c r="G228" i="20"/>
  <c r="K228" i="20"/>
  <c r="F228" i="20"/>
  <c r="E228" i="20"/>
  <c r="L219" i="20"/>
  <c r="L208" i="20"/>
  <c r="J219" i="20"/>
  <c r="L207" i="20"/>
  <c r="F226" i="20"/>
  <c r="L225" i="20"/>
  <c r="J225" i="20"/>
  <c r="L224" i="20"/>
  <c r="J224" i="20"/>
  <c r="F223" i="20"/>
  <c r="L222" i="20"/>
  <c r="J222" i="20"/>
  <c r="F221" i="20"/>
  <c r="L220" i="20"/>
  <c r="J220" i="20"/>
  <c r="F218" i="20"/>
  <c r="L217" i="20"/>
  <c r="J217" i="20"/>
  <c r="K226" i="20"/>
  <c r="I226" i="20"/>
  <c r="G226" i="20"/>
  <c r="E226" i="20"/>
  <c r="K225" i="20"/>
  <c r="I225" i="20"/>
  <c r="G225" i="20"/>
  <c r="E225" i="20"/>
  <c r="K224" i="20"/>
  <c r="I224" i="20"/>
  <c r="G224" i="20"/>
  <c r="E224" i="20"/>
  <c r="K223" i="20"/>
  <c r="I223" i="20"/>
  <c r="G223" i="20"/>
  <c r="E223" i="20"/>
  <c r="K222" i="20"/>
  <c r="I222" i="20"/>
  <c r="G222" i="20"/>
  <c r="E222" i="20"/>
  <c r="K221" i="20"/>
  <c r="I221" i="20"/>
  <c r="G221" i="20"/>
  <c r="E221" i="20"/>
  <c r="K220" i="20"/>
  <c r="I220" i="20"/>
  <c r="G220" i="20"/>
  <c r="E220" i="20"/>
  <c r="K219" i="20"/>
  <c r="I219" i="20"/>
  <c r="G219" i="20"/>
  <c r="E219" i="20"/>
  <c r="K218" i="20"/>
  <c r="I218" i="20"/>
  <c r="G218" i="20"/>
  <c r="E218" i="20"/>
  <c r="K217" i="20"/>
  <c r="I217" i="20"/>
  <c r="G217" i="20"/>
  <c r="E217" i="20"/>
  <c r="L226" i="20"/>
  <c r="F224" i="20"/>
  <c r="L223" i="20"/>
  <c r="F222" i="20"/>
  <c r="L221" i="20"/>
  <c r="F220" i="20"/>
  <c r="F219" i="20"/>
  <c r="L218" i="20"/>
  <c r="F217" i="20"/>
  <c r="J216" i="20"/>
  <c r="L216" i="20"/>
  <c r="F216" i="20"/>
  <c r="E216" i="20"/>
  <c r="G216" i="20"/>
  <c r="I216" i="20"/>
  <c r="J207" i="20"/>
  <c r="L204" i="20"/>
  <c r="J208" i="20"/>
  <c r="J204" i="20"/>
  <c r="E215" i="20"/>
  <c r="G215" i="20"/>
  <c r="J215" i="20"/>
  <c r="L215" i="20"/>
  <c r="I215" i="20"/>
  <c r="L213" i="20"/>
  <c r="J213" i="20"/>
  <c r="F211" i="20"/>
  <c r="L210" i="20"/>
  <c r="J210" i="20"/>
  <c r="F209" i="20"/>
  <c r="F207" i="20"/>
  <c r="L206" i="20"/>
  <c r="J206" i="20"/>
  <c r="F203" i="20"/>
  <c r="L202" i="20"/>
  <c r="J202" i="20"/>
  <c r="K213" i="20"/>
  <c r="I213" i="20"/>
  <c r="G213" i="20"/>
  <c r="E213" i="20"/>
  <c r="K212" i="20"/>
  <c r="I212" i="20"/>
  <c r="G212" i="20"/>
  <c r="E212" i="20"/>
  <c r="K211" i="20"/>
  <c r="I211" i="20"/>
  <c r="G211" i="20"/>
  <c r="E211" i="20"/>
  <c r="K210" i="20"/>
  <c r="I210" i="20"/>
  <c r="G210" i="20"/>
  <c r="E210" i="20"/>
  <c r="K209" i="20"/>
  <c r="I209" i="20"/>
  <c r="G209" i="20"/>
  <c r="E209" i="20"/>
  <c r="K208" i="20"/>
  <c r="I208" i="20"/>
  <c r="G208" i="20"/>
  <c r="E208" i="20"/>
  <c r="K207" i="20"/>
  <c r="I207" i="20"/>
  <c r="G207" i="20"/>
  <c r="E207" i="20"/>
  <c r="K206" i="20"/>
  <c r="I206" i="20"/>
  <c r="G206" i="20"/>
  <c r="E206" i="20"/>
  <c r="K205" i="20"/>
  <c r="I205" i="20"/>
  <c r="G205" i="20"/>
  <c r="E205" i="20"/>
  <c r="K204" i="20"/>
  <c r="I204" i="20"/>
  <c r="G204" i="20"/>
  <c r="E204" i="20"/>
  <c r="K203" i="20"/>
  <c r="I203" i="20"/>
  <c r="G203" i="20"/>
  <c r="E203" i="20"/>
  <c r="K202" i="20"/>
  <c r="I202" i="20"/>
  <c r="G202" i="20"/>
  <c r="E202" i="20"/>
  <c r="F213" i="20"/>
  <c r="L212" i="20"/>
  <c r="J212" i="20"/>
  <c r="L211" i="20"/>
  <c r="F210" i="20"/>
  <c r="L209" i="20"/>
  <c r="J209" i="20"/>
  <c r="F208" i="20"/>
  <c r="F206" i="20"/>
  <c r="L205" i="20"/>
  <c r="J205" i="20"/>
  <c r="F204" i="20"/>
  <c r="L203" i="20"/>
  <c r="F202" i="20"/>
  <c r="F201" i="20"/>
  <c r="J201" i="20"/>
  <c r="L201" i="20"/>
  <c r="E201" i="20"/>
  <c r="G201" i="20"/>
  <c r="I201" i="20"/>
  <c r="A2" i="18"/>
  <c r="A1" i="18"/>
  <c r="B1" i="18"/>
  <c r="H194" i="20" l="1"/>
  <c r="F194" i="20" s="1"/>
  <c r="H197" i="20"/>
  <c r="H198" i="20"/>
  <c r="H196" i="20"/>
  <c r="H190" i="20"/>
  <c r="H191" i="20"/>
  <c r="H192" i="20"/>
  <c r="H18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69" i="20"/>
  <c r="F169" i="20" s="1"/>
  <c r="H151" i="20"/>
  <c r="C151" i="20" l="1"/>
  <c r="D151" i="20"/>
  <c r="D185" i="20"/>
  <c r="C185" i="20"/>
  <c r="D181" i="20"/>
  <c r="C181" i="20"/>
  <c r="D179" i="20"/>
  <c r="C179" i="20"/>
  <c r="D177" i="20"/>
  <c r="C177" i="20"/>
  <c r="D175" i="20"/>
  <c r="C175" i="20"/>
  <c r="D173" i="20"/>
  <c r="C173" i="20"/>
  <c r="D171" i="20"/>
  <c r="C171" i="20"/>
  <c r="C192" i="20"/>
  <c r="D192" i="20"/>
  <c r="C190" i="20"/>
  <c r="D190" i="20"/>
  <c r="C198" i="20"/>
  <c r="D198" i="20"/>
  <c r="D194" i="20"/>
  <c r="C194" i="20"/>
  <c r="D187" i="20"/>
  <c r="C187" i="20"/>
  <c r="D183" i="20"/>
  <c r="C183" i="20"/>
  <c r="D169" i="20"/>
  <c r="C169" i="20"/>
  <c r="D186" i="20"/>
  <c r="C186" i="20"/>
  <c r="D184" i="20"/>
  <c r="C184" i="20"/>
  <c r="D182" i="20"/>
  <c r="C182" i="20"/>
  <c r="D180" i="20"/>
  <c r="C180" i="20"/>
  <c r="D178" i="20"/>
  <c r="C178" i="20"/>
  <c r="D176" i="20"/>
  <c r="C176" i="20"/>
  <c r="D174" i="20"/>
  <c r="C174" i="20"/>
  <c r="D172" i="20"/>
  <c r="C172" i="20"/>
  <c r="D170" i="20"/>
  <c r="C170" i="20"/>
  <c r="C189" i="20"/>
  <c r="D189" i="20"/>
  <c r="C191" i="20"/>
  <c r="D191" i="20"/>
  <c r="C196" i="20"/>
  <c r="D196" i="20"/>
  <c r="C197" i="20"/>
  <c r="D197" i="20"/>
  <c r="I151" i="20"/>
  <c r="M151" i="20"/>
  <c r="M187" i="20"/>
  <c r="M185" i="20"/>
  <c r="J183" i="20"/>
  <c r="M183" i="20"/>
  <c r="K169" i="20"/>
  <c r="M169" i="20"/>
  <c r="F186" i="20"/>
  <c r="M186" i="20"/>
  <c r="M184" i="20"/>
  <c r="M182" i="20"/>
  <c r="M180" i="20"/>
  <c r="M178" i="20"/>
  <c r="M176" i="20"/>
  <c r="M174" i="20"/>
  <c r="M172" i="20"/>
  <c r="M170" i="20"/>
  <c r="M192" i="20"/>
  <c r="M190" i="20"/>
  <c r="J198" i="20"/>
  <c r="M198" i="20"/>
  <c r="J194" i="20"/>
  <c r="M194" i="20"/>
  <c r="M181" i="20"/>
  <c r="M179" i="20"/>
  <c r="M177" i="20"/>
  <c r="M175" i="20"/>
  <c r="M173" i="20"/>
  <c r="M171" i="20"/>
  <c r="K189" i="20"/>
  <c r="M189" i="20"/>
  <c r="M191" i="20"/>
  <c r="K196" i="20"/>
  <c r="M196" i="20"/>
  <c r="M197" i="20"/>
  <c r="J196" i="20"/>
  <c r="K194" i="20"/>
  <c r="L191" i="20"/>
  <c r="J191" i="20"/>
  <c r="G194" i="20"/>
  <c r="E194" i="20"/>
  <c r="L194" i="20"/>
  <c r="I194" i="20"/>
  <c r="F198" i="20"/>
  <c r="L197" i="20"/>
  <c r="J197" i="20"/>
  <c r="K198" i="20"/>
  <c r="I198" i="20"/>
  <c r="G198" i="20"/>
  <c r="E198" i="20"/>
  <c r="K197" i="20"/>
  <c r="I197" i="20"/>
  <c r="G197" i="20"/>
  <c r="E197" i="20"/>
  <c r="L198" i="20"/>
  <c r="F197" i="20"/>
  <c r="L196" i="20"/>
  <c r="F196" i="20"/>
  <c r="E196" i="20"/>
  <c r="G196" i="20"/>
  <c r="I196" i="20"/>
  <c r="L171" i="20"/>
  <c r="J171" i="20"/>
  <c r="L192" i="20"/>
  <c r="J192" i="20"/>
  <c r="F192" i="20"/>
  <c r="F191" i="20"/>
  <c r="L190" i="20"/>
  <c r="J190" i="20"/>
  <c r="K192" i="20"/>
  <c r="I192" i="20"/>
  <c r="G192" i="20"/>
  <c r="E192" i="20"/>
  <c r="K191" i="20"/>
  <c r="I191" i="20"/>
  <c r="G191" i="20"/>
  <c r="E191" i="20"/>
  <c r="K190" i="20"/>
  <c r="I190" i="20"/>
  <c r="G190" i="20"/>
  <c r="E190" i="20"/>
  <c r="F190" i="20"/>
  <c r="J189" i="20"/>
  <c r="L189" i="20"/>
  <c r="F189" i="20"/>
  <c r="E189" i="20"/>
  <c r="G189" i="20"/>
  <c r="I189" i="20"/>
  <c r="L173" i="20"/>
  <c r="L176" i="20"/>
  <c r="L182" i="20"/>
  <c r="L179" i="20"/>
  <c r="L178" i="20"/>
  <c r="J176" i="20"/>
  <c r="L175" i="20"/>
  <c r="L174" i="20"/>
  <c r="J182" i="20"/>
  <c r="L181" i="20"/>
  <c r="J178" i="20"/>
  <c r="L177" i="20"/>
  <c r="J173" i="20"/>
  <c r="L172" i="20"/>
  <c r="J185" i="20"/>
  <c r="J181" i="20"/>
  <c r="J179" i="20"/>
  <c r="J177" i="20"/>
  <c r="J175" i="20"/>
  <c r="J174" i="20"/>
  <c r="J172" i="20"/>
  <c r="L185" i="20"/>
  <c r="L187" i="20"/>
  <c r="J187" i="20"/>
  <c r="F185" i="20"/>
  <c r="L184" i="20"/>
  <c r="J184" i="20"/>
  <c r="F183" i="20"/>
  <c r="F182" i="20"/>
  <c r="F181" i="20"/>
  <c r="L180" i="20"/>
  <c r="J180" i="20"/>
  <c r="F180" i="20"/>
  <c r="F179" i="20"/>
  <c r="F178" i="20"/>
  <c r="F177" i="20"/>
  <c r="F176" i="20"/>
  <c r="F175" i="20"/>
  <c r="F174" i="20"/>
  <c r="F173" i="20"/>
  <c r="F172" i="20"/>
  <c r="F171" i="20"/>
  <c r="L170" i="20"/>
  <c r="J170" i="20"/>
  <c r="K187" i="20"/>
  <c r="I187" i="20"/>
  <c r="G187" i="20"/>
  <c r="E187" i="20"/>
  <c r="K186" i="20"/>
  <c r="I186" i="20"/>
  <c r="G186" i="20"/>
  <c r="E186" i="20"/>
  <c r="K185" i="20"/>
  <c r="I185" i="20"/>
  <c r="G185" i="20"/>
  <c r="E185" i="20"/>
  <c r="K184" i="20"/>
  <c r="I184" i="20"/>
  <c r="G184" i="20"/>
  <c r="E184" i="20"/>
  <c r="K183" i="20"/>
  <c r="I183" i="20"/>
  <c r="G183" i="20"/>
  <c r="E183" i="20"/>
  <c r="K182" i="20"/>
  <c r="I182" i="20"/>
  <c r="G182" i="20"/>
  <c r="E182" i="20"/>
  <c r="K181" i="20"/>
  <c r="I181" i="20"/>
  <c r="G181" i="20"/>
  <c r="E181" i="20"/>
  <c r="K180" i="20"/>
  <c r="I180" i="20"/>
  <c r="G180" i="20"/>
  <c r="E180" i="20"/>
  <c r="K179" i="20"/>
  <c r="I179" i="20"/>
  <c r="G179" i="20"/>
  <c r="E179" i="20"/>
  <c r="K178" i="20"/>
  <c r="I178" i="20"/>
  <c r="G178" i="20"/>
  <c r="E178" i="20"/>
  <c r="K177" i="20"/>
  <c r="I177" i="20"/>
  <c r="G177" i="20"/>
  <c r="E177" i="20"/>
  <c r="K176" i="20"/>
  <c r="I176" i="20"/>
  <c r="G176" i="20"/>
  <c r="E176" i="20"/>
  <c r="K175" i="20"/>
  <c r="I175" i="20"/>
  <c r="G175" i="20"/>
  <c r="E175" i="20"/>
  <c r="K174" i="20"/>
  <c r="I174" i="20"/>
  <c r="G174" i="20"/>
  <c r="E174" i="20"/>
  <c r="K173" i="20"/>
  <c r="I173" i="20"/>
  <c r="G173" i="20"/>
  <c r="E173" i="20"/>
  <c r="K172" i="20"/>
  <c r="I172" i="20"/>
  <c r="G172" i="20"/>
  <c r="E172" i="20"/>
  <c r="K171" i="20"/>
  <c r="I171" i="20"/>
  <c r="G171" i="20"/>
  <c r="E171" i="20"/>
  <c r="K170" i="20"/>
  <c r="I170" i="20"/>
  <c r="G170" i="20"/>
  <c r="E170" i="20"/>
  <c r="F187" i="20"/>
  <c r="L186" i="20"/>
  <c r="J186" i="20"/>
  <c r="F184" i="20"/>
  <c r="L183" i="20"/>
  <c r="F170" i="20"/>
  <c r="L169" i="20"/>
  <c r="J169" i="20"/>
  <c r="E169" i="20"/>
  <c r="G169" i="20"/>
  <c r="I169" i="20"/>
  <c r="J151" i="20"/>
  <c r="K151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28" i="20"/>
  <c r="H127" i="20"/>
  <c r="C167" i="20" l="1"/>
  <c r="D167" i="20"/>
  <c r="M163" i="20"/>
  <c r="C163" i="20"/>
  <c r="D163" i="20"/>
  <c r="M159" i="20"/>
  <c r="C159" i="20"/>
  <c r="D159" i="20"/>
  <c r="M153" i="20"/>
  <c r="C153" i="20"/>
  <c r="D153" i="20"/>
  <c r="C148" i="20"/>
  <c r="D148" i="20"/>
  <c r="C146" i="20"/>
  <c r="D146" i="20"/>
  <c r="C144" i="20"/>
  <c r="D144" i="20"/>
  <c r="C142" i="20"/>
  <c r="D142" i="20"/>
  <c r="C140" i="20"/>
  <c r="D140" i="20"/>
  <c r="C138" i="20"/>
  <c r="D138" i="20"/>
  <c r="C136" i="20"/>
  <c r="D136" i="20"/>
  <c r="C134" i="20"/>
  <c r="D134" i="20"/>
  <c r="C132" i="20"/>
  <c r="D132" i="20"/>
  <c r="C130" i="20"/>
  <c r="D130" i="20"/>
  <c r="C127" i="20"/>
  <c r="D127" i="20"/>
  <c r="M165" i="20"/>
  <c r="C165" i="20"/>
  <c r="D165" i="20"/>
  <c r="M161" i="20"/>
  <c r="C161" i="20"/>
  <c r="D161" i="20"/>
  <c r="M157" i="20"/>
  <c r="C157" i="20"/>
  <c r="D157" i="20"/>
  <c r="M155" i="20"/>
  <c r="C155" i="20"/>
  <c r="D155" i="20"/>
  <c r="C150" i="20"/>
  <c r="D150" i="20"/>
  <c r="C128" i="20"/>
  <c r="D128" i="20"/>
  <c r="M166" i="20"/>
  <c r="C166" i="20"/>
  <c r="D166" i="20"/>
  <c r="M164" i="20"/>
  <c r="C164" i="20"/>
  <c r="D164" i="20"/>
  <c r="M162" i="20"/>
  <c r="C162" i="20"/>
  <c r="D162" i="20"/>
  <c r="M160" i="20"/>
  <c r="C160" i="20"/>
  <c r="D160" i="20"/>
  <c r="M158" i="20"/>
  <c r="C158" i="20"/>
  <c r="D158" i="20"/>
  <c r="M156" i="20"/>
  <c r="C156" i="20"/>
  <c r="D156" i="20"/>
  <c r="M154" i="20"/>
  <c r="C154" i="20"/>
  <c r="D154" i="20"/>
  <c r="M152" i="20"/>
  <c r="C152" i="20"/>
  <c r="D152" i="20"/>
  <c r="C149" i="20"/>
  <c r="D149" i="20"/>
  <c r="C147" i="20"/>
  <c r="D147" i="20"/>
  <c r="C145" i="20"/>
  <c r="D145" i="20"/>
  <c r="C143" i="20"/>
  <c r="D143" i="20"/>
  <c r="C141" i="20"/>
  <c r="D141" i="20"/>
  <c r="C139" i="20"/>
  <c r="D139" i="20"/>
  <c r="C137" i="20"/>
  <c r="D137" i="20"/>
  <c r="C135" i="20"/>
  <c r="D135" i="20"/>
  <c r="C133" i="20"/>
  <c r="D133" i="20"/>
  <c r="C131" i="20"/>
  <c r="D131" i="20"/>
  <c r="C129" i="20"/>
  <c r="D129" i="20"/>
  <c r="J127" i="20"/>
  <c r="M127" i="20"/>
  <c r="M149" i="20"/>
  <c r="J145" i="20"/>
  <c r="M145" i="20"/>
  <c r="J141" i="20"/>
  <c r="M141" i="20"/>
  <c r="M137" i="20"/>
  <c r="M133" i="20"/>
  <c r="M131" i="20"/>
  <c r="K128" i="20"/>
  <c r="M128" i="20"/>
  <c r="J150" i="20"/>
  <c r="M150" i="20"/>
  <c r="M148" i="20"/>
  <c r="M146" i="20"/>
  <c r="M144" i="20"/>
  <c r="M142" i="20"/>
  <c r="M140" i="20"/>
  <c r="M138" i="20"/>
  <c r="M136" i="20"/>
  <c r="J134" i="20"/>
  <c r="M134" i="20"/>
  <c r="M132" i="20"/>
  <c r="M130" i="20"/>
  <c r="F167" i="20"/>
  <c r="M167" i="20"/>
  <c r="J147" i="20"/>
  <c r="M147" i="20"/>
  <c r="J143" i="20"/>
  <c r="M143" i="20"/>
  <c r="J139" i="20"/>
  <c r="M139" i="20"/>
  <c r="M135" i="20"/>
  <c r="M129" i="20"/>
  <c r="F163" i="20"/>
  <c r="K163" i="20"/>
  <c r="J163" i="20"/>
  <c r="K159" i="20"/>
  <c r="J159" i="20"/>
  <c r="K155" i="20"/>
  <c r="J155" i="20"/>
  <c r="K165" i="20"/>
  <c r="J165" i="20"/>
  <c r="K161" i="20"/>
  <c r="J161" i="20"/>
  <c r="K157" i="20"/>
  <c r="J157" i="20"/>
  <c r="K166" i="20"/>
  <c r="J166" i="20"/>
  <c r="K164" i="20"/>
  <c r="J164" i="20"/>
  <c r="K162" i="20"/>
  <c r="J162" i="20"/>
  <c r="K160" i="20"/>
  <c r="J160" i="20"/>
  <c r="K158" i="20"/>
  <c r="J158" i="20"/>
  <c r="K156" i="20"/>
  <c r="J156" i="20"/>
  <c r="K154" i="20"/>
  <c r="J154" i="20"/>
  <c r="K153" i="20"/>
  <c r="J153" i="20"/>
  <c r="K152" i="20"/>
  <c r="J152" i="20"/>
  <c r="J148" i="20"/>
  <c r="J146" i="20"/>
  <c r="J149" i="20"/>
  <c r="L130" i="20"/>
  <c r="K145" i="20"/>
  <c r="L132" i="20"/>
  <c r="L154" i="20"/>
  <c r="L137" i="20"/>
  <c r="L136" i="20"/>
  <c r="J132" i="20"/>
  <c r="L131" i="20"/>
  <c r="J136" i="20"/>
  <c r="L135" i="20"/>
  <c r="J130" i="20"/>
  <c r="L129" i="20"/>
  <c r="J137" i="20"/>
  <c r="J135" i="20"/>
  <c r="J131" i="20"/>
  <c r="J129" i="20"/>
  <c r="L167" i="20"/>
  <c r="J167" i="20"/>
  <c r="E167" i="20"/>
  <c r="G167" i="20"/>
  <c r="I167" i="20"/>
  <c r="K167" i="20"/>
  <c r="L166" i="20"/>
  <c r="F165" i="20"/>
  <c r="L164" i="20"/>
  <c r="F162" i="20"/>
  <c r="L161" i="20"/>
  <c r="F160" i="20"/>
  <c r="L159" i="20"/>
  <c r="F158" i="20"/>
  <c r="L157" i="20"/>
  <c r="F156" i="20"/>
  <c r="L155" i="20"/>
  <c r="F154" i="20"/>
  <c r="L153" i="20"/>
  <c r="F152" i="20"/>
  <c r="L151" i="20"/>
  <c r="L152" i="20" s="1"/>
  <c r="F150" i="20"/>
  <c r="L149" i="20"/>
  <c r="F148" i="20"/>
  <c r="F147" i="20"/>
  <c r="L146" i="20"/>
  <c r="F145" i="20"/>
  <c r="L144" i="20"/>
  <c r="J144" i="20"/>
  <c r="F143" i="20"/>
  <c r="L142" i="20"/>
  <c r="J142" i="20"/>
  <c r="F141" i="20"/>
  <c r="L140" i="20"/>
  <c r="J140" i="20"/>
  <c r="F139" i="20"/>
  <c r="L138" i="20"/>
  <c r="J138" i="20"/>
  <c r="F134" i="20"/>
  <c r="L133" i="20"/>
  <c r="J133" i="20"/>
  <c r="I166" i="20"/>
  <c r="G166" i="20"/>
  <c r="E166" i="20"/>
  <c r="I165" i="20"/>
  <c r="G165" i="20"/>
  <c r="E165" i="20"/>
  <c r="I164" i="20"/>
  <c r="G164" i="20"/>
  <c r="E164" i="20"/>
  <c r="I163" i="20"/>
  <c r="G163" i="20"/>
  <c r="E163" i="20"/>
  <c r="I162" i="20"/>
  <c r="G162" i="20"/>
  <c r="E162" i="20"/>
  <c r="I161" i="20"/>
  <c r="G161" i="20"/>
  <c r="E161" i="20"/>
  <c r="I160" i="20"/>
  <c r="G160" i="20"/>
  <c r="E160" i="20"/>
  <c r="I159" i="20"/>
  <c r="G159" i="20"/>
  <c r="E159" i="20"/>
  <c r="I158" i="20"/>
  <c r="G158" i="20"/>
  <c r="E158" i="20"/>
  <c r="I157" i="20"/>
  <c r="G157" i="20"/>
  <c r="E157" i="20"/>
  <c r="I156" i="20"/>
  <c r="G156" i="20"/>
  <c r="E156" i="20"/>
  <c r="I155" i="20"/>
  <c r="G155" i="20"/>
  <c r="E155" i="20"/>
  <c r="I154" i="20"/>
  <c r="G154" i="20"/>
  <c r="E154" i="20"/>
  <c r="I153" i="20"/>
  <c r="G153" i="20"/>
  <c r="E153" i="20"/>
  <c r="I152" i="20"/>
  <c r="G152" i="20"/>
  <c r="E152" i="20"/>
  <c r="G151" i="20"/>
  <c r="E151" i="20"/>
  <c r="K150" i="20"/>
  <c r="I150" i="20"/>
  <c r="G150" i="20"/>
  <c r="E150" i="20"/>
  <c r="K149" i="20"/>
  <c r="I149" i="20"/>
  <c r="G149" i="20"/>
  <c r="E149" i="20"/>
  <c r="K148" i="20"/>
  <c r="I148" i="20"/>
  <c r="G148" i="20"/>
  <c r="E148" i="20"/>
  <c r="K147" i="20"/>
  <c r="I147" i="20"/>
  <c r="G147" i="20"/>
  <c r="E147" i="20"/>
  <c r="K146" i="20"/>
  <c r="I146" i="20"/>
  <c r="G146" i="20"/>
  <c r="E146" i="20"/>
  <c r="I145" i="20"/>
  <c r="G145" i="20"/>
  <c r="E145" i="20"/>
  <c r="K144" i="20"/>
  <c r="I144" i="20"/>
  <c r="G144" i="20"/>
  <c r="E144" i="20"/>
  <c r="K143" i="20"/>
  <c r="I143" i="20"/>
  <c r="G143" i="20"/>
  <c r="E143" i="20"/>
  <c r="K142" i="20"/>
  <c r="I142" i="20"/>
  <c r="G142" i="20"/>
  <c r="E142" i="20"/>
  <c r="K141" i="20"/>
  <c r="I141" i="20"/>
  <c r="G141" i="20"/>
  <c r="E141" i="20"/>
  <c r="K140" i="20"/>
  <c r="I140" i="20"/>
  <c r="G140" i="20"/>
  <c r="E140" i="20"/>
  <c r="K139" i="20"/>
  <c r="I139" i="20"/>
  <c r="G139" i="20"/>
  <c r="E139" i="20"/>
  <c r="K138" i="20"/>
  <c r="I138" i="20"/>
  <c r="G138" i="20"/>
  <c r="E138" i="20"/>
  <c r="K137" i="20"/>
  <c r="I137" i="20"/>
  <c r="G137" i="20"/>
  <c r="E137" i="20"/>
  <c r="K136" i="20"/>
  <c r="I136" i="20"/>
  <c r="G136" i="20"/>
  <c r="E136" i="20"/>
  <c r="K135" i="20"/>
  <c r="I135" i="20"/>
  <c r="G135" i="20"/>
  <c r="E135" i="20"/>
  <c r="K134" i="20"/>
  <c r="I134" i="20"/>
  <c r="G134" i="20"/>
  <c r="E134" i="20"/>
  <c r="K133" i="20"/>
  <c r="I133" i="20"/>
  <c r="G133" i="20"/>
  <c r="E133" i="20"/>
  <c r="K132" i="20"/>
  <c r="I132" i="20"/>
  <c r="G132" i="20"/>
  <c r="E132" i="20"/>
  <c r="K131" i="20"/>
  <c r="I131" i="20"/>
  <c r="G131" i="20"/>
  <c r="E131" i="20"/>
  <c r="K130" i="20"/>
  <c r="I130" i="20"/>
  <c r="G130" i="20"/>
  <c r="E130" i="20"/>
  <c r="K129" i="20"/>
  <c r="I129" i="20"/>
  <c r="G129" i="20"/>
  <c r="E129" i="20"/>
  <c r="F166" i="20"/>
  <c r="L165" i="20"/>
  <c r="F164" i="20"/>
  <c r="L163" i="20"/>
  <c r="L162" i="20"/>
  <c r="F161" i="20"/>
  <c r="L160" i="20"/>
  <c r="F159" i="20"/>
  <c r="L158" i="20"/>
  <c r="F157" i="20"/>
  <c r="L156" i="20"/>
  <c r="F155" i="20"/>
  <c r="F153" i="20"/>
  <c r="F151" i="20"/>
  <c r="L150" i="20"/>
  <c r="F149" i="20"/>
  <c r="L148" i="20"/>
  <c r="L147" i="20"/>
  <c r="F146" i="20"/>
  <c r="L145" i="20"/>
  <c r="F144" i="20"/>
  <c r="L143" i="20"/>
  <c r="F142" i="20"/>
  <c r="L141" i="20"/>
  <c r="F140" i="20"/>
  <c r="L139" i="20"/>
  <c r="F138" i="20"/>
  <c r="F137" i="20"/>
  <c r="F136" i="20"/>
  <c r="F135" i="20"/>
  <c r="L134" i="20"/>
  <c r="F133" i="20"/>
  <c r="F132" i="20"/>
  <c r="F131" i="20"/>
  <c r="F130" i="20"/>
  <c r="F129" i="20"/>
  <c r="J128" i="20"/>
  <c r="L128" i="20"/>
  <c r="F128" i="20"/>
  <c r="E128" i="20"/>
  <c r="G128" i="20"/>
  <c r="I128" i="20"/>
  <c r="F127" i="20"/>
  <c r="E127" i="20"/>
  <c r="G127" i="20"/>
  <c r="I127" i="20"/>
  <c r="K127" i="20"/>
  <c r="H119" i="20" l="1"/>
  <c r="H120" i="20"/>
  <c r="H121" i="20"/>
  <c r="H122" i="20"/>
  <c r="H123" i="20"/>
  <c r="H124" i="20"/>
  <c r="H118" i="20"/>
  <c r="D118" i="20" l="1"/>
  <c r="C118" i="20"/>
  <c r="D123" i="20"/>
  <c r="C123" i="20"/>
  <c r="D121" i="20"/>
  <c r="C121" i="20"/>
  <c r="D119" i="20"/>
  <c r="C119" i="20"/>
  <c r="D124" i="20"/>
  <c r="C124" i="20"/>
  <c r="D122" i="20"/>
  <c r="C122" i="20"/>
  <c r="D120" i="20"/>
  <c r="C120" i="20"/>
  <c r="K118" i="20"/>
  <c r="M118" i="20"/>
  <c r="J124" i="20"/>
  <c r="M124" i="20"/>
  <c r="J122" i="20"/>
  <c r="M122" i="20"/>
  <c r="J120" i="20"/>
  <c r="M120" i="20"/>
  <c r="M123" i="20"/>
  <c r="M121" i="20"/>
  <c r="M119" i="20"/>
  <c r="F124" i="20"/>
  <c r="L123" i="20"/>
  <c r="J123" i="20"/>
  <c r="F122" i="20"/>
  <c r="L121" i="20"/>
  <c r="J121" i="20"/>
  <c r="F120" i="20"/>
  <c r="L119" i="20"/>
  <c r="J119" i="20"/>
  <c r="K124" i="20"/>
  <c r="I124" i="20"/>
  <c r="G124" i="20"/>
  <c r="E124" i="20"/>
  <c r="K123" i="20"/>
  <c r="I123" i="20"/>
  <c r="G123" i="20"/>
  <c r="E123" i="20"/>
  <c r="K122" i="20"/>
  <c r="I122" i="20"/>
  <c r="G122" i="20"/>
  <c r="E122" i="20"/>
  <c r="K121" i="20"/>
  <c r="I121" i="20"/>
  <c r="G121" i="20"/>
  <c r="E121" i="20"/>
  <c r="K120" i="20"/>
  <c r="I120" i="20"/>
  <c r="G120" i="20"/>
  <c r="E120" i="20"/>
  <c r="K119" i="20"/>
  <c r="I119" i="20"/>
  <c r="G119" i="20"/>
  <c r="E119" i="20"/>
  <c r="L124" i="20"/>
  <c r="F123" i="20"/>
  <c r="L122" i="20"/>
  <c r="F121" i="20"/>
  <c r="L120" i="20"/>
  <c r="F119" i="20"/>
  <c r="F118" i="20"/>
  <c r="L118" i="20"/>
  <c r="J118" i="20"/>
  <c r="E118" i="20"/>
  <c r="G118" i="20"/>
  <c r="I118" i="20"/>
  <c r="H113" i="20" l="1"/>
  <c r="H114" i="20"/>
  <c r="H115" i="20"/>
  <c r="H116" i="20"/>
  <c r="H112" i="20"/>
  <c r="H103" i="20"/>
  <c r="H104" i="20"/>
  <c r="H105" i="20"/>
  <c r="H106" i="20"/>
  <c r="H107" i="20"/>
  <c r="H108" i="20"/>
  <c r="H109" i="20"/>
  <c r="H110" i="20"/>
  <c r="H102" i="20"/>
  <c r="H95" i="20"/>
  <c r="H96" i="20"/>
  <c r="H97" i="20"/>
  <c r="H98" i="20"/>
  <c r="H99" i="20"/>
  <c r="H100" i="20"/>
  <c r="H94" i="20"/>
  <c r="L101" i="20"/>
  <c r="H101" i="20"/>
  <c r="L93" i="20"/>
  <c r="H93" i="20"/>
  <c r="L76" i="20"/>
  <c r="L69" i="20"/>
  <c r="H88" i="20"/>
  <c r="H89" i="20"/>
  <c r="H90" i="20"/>
  <c r="H91" i="20"/>
  <c r="H87" i="20"/>
  <c r="H70" i="20"/>
  <c r="H71" i="20"/>
  <c r="H72" i="20"/>
  <c r="H73" i="20"/>
  <c r="H74" i="20"/>
  <c r="H75" i="20"/>
  <c r="H76" i="20"/>
  <c r="M76" i="20" s="1"/>
  <c r="H77" i="20"/>
  <c r="H78" i="20"/>
  <c r="H79" i="20"/>
  <c r="H80" i="20"/>
  <c r="H81" i="20"/>
  <c r="H82" i="20"/>
  <c r="H83" i="20"/>
  <c r="H84" i="20"/>
  <c r="H85" i="20"/>
  <c r="H69" i="20"/>
  <c r="H64" i="20"/>
  <c r="H65" i="20"/>
  <c r="H66" i="20"/>
  <c r="H67" i="20"/>
  <c r="H57" i="20"/>
  <c r="H58" i="20"/>
  <c r="H59" i="20"/>
  <c r="H60" i="20"/>
  <c r="H61" i="20"/>
  <c r="H62" i="20"/>
  <c r="H49" i="20"/>
  <c r="H50" i="20"/>
  <c r="H51" i="20"/>
  <c r="H52" i="20"/>
  <c r="H53" i="20"/>
  <c r="H54" i="20"/>
  <c r="H55" i="20"/>
  <c r="H48" i="20"/>
  <c r="H45" i="20"/>
  <c r="H46" i="20"/>
  <c r="H44" i="20"/>
  <c r="H40" i="20"/>
  <c r="H41" i="20"/>
  <c r="H42" i="20"/>
  <c r="H39" i="20"/>
  <c r="H37" i="20"/>
  <c r="F37" i="20" s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3" i="20"/>
  <c r="H25" i="20"/>
  <c r="H26" i="20"/>
  <c r="H27" i="20"/>
  <c r="H28" i="20"/>
  <c r="H29" i="20"/>
  <c r="H30" i="20"/>
  <c r="H31" i="20"/>
  <c r="H32" i="20"/>
  <c r="H33" i="20"/>
  <c r="H34" i="20"/>
  <c r="H35" i="20"/>
  <c r="H24" i="20"/>
  <c r="F24" i="20" s="1"/>
  <c r="H23" i="20"/>
  <c r="F23" i="20" s="1"/>
  <c r="E1" i="20"/>
  <c r="C1" i="18" s="1"/>
  <c r="C35" i="20" l="1"/>
  <c r="D35" i="20"/>
  <c r="C31" i="20"/>
  <c r="D31" i="20"/>
  <c r="C27" i="20"/>
  <c r="D27" i="20"/>
  <c r="D19" i="20"/>
  <c r="C19" i="20"/>
  <c r="D17" i="20"/>
  <c r="C17" i="20"/>
  <c r="D15" i="20"/>
  <c r="C15" i="20"/>
  <c r="D13" i="20"/>
  <c r="C13" i="20"/>
  <c r="D11" i="20"/>
  <c r="C11" i="20"/>
  <c r="D9" i="20"/>
  <c r="C9" i="20"/>
  <c r="D7" i="20"/>
  <c r="C7" i="20"/>
  <c r="D5" i="20"/>
  <c r="C5" i="20"/>
  <c r="D37" i="20"/>
  <c r="C37" i="20"/>
  <c r="D42" i="20"/>
  <c r="C42" i="20"/>
  <c r="D40" i="20"/>
  <c r="C40" i="20"/>
  <c r="D46" i="20"/>
  <c r="C46" i="20"/>
  <c r="D48" i="20"/>
  <c r="C48" i="20"/>
  <c r="D54" i="20"/>
  <c r="C54" i="20"/>
  <c r="D52" i="20"/>
  <c r="C52" i="20"/>
  <c r="D50" i="20"/>
  <c r="C50" i="20"/>
  <c r="D62" i="20"/>
  <c r="C62" i="20"/>
  <c r="D60" i="20"/>
  <c r="C60" i="20"/>
  <c r="D58" i="20"/>
  <c r="C58" i="20"/>
  <c r="D67" i="20"/>
  <c r="C67" i="20"/>
  <c r="D65" i="20"/>
  <c r="C65" i="20"/>
  <c r="D84" i="20"/>
  <c r="C84" i="20"/>
  <c r="D82" i="20"/>
  <c r="C82" i="20"/>
  <c r="D80" i="20"/>
  <c r="C80" i="20"/>
  <c r="D78" i="20"/>
  <c r="C78" i="20"/>
  <c r="D74" i="20"/>
  <c r="C74" i="20"/>
  <c r="D72" i="20"/>
  <c r="C72" i="20"/>
  <c r="D70" i="20"/>
  <c r="C70" i="20"/>
  <c r="D91" i="20"/>
  <c r="C91" i="20"/>
  <c r="D89" i="20"/>
  <c r="C89" i="20"/>
  <c r="D94" i="20"/>
  <c r="C94" i="20"/>
  <c r="D99" i="20"/>
  <c r="C99" i="20"/>
  <c r="D97" i="20"/>
  <c r="C97" i="20"/>
  <c r="D95" i="20"/>
  <c r="C95" i="20"/>
  <c r="D110" i="20"/>
  <c r="C110" i="20"/>
  <c r="D108" i="20"/>
  <c r="C108" i="20"/>
  <c r="D106" i="20"/>
  <c r="C106" i="20"/>
  <c r="D104" i="20"/>
  <c r="C104" i="20"/>
  <c r="D112" i="20"/>
  <c r="C112" i="20"/>
  <c r="D115" i="20"/>
  <c r="C115" i="20"/>
  <c r="D113" i="20"/>
  <c r="C113" i="20"/>
  <c r="M23" i="20"/>
  <c r="C23" i="20"/>
  <c r="D23" i="20"/>
  <c r="C33" i="20"/>
  <c r="D33" i="20"/>
  <c r="C29" i="20"/>
  <c r="D29" i="20"/>
  <c r="C25" i="20"/>
  <c r="D25" i="20"/>
  <c r="D21" i="20"/>
  <c r="C21" i="20"/>
  <c r="C24" i="20"/>
  <c r="D24" i="20"/>
  <c r="C34" i="20"/>
  <c r="D34" i="20"/>
  <c r="C32" i="20"/>
  <c r="D32" i="20"/>
  <c r="C30" i="20"/>
  <c r="D30" i="20"/>
  <c r="C28" i="20"/>
  <c r="D28" i="20"/>
  <c r="C26" i="20"/>
  <c r="D26" i="20"/>
  <c r="D3" i="20"/>
  <c r="C3" i="20"/>
  <c r="D20" i="20"/>
  <c r="C20" i="20"/>
  <c r="D18" i="20"/>
  <c r="C18" i="20"/>
  <c r="D16" i="20"/>
  <c r="C16" i="20"/>
  <c r="D14" i="20"/>
  <c r="C14" i="20"/>
  <c r="D12" i="20"/>
  <c r="C12" i="20"/>
  <c r="D10" i="20"/>
  <c r="C10" i="20"/>
  <c r="D8" i="20"/>
  <c r="C8" i="20"/>
  <c r="D6" i="20"/>
  <c r="C6" i="20"/>
  <c r="D4" i="20"/>
  <c r="C4" i="20"/>
  <c r="D39" i="20"/>
  <c r="C39" i="20"/>
  <c r="D41" i="20"/>
  <c r="C41" i="20"/>
  <c r="D44" i="20"/>
  <c r="C44" i="20"/>
  <c r="D45" i="20"/>
  <c r="C45" i="20"/>
  <c r="D55" i="20"/>
  <c r="C55" i="20"/>
  <c r="D53" i="20"/>
  <c r="C53" i="20"/>
  <c r="D51" i="20"/>
  <c r="C51" i="20"/>
  <c r="D49" i="20"/>
  <c r="C49" i="20"/>
  <c r="D61" i="20"/>
  <c r="C61" i="20"/>
  <c r="D59" i="20"/>
  <c r="C59" i="20"/>
  <c r="D57" i="20"/>
  <c r="C57" i="20"/>
  <c r="D66" i="20"/>
  <c r="C66" i="20"/>
  <c r="D64" i="20"/>
  <c r="C64" i="20"/>
  <c r="D85" i="20"/>
  <c r="C85" i="20"/>
  <c r="D83" i="20"/>
  <c r="C83" i="20"/>
  <c r="D81" i="20"/>
  <c r="C81" i="20"/>
  <c r="D79" i="20"/>
  <c r="C79" i="20"/>
  <c r="D77" i="20"/>
  <c r="C77" i="20"/>
  <c r="D75" i="20"/>
  <c r="C75" i="20"/>
  <c r="D73" i="20"/>
  <c r="C73" i="20"/>
  <c r="D71" i="20"/>
  <c r="C71" i="20"/>
  <c r="D87" i="20"/>
  <c r="C87" i="20"/>
  <c r="D90" i="20"/>
  <c r="C90" i="20"/>
  <c r="D88" i="20"/>
  <c r="C88" i="20"/>
  <c r="D100" i="20"/>
  <c r="C100" i="20"/>
  <c r="D98" i="20"/>
  <c r="C98" i="20"/>
  <c r="D96" i="20"/>
  <c r="C96" i="20"/>
  <c r="D102" i="20"/>
  <c r="C102" i="20"/>
  <c r="D109" i="20"/>
  <c r="C109" i="20"/>
  <c r="D107" i="20"/>
  <c r="C107" i="20"/>
  <c r="D105" i="20"/>
  <c r="C105" i="20"/>
  <c r="D103" i="20"/>
  <c r="C103" i="20"/>
  <c r="D116" i="20"/>
  <c r="C116" i="20"/>
  <c r="D114" i="20"/>
  <c r="C114" i="20"/>
  <c r="J35" i="20"/>
  <c r="M35" i="20"/>
  <c r="M33" i="20"/>
  <c r="M31" i="20"/>
  <c r="F29" i="20"/>
  <c r="M29" i="20"/>
  <c r="M27" i="20"/>
  <c r="M25" i="20"/>
  <c r="M21" i="20"/>
  <c r="M19" i="20"/>
  <c r="J17" i="20"/>
  <c r="M17" i="20"/>
  <c r="J15" i="20"/>
  <c r="M15" i="20"/>
  <c r="M13" i="20"/>
  <c r="J11" i="20"/>
  <c r="M11" i="20"/>
  <c r="J9" i="20"/>
  <c r="M9" i="20"/>
  <c r="M7" i="20"/>
  <c r="J5" i="20"/>
  <c r="M5" i="20"/>
  <c r="J37" i="20"/>
  <c r="M37" i="20"/>
  <c r="M42" i="20"/>
  <c r="M40" i="20"/>
  <c r="M46" i="20"/>
  <c r="K48" i="20"/>
  <c r="M48" i="20"/>
  <c r="M54" i="20"/>
  <c r="M52" i="20"/>
  <c r="J50" i="20"/>
  <c r="M50" i="20"/>
  <c r="K62" i="20"/>
  <c r="M62" i="20"/>
  <c r="M60" i="20"/>
  <c r="J58" i="20"/>
  <c r="M58" i="20"/>
  <c r="F67" i="20"/>
  <c r="M67" i="20"/>
  <c r="J65" i="20"/>
  <c r="M65" i="20"/>
  <c r="K69" i="20"/>
  <c r="M69" i="20"/>
  <c r="J84" i="20"/>
  <c r="M84" i="20"/>
  <c r="M82" i="20"/>
  <c r="M80" i="20"/>
  <c r="F78" i="20"/>
  <c r="M78" i="20"/>
  <c r="M74" i="20"/>
  <c r="J72" i="20"/>
  <c r="M72" i="20"/>
  <c r="M70" i="20"/>
  <c r="M91" i="20"/>
  <c r="J89" i="20"/>
  <c r="M89" i="20"/>
  <c r="K93" i="20"/>
  <c r="M93" i="20"/>
  <c r="K101" i="20"/>
  <c r="M101" i="20"/>
  <c r="K94" i="20"/>
  <c r="M94" i="20"/>
  <c r="M99" i="20"/>
  <c r="M97" i="20"/>
  <c r="M95" i="20"/>
  <c r="M110" i="20"/>
  <c r="J108" i="20"/>
  <c r="M108" i="20"/>
  <c r="M106" i="20"/>
  <c r="J104" i="20"/>
  <c r="M104" i="20"/>
  <c r="K112" i="20"/>
  <c r="M112" i="20"/>
  <c r="M115" i="20"/>
  <c r="M113" i="20"/>
  <c r="J24" i="20"/>
  <c r="M24" i="20"/>
  <c r="M34" i="20"/>
  <c r="M32" i="20"/>
  <c r="M30" i="20"/>
  <c r="M28" i="20"/>
  <c r="M26" i="20"/>
  <c r="M3" i="20"/>
  <c r="M20" i="20"/>
  <c r="M18" i="20"/>
  <c r="M16" i="20"/>
  <c r="M14" i="20"/>
  <c r="M12" i="20"/>
  <c r="M10" i="20"/>
  <c r="M8" i="20"/>
  <c r="M6" i="20"/>
  <c r="M4" i="20"/>
  <c r="K39" i="20"/>
  <c r="M39" i="20"/>
  <c r="J41" i="20"/>
  <c r="M41" i="20"/>
  <c r="K44" i="20"/>
  <c r="M44" i="20"/>
  <c r="M45" i="20"/>
  <c r="M55" i="20"/>
  <c r="F53" i="20"/>
  <c r="M53" i="20"/>
  <c r="M51" i="20"/>
  <c r="M49" i="20"/>
  <c r="M61" i="20"/>
  <c r="M59" i="20"/>
  <c r="M57" i="20"/>
  <c r="M66" i="20"/>
  <c r="M64" i="20"/>
  <c r="M85" i="20"/>
  <c r="M83" i="20"/>
  <c r="J81" i="20"/>
  <c r="M81" i="20"/>
  <c r="M79" i="20"/>
  <c r="M77" i="20"/>
  <c r="M75" i="20"/>
  <c r="M73" i="20"/>
  <c r="M71" i="20"/>
  <c r="K87" i="20"/>
  <c r="M87" i="20"/>
  <c r="M90" i="20"/>
  <c r="M88" i="20"/>
  <c r="M100" i="20"/>
  <c r="M98" i="20"/>
  <c r="J96" i="20"/>
  <c r="M96" i="20"/>
  <c r="K102" i="20"/>
  <c r="M102" i="20"/>
  <c r="M109" i="20"/>
  <c r="M107" i="20"/>
  <c r="M105" i="20"/>
  <c r="M103" i="20"/>
  <c r="M116" i="20"/>
  <c r="M114" i="20"/>
  <c r="L103" i="20"/>
  <c r="L114" i="20"/>
  <c r="L116" i="20"/>
  <c r="L115" i="20"/>
  <c r="L106" i="20"/>
  <c r="L105" i="20"/>
  <c r="J103" i="20"/>
  <c r="J116" i="20"/>
  <c r="L97" i="20"/>
  <c r="J106" i="20"/>
  <c r="J97" i="20"/>
  <c r="J114" i="20"/>
  <c r="L113" i="20"/>
  <c r="L98" i="20"/>
  <c r="L107" i="20"/>
  <c r="J115" i="20"/>
  <c r="J113" i="20"/>
  <c r="F116" i="20"/>
  <c r="F115" i="20"/>
  <c r="F114" i="20"/>
  <c r="F113" i="20"/>
  <c r="K116" i="20"/>
  <c r="I116" i="20"/>
  <c r="G116" i="20"/>
  <c r="E116" i="20"/>
  <c r="K115" i="20"/>
  <c r="I115" i="20"/>
  <c r="G115" i="20"/>
  <c r="E115" i="20"/>
  <c r="K114" i="20"/>
  <c r="I114" i="20"/>
  <c r="G114" i="20"/>
  <c r="E114" i="20"/>
  <c r="K113" i="20"/>
  <c r="I113" i="20"/>
  <c r="G113" i="20"/>
  <c r="E113" i="20"/>
  <c r="J98" i="20"/>
  <c r="F102" i="20"/>
  <c r="J107" i="20"/>
  <c r="J105" i="20"/>
  <c r="F101" i="20"/>
  <c r="J112" i="20"/>
  <c r="L112" i="20"/>
  <c r="F112" i="20"/>
  <c r="E112" i="20"/>
  <c r="G112" i="20"/>
  <c r="I112" i="20"/>
  <c r="L110" i="20"/>
  <c r="J110" i="20"/>
  <c r="F109" i="20"/>
  <c r="F108" i="20"/>
  <c r="F104" i="20"/>
  <c r="K110" i="20"/>
  <c r="I110" i="20"/>
  <c r="G110" i="20"/>
  <c r="E110" i="20"/>
  <c r="K109" i="20"/>
  <c r="I109" i="20"/>
  <c r="G109" i="20"/>
  <c r="E109" i="20"/>
  <c r="K108" i="20"/>
  <c r="I108" i="20"/>
  <c r="G108" i="20"/>
  <c r="E108" i="20"/>
  <c r="K107" i="20"/>
  <c r="I107" i="20"/>
  <c r="G107" i="20"/>
  <c r="E107" i="20"/>
  <c r="K106" i="20"/>
  <c r="I106" i="20"/>
  <c r="G106" i="20"/>
  <c r="E106" i="20"/>
  <c r="K105" i="20"/>
  <c r="I105" i="20"/>
  <c r="G105" i="20"/>
  <c r="E105" i="20"/>
  <c r="K104" i="20"/>
  <c r="I104" i="20"/>
  <c r="G104" i="20"/>
  <c r="E104" i="20"/>
  <c r="K103" i="20"/>
  <c r="I103" i="20"/>
  <c r="G103" i="20"/>
  <c r="E103" i="20"/>
  <c r="F110" i="20"/>
  <c r="L109" i="20"/>
  <c r="J109" i="20"/>
  <c r="L108" i="20"/>
  <c r="F107" i="20"/>
  <c r="F106" i="20"/>
  <c r="F105" i="20"/>
  <c r="L104" i="20"/>
  <c r="F103" i="20"/>
  <c r="J102" i="20"/>
  <c r="L102" i="20"/>
  <c r="E102" i="20"/>
  <c r="G102" i="20"/>
  <c r="I102" i="20"/>
  <c r="L100" i="20"/>
  <c r="J100" i="20"/>
  <c r="F96" i="20"/>
  <c r="L95" i="20"/>
  <c r="J95" i="20"/>
  <c r="K100" i="20"/>
  <c r="I100" i="20"/>
  <c r="G100" i="20"/>
  <c r="E100" i="20"/>
  <c r="K99" i="20"/>
  <c r="I99" i="20"/>
  <c r="G99" i="20"/>
  <c r="E99" i="20"/>
  <c r="K98" i="20"/>
  <c r="I98" i="20"/>
  <c r="G98" i="20"/>
  <c r="E98" i="20"/>
  <c r="K97" i="20"/>
  <c r="I97" i="20"/>
  <c r="G97" i="20"/>
  <c r="E97" i="20"/>
  <c r="K96" i="20"/>
  <c r="I96" i="20"/>
  <c r="G96" i="20"/>
  <c r="E96" i="20"/>
  <c r="K95" i="20"/>
  <c r="I95" i="20"/>
  <c r="G95" i="20"/>
  <c r="E95" i="20"/>
  <c r="F100" i="20"/>
  <c r="L99" i="20"/>
  <c r="J99" i="20"/>
  <c r="F99" i="20"/>
  <c r="F98" i="20"/>
  <c r="F97" i="20"/>
  <c r="L96" i="20"/>
  <c r="F95" i="20"/>
  <c r="J94" i="20"/>
  <c r="L94" i="20"/>
  <c r="F94" i="20"/>
  <c r="E94" i="20"/>
  <c r="G94" i="20"/>
  <c r="I94" i="20"/>
  <c r="J101" i="20"/>
  <c r="E101" i="20"/>
  <c r="G101" i="20"/>
  <c r="I101" i="20"/>
  <c r="J93" i="20"/>
  <c r="F93" i="20"/>
  <c r="E93" i="20"/>
  <c r="G93" i="20"/>
  <c r="I93" i="20"/>
  <c r="L70" i="20"/>
  <c r="L73" i="20"/>
  <c r="L46" i="20"/>
  <c r="L59" i="20"/>
  <c r="L89" i="20"/>
  <c r="L77" i="20"/>
  <c r="J46" i="20"/>
  <c r="L51" i="20"/>
  <c r="L83" i="20"/>
  <c r="J77" i="20"/>
  <c r="L75" i="20"/>
  <c r="J73" i="20"/>
  <c r="L61" i="20"/>
  <c r="L66" i="20"/>
  <c r="J83" i="20"/>
  <c r="L80" i="20"/>
  <c r="J75" i="20"/>
  <c r="L74" i="20"/>
  <c r="L91" i="20"/>
  <c r="L90" i="20"/>
  <c r="J80" i="20"/>
  <c r="J76" i="20"/>
  <c r="J74" i="20"/>
  <c r="J70" i="20"/>
  <c r="J91" i="20"/>
  <c r="J51" i="20"/>
  <c r="J61" i="20"/>
  <c r="J59" i="20"/>
  <c r="J66" i="20"/>
  <c r="J90" i="20"/>
  <c r="F89" i="20"/>
  <c r="L88" i="20"/>
  <c r="J88" i="20"/>
  <c r="K91" i="20"/>
  <c r="I91" i="20"/>
  <c r="G91" i="20"/>
  <c r="E91" i="20"/>
  <c r="K90" i="20"/>
  <c r="I90" i="20"/>
  <c r="G90" i="20"/>
  <c r="E90" i="20"/>
  <c r="K89" i="20"/>
  <c r="I89" i="20"/>
  <c r="G89" i="20"/>
  <c r="E89" i="20"/>
  <c r="K88" i="20"/>
  <c r="I88" i="20"/>
  <c r="G88" i="20"/>
  <c r="E88" i="20"/>
  <c r="F91" i="20"/>
  <c r="F90" i="20"/>
  <c r="F88" i="20"/>
  <c r="J87" i="20"/>
  <c r="L87" i="20"/>
  <c r="F87" i="20"/>
  <c r="E87" i="20"/>
  <c r="G87" i="20"/>
  <c r="I87" i="20"/>
  <c r="F84" i="20"/>
  <c r="F83" i="20"/>
  <c r="L82" i="20"/>
  <c r="J82" i="20"/>
  <c r="F82" i="20"/>
  <c r="F81" i="20"/>
  <c r="F80" i="20"/>
  <c r="L79" i="20"/>
  <c r="J79" i="20"/>
  <c r="F72" i="20"/>
  <c r="L71" i="20"/>
  <c r="J71" i="20"/>
  <c r="F71" i="20"/>
  <c r="K85" i="20"/>
  <c r="I85" i="20"/>
  <c r="G85" i="20"/>
  <c r="E85" i="20"/>
  <c r="K84" i="20"/>
  <c r="I84" i="20"/>
  <c r="G84" i="20"/>
  <c r="E84" i="20"/>
  <c r="K83" i="20"/>
  <c r="I83" i="20"/>
  <c r="G83" i="20"/>
  <c r="E83" i="20"/>
  <c r="K82" i="20"/>
  <c r="I82" i="20"/>
  <c r="G82" i="20"/>
  <c r="E82" i="20"/>
  <c r="K81" i="20"/>
  <c r="I81" i="20"/>
  <c r="G81" i="20"/>
  <c r="E81" i="20"/>
  <c r="K80" i="20"/>
  <c r="I80" i="20"/>
  <c r="G80" i="20"/>
  <c r="E80" i="20"/>
  <c r="K79" i="20"/>
  <c r="I79" i="20"/>
  <c r="G79" i="20"/>
  <c r="E79" i="20"/>
  <c r="K78" i="20"/>
  <c r="I78" i="20"/>
  <c r="G78" i="20"/>
  <c r="E78" i="20"/>
  <c r="K77" i="20"/>
  <c r="I77" i="20"/>
  <c r="G77" i="20"/>
  <c r="E77" i="20"/>
  <c r="K76" i="20"/>
  <c r="I76" i="20"/>
  <c r="G76" i="20"/>
  <c r="E76" i="20"/>
  <c r="K75" i="20"/>
  <c r="I75" i="20"/>
  <c r="G75" i="20"/>
  <c r="E75" i="20"/>
  <c r="K74" i="20"/>
  <c r="I74" i="20"/>
  <c r="G74" i="20"/>
  <c r="E74" i="20"/>
  <c r="K73" i="20"/>
  <c r="I73" i="20"/>
  <c r="G73" i="20"/>
  <c r="E73" i="20"/>
  <c r="K72" i="20"/>
  <c r="I72" i="20"/>
  <c r="G72" i="20"/>
  <c r="E72" i="20"/>
  <c r="K71" i="20"/>
  <c r="I71" i="20"/>
  <c r="G71" i="20"/>
  <c r="E71" i="20"/>
  <c r="K70" i="20"/>
  <c r="I70" i="20"/>
  <c r="G70" i="20"/>
  <c r="E70" i="20"/>
  <c r="L85" i="20"/>
  <c r="J85" i="20"/>
  <c r="F85" i="20"/>
  <c r="L84" i="20"/>
  <c r="L81" i="20"/>
  <c r="F79" i="20"/>
  <c r="L78" i="20"/>
  <c r="J78" i="20"/>
  <c r="F77" i="20"/>
  <c r="F76" i="20"/>
  <c r="F75" i="20"/>
  <c r="F74" i="20"/>
  <c r="F73" i="20"/>
  <c r="L72" i="20"/>
  <c r="F70" i="20"/>
  <c r="J69" i="20"/>
  <c r="F69" i="20"/>
  <c r="E69" i="20"/>
  <c r="G69" i="20"/>
  <c r="I69" i="20"/>
  <c r="F65" i="20"/>
  <c r="L64" i="20"/>
  <c r="J64" i="20"/>
  <c r="K66" i="20"/>
  <c r="I66" i="20"/>
  <c r="G66" i="20"/>
  <c r="E66" i="20"/>
  <c r="K65" i="20"/>
  <c r="I65" i="20"/>
  <c r="G65" i="20"/>
  <c r="E65" i="20"/>
  <c r="K64" i="20"/>
  <c r="I64" i="20"/>
  <c r="G64" i="20"/>
  <c r="E64" i="20"/>
  <c r="F66" i="20"/>
  <c r="L65" i="20"/>
  <c r="F64" i="20"/>
  <c r="L67" i="20"/>
  <c r="J67" i="20"/>
  <c r="K67" i="20"/>
  <c r="I67" i="20"/>
  <c r="G67" i="20"/>
  <c r="E67" i="20"/>
  <c r="F61" i="20"/>
  <c r="L60" i="20"/>
  <c r="J60" i="20"/>
  <c r="F60" i="20"/>
  <c r="F58" i="20"/>
  <c r="L57" i="20"/>
  <c r="J57" i="20"/>
  <c r="K61" i="20"/>
  <c r="I61" i="20"/>
  <c r="G61" i="20"/>
  <c r="E61" i="20"/>
  <c r="K60" i="20"/>
  <c r="I60" i="20"/>
  <c r="G60" i="20"/>
  <c r="E60" i="20"/>
  <c r="K59" i="20"/>
  <c r="I59" i="20"/>
  <c r="G59" i="20"/>
  <c r="E59" i="20"/>
  <c r="K58" i="20"/>
  <c r="I58" i="20"/>
  <c r="G58" i="20"/>
  <c r="E58" i="20"/>
  <c r="K57" i="20"/>
  <c r="I57" i="20"/>
  <c r="G57" i="20"/>
  <c r="E57" i="20"/>
  <c r="F59" i="20"/>
  <c r="L58" i="20"/>
  <c r="F57" i="20"/>
  <c r="J62" i="20"/>
  <c r="L62" i="20"/>
  <c r="F62" i="20"/>
  <c r="E62" i="20"/>
  <c r="G62" i="20"/>
  <c r="I62" i="20"/>
  <c r="L55" i="20"/>
  <c r="J55" i="20"/>
  <c r="L52" i="20"/>
  <c r="J52" i="20"/>
  <c r="F50" i="20"/>
  <c r="L49" i="20"/>
  <c r="J49" i="20"/>
  <c r="K55" i="20"/>
  <c r="I55" i="20"/>
  <c r="G55" i="20"/>
  <c r="E55" i="20"/>
  <c r="K54" i="20"/>
  <c r="I54" i="20"/>
  <c r="G54" i="20"/>
  <c r="E54" i="20"/>
  <c r="K53" i="20"/>
  <c r="I53" i="20"/>
  <c r="G53" i="20"/>
  <c r="E53" i="20"/>
  <c r="K52" i="20"/>
  <c r="I52" i="20"/>
  <c r="G52" i="20"/>
  <c r="E52" i="20"/>
  <c r="K51" i="20"/>
  <c r="I51" i="20"/>
  <c r="G51" i="20"/>
  <c r="E51" i="20"/>
  <c r="K50" i="20"/>
  <c r="I50" i="20"/>
  <c r="G50" i="20"/>
  <c r="E50" i="20"/>
  <c r="K49" i="20"/>
  <c r="I49" i="20"/>
  <c r="G49" i="20"/>
  <c r="E49" i="20"/>
  <c r="F55" i="20"/>
  <c r="L54" i="20"/>
  <c r="J54" i="20"/>
  <c r="F54" i="20"/>
  <c r="L53" i="20"/>
  <c r="J53" i="20"/>
  <c r="F52" i="20"/>
  <c r="F51" i="20"/>
  <c r="L50" i="20"/>
  <c r="F49" i="20"/>
  <c r="J48" i="20"/>
  <c r="L48" i="20"/>
  <c r="F48" i="20"/>
  <c r="E48" i="20"/>
  <c r="G48" i="20"/>
  <c r="I48" i="20"/>
  <c r="F46" i="20"/>
  <c r="L45" i="20"/>
  <c r="J45" i="20"/>
  <c r="K46" i="20"/>
  <c r="I46" i="20"/>
  <c r="G46" i="20"/>
  <c r="E46" i="20"/>
  <c r="K45" i="20"/>
  <c r="I45" i="20"/>
  <c r="G45" i="20"/>
  <c r="E45" i="20"/>
  <c r="F45" i="20"/>
  <c r="J44" i="20"/>
  <c r="L44" i="20"/>
  <c r="F44" i="20"/>
  <c r="E44" i="20"/>
  <c r="G44" i="20"/>
  <c r="I44" i="20"/>
  <c r="J34" i="20"/>
  <c r="J30" i="20"/>
  <c r="L42" i="20"/>
  <c r="J42" i="20"/>
  <c r="F41" i="20"/>
  <c r="L40" i="20"/>
  <c r="J40" i="20"/>
  <c r="K42" i="20"/>
  <c r="I42" i="20"/>
  <c r="G42" i="20"/>
  <c r="E42" i="20"/>
  <c r="K41" i="20"/>
  <c r="I41" i="20"/>
  <c r="G41" i="20"/>
  <c r="E41" i="20"/>
  <c r="K40" i="20"/>
  <c r="I40" i="20"/>
  <c r="G40" i="20"/>
  <c r="E40" i="20"/>
  <c r="F42" i="20"/>
  <c r="L41" i="20"/>
  <c r="F40" i="20"/>
  <c r="J39" i="20"/>
  <c r="L39" i="20"/>
  <c r="F39" i="20"/>
  <c r="E39" i="20"/>
  <c r="G39" i="20"/>
  <c r="I39" i="20"/>
  <c r="K30" i="20"/>
  <c r="I30" i="20"/>
  <c r="E30" i="20"/>
  <c r="J28" i="20"/>
  <c r="K34" i="20"/>
  <c r="I34" i="20"/>
  <c r="E34" i="20"/>
  <c r="J32" i="20"/>
  <c r="J26" i="20"/>
  <c r="J25" i="20"/>
  <c r="G25" i="20"/>
  <c r="G27" i="20"/>
  <c r="G29" i="20"/>
  <c r="G31" i="20"/>
  <c r="G33" i="20"/>
  <c r="G35" i="20"/>
  <c r="L35" i="20"/>
  <c r="L33" i="20"/>
  <c r="L31" i="20"/>
  <c r="L29" i="20"/>
  <c r="L27" i="20"/>
  <c r="L25" i="20"/>
  <c r="L37" i="20"/>
  <c r="K32" i="20"/>
  <c r="I32" i="20"/>
  <c r="E32" i="20"/>
  <c r="K28" i="20"/>
  <c r="I28" i="20"/>
  <c r="E28" i="20"/>
  <c r="J27" i="20"/>
  <c r="K26" i="20"/>
  <c r="I26" i="20"/>
  <c r="E26" i="20"/>
  <c r="G24" i="20"/>
  <c r="G26" i="20"/>
  <c r="G28" i="20"/>
  <c r="G30" i="20"/>
  <c r="G32" i="20"/>
  <c r="G34" i="20"/>
  <c r="L23" i="20"/>
  <c r="L34" i="20"/>
  <c r="L32" i="20"/>
  <c r="L30" i="20"/>
  <c r="L28" i="20"/>
  <c r="L26" i="20"/>
  <c r="L24" i="20"/>
  <c r="E37" i="20"/>
  <c r="G37" i="20"/>
  <c r="I37" i="20"/>
  <c r="K37" i="20"/>
  <c r="J3" i="20"/>
  <c r="F3" i="20"/>
  <c r="I3" i="20"/>
  <c r="G3" i="20"/>
  <c r="E3" i="20"/>
  <c r="F35" i="20"/>
  <c r="J33" i="20"/>
  <c r="F33" i="20"/>
  <c r="J31" i="20"/>
  <c r="K35" i="20"/>
  <c r="I35" i="20"/>
  <c r="E35" i="20"/>
  <c r="F34" i="20"/>
  <c r="K33" i="20"/>
  <c r="I33" i="20"/>
  <c r="E33" i="20"/>
  <c r="F32" i="20"/>
  <c r="K31" i="20"/>
  <c r="I31" i="20"/>
  <c r="E31" i="20"/>
  <c r="F30" i="20"/>
  <c r="K29" i="20"/>
  <c r="I29" i="20"/>
  <c r="E29" i="20"/>
  <c r="F28" i="20"/>
  <c r="K27" i="20"/>
  <c r="I27" i="20"/>
  <c r="E27" i="20"/>
  <c r="F26" i="20"/>
  <c r="K25" i="20"/>
  <c r="I25" i="20"/>
  <c r="E25" i="20"/>
  <c r="F31" i="20"/>
  <c r="J29" i="20"/>
  <c r="F27" i="20"/>
  <c r="F25" i="20"/>
  <c r="I24" i="20"/>
  <c r="K24" i="20"/>
  <c r="K3" i="20"/>
  <c r="L19" i="20"/>
  <c r="L8" i="20"/>
  <c r="E23" i="20"/>
  <c r="E24" i="20"/>
  <c r="J8" i="20"/>
  <c r="L13" i="20"/>
  <c r="L21" i="20"/>
  <c r="L15" i="20"/>
  <c r="J13" i="20"/>
  <c r="L12" i="20"/>
  <c r="L6" i="20"/>
  <c r="L3" i="20"/>
  <c r="J21" i="20"/>
  <c r="J19" i="20"/>
  <c r="J12" i="20"/>
  <c r="L11" i="20"/>
  <c r="J6" i="20"/>
  <c r="F21" i="20"/>
  <c r="L20" i="20"/>
  <c r="J20" i="20"/>
  <c r="F19" i="20"/>
  <c r="L18" i="20"/>
  <c r="J18" i="20"/>
  <c r="F18" i="20"/>
  <c r="F17" i="20"/>
  <c r="L16" i="20"/>
  <c r="J16" i="20"/>
  <c r="F15" i="20"/>
  <c r="L14" i="20"/>
  <c r="J14" i="20"/>
  <c r="F13" i="20"/>
  <c r="F11" i="20"/>
  <c r="L10" i="20"/>
  <c r="J10" i="20"/>
  <c r="F9" i="20"/>
  <c r="F8" i="20"/>
  <c r="L7" i="20"/>
  <c r="J7" i="20"/>
  <c r="F7" i="20"/>
  <c r="F5" i="20"/>
  <c r="L4" i="20"/>
  <c r="J4" i="20"/>
  <c r="K21" i="20"/>
  <c r="I21" i="20"/>
  <c r="G21" i="20"/>
  <c r="E21" i="20"/>
  <c r="K20" i="20"/>
  <c r="I20" i="20"/>
  <c r="G20" i="20"/>
  <c r="E20" i="20"/>
  <c r="K19" i="20"/>
  <c r="I19" i="20"/>
  <c r="G19" i="20"/>
  <c r="E19" i="20"/>
  <c r="K18" i="20"/>
  <c r="I18" i="20"/>
  <c r="G18" i="20"/>
  <c r="E18" i="20"/>
  <c r="K17" i="20"/>
  <c r="I17" i="20"/>
  <c r="G17" i="20"/>
  <c r="E17" i="20"/>
  <c r="K16" i="20"/>
  <c r="I16" i="20"/>
  <c r="G16" i="20"/>
  <c r="E16" i="20"/>
  <c r="K15" i="20"/>
  <c r="I15" i="20"/>
  <c r="G15" i="20"/>
  <c r="E15" i="20"/>
  <c r="K14" i="20"/>
  <c r="I14" i="20"/>
  <c r="G14" i="20"/>
  <c r="E14" i="20"/>
  <c r="K13" i="20"/>
  <c r="I13" i="20"/>
  <c r="G13" i="20"/>
  <c r="E13" i="20"/>
  <c r="K12" i="20"/>
  <c r="I12" i="20"/>
  <c r="G12" i="20"/>
  <c r="E12" i="20"/>
  <c r="K11" i="20"/>
  <c r="I11" i="20"/>
  <c r="G11" i="20"/>
  <c r="E11" i="20"/>
  <c r="K10" i="20"/>
  <c r="I10" i="20"/>
  <c r="G10" i="20"/>
  <c r="E10" i="20"/>
  <c r="K9" i="20"/>
  <c r="I9" i="20"/>
  <c r="G9" i="20"/>
  <c r="E9" i="20"/>
  <c r="K8" i="20"/>
  <c r="I8" i="20"/>
  <c r="G8" i="20"/>
  <c r="E8" i="20"/>
  <c r="K7" i="20"/>
  <c r="I7" i="20"/>
  <c r="G7" i="20"/>
  <c r="E7" i="20"/>
  <c r="K6" i="20"/>
  <c r="I6" i="20"/>
  <c r="G6" i="20"/>
  <c r="E6" i="20"/>
  <c r="K5" i="20"/>
  <c r="I5" i="20"/>
  <c r="G5" i="20"/>
  <c r="E5" i="20"/>
  <c r="K4" i="20"/>
  <c r="I4" i="20"/>
  <c r="G4" i="20"/>
  <c r="E4" i="20"/>
  <c r="F20" i="20"/>
  <c r="L17" i="20"/>
  <c r="F16" i="20"/>
  <c r="F14" i="20"/>
  <c r="F12" i="20"/>
  <c r="F10" i="20"/>
  <c r="L9" i="20"/>
  <c r="F6" i="20"/>
  <c r="L5" i="20"/>
  <c r="F4" i="20"/>
  <c r="G23" i="20"/>
  <c r="K23" i="20"/>
  <c r="J23" i="20"/>
  <c r="J36" i="20"/>
  <c r="K36" i="20"/>
  <c r="I23" i="20"/>
</calcChain>
</file>

<file path=xl/sharedStrings.xml><?xml version="1.0" encoding="utf-8"?>
<sst xmlns="http://schemas.openxmlformats.org/spreadsheetml/2006/main" count="5464" uniqueCount="1273">
  <si>
    <t>ЭД117-02-022</t>
  </si>
  <si>
    <t>Муфта</t>
  </si>
  <si>
    <t>Гильза</t>
  </si>
  <si>
    <t>Крышка</t>
  </si>
  <si>
    <t>Шайба</t>
  </si>
  <si>
    <t xml:space="preserve">Вкладыш </t>
  </si>
  <si>
    <t>Пробка</t>
  </si>
  <si>
    <t>Шпонка</t>
  </si>
  <si>
    <t>Пята</t>
  </si>
  <si>
    <t>Головка</t>
  </si>
  <si>
    <t>Корпус</t>
  </si>
  <si>
    <t>Колодка</t>
  </si>
  <si>
    <t>Статор</t>
  </si>
  <si>
    <t>Ротор</t>
  </si>
  <si>
    <t>ЭД117-07-001Б-01</t>
  </si>
  <si>
    <t>Шпилька</t>
  </si>
  <si>
    <t>ЭД117-01-009Б-01</t>
  </si>
  <si>
    <t>Винт</t>
  </si>
  <si>
    <t>ЭД117-01-017Б-01</t>
  </si>
  <si>
    <t xml:space="preserve">Гайка </t>
  </si>
  <si>
    <t>ЭД117-01-30СБ</t>
  </si>
  <si>
    <t>ЭД117-02-30СБ</t>
  </si>
  <si>
    <t>ЭД117-02-15СБ</t>
  </si>
  <si>
    <t>ЭД117-01-001Б-02</t>
  </si>
  <si>
    <t>зам. на ЭД117-07-001Б-01</t>
  </si>
  <si>
    <t>взамен ЭД117-01-001Б-02</t>
  </si>
  <si>
    <t>ЭД117-01-30-001</t>
  </si>
  <si>
    <t>Кольцо</t>
  </si>
  <si>
    <t>ЭД117-01-30-003</t>
  </si>
  <si>
    <t>ЭД117-02-30-001</t>
  </si>
  <si>
    <t>ЭД117-02-30-002</t>
  </si>
  <si>
    <t>ЭД117-02-30-003</t>
  </si>
  <si>
    <t>ЭД117-02-30-004</t>
  </si>
  <si>
    <t>Фланец</t>
  </si>
  <si>
    <t>Труба</t>
  </si>
  <si>
    <t>Днище</t>
  </si>
  <si>
    <t>Прокладка</t>
  </si>
  <si>
    <t>ЭДС117-02-31КВМ</t>
  </si>
  <si>
    <t>Подпятник</t>
  </si>
  <si>
    <t>ЭД117-01-20-001</t>
  </si>
  <si>
    <t>ЭД117-01-20-001Б</t>
  </si>
  <si>
    <t>ЭД117-01-22-005-01</t>
  </si>
  <si>
    <t>ЭД117-01-22-01СБ</t>
  </si>
  <si>
    <t>Клапан</t>
  </si>
  <si>
    <t>Масло МДПН (З)</t>
  </si>
  <si>
    <t>Винт В М5-6gx10.58.029</t>
  </si>
  <si>
    <t>Кольцо 030-035-30-2-3</t>
  </si>
  <si>
    <t>Кольцо 059-065-36-2-3</t>
  </si>
  <si>
    <t>Шайба 5.65Г.029</t>
  </si>
  <si>
    <t>Заклепка 3х7.32</t>
  </si>
  <si>
    <t>Комплект вспомог. мат.</t>
  </si>
  <si>
    <t>загот. для ЭД117-01-20-001</t>
  </si>
  <si>
    <t>Основание подпятника</t>
  </si>
  <si>
    <t>Кольцо подпятника</t>
  </si>
  <si>
    <t>Кольцо пружинное</t>
  </si>
  <si>
    <t>Подшипник</t>
  </si>
  <si>
    <t>Втулка</t>
  </si>
  <si>
    <t>покупная</t>
  </si>
  <si>
    <t>ЭД117-01-22-002</t>
  </si>
  <si>
    <t>ЭД117-01-22-003</t>
  </si>
  <si>
    <t>ЭД117-01-22-003Б</t>
  </si>
  <si>
    <t>ЭД117-01-22-005</t>
  </si>
  <si>
    <t>Дно</t>
  </si>
  <si>
    <t>Пружина</t>
  </si>
  <si>
    <t>Шарик 5.556-100</t>
  </si>
  <si>
    <t>ЭД117-01-22-001Б-01</t>
  </si>
  <si>
    <t>ЭД117-01-22-004Б-01</t>
  </si>
  <si>
    <t>загот. для ЭД117-01-22-003</t>
  </si>
  <si>
    <t>ЭД117-06-25-003</t>
  </si>
  <si>
    <t>ДЖБ.09.1.0836</t>
  </si>
  <si>
    <t>Магнит</t>
  </si>
  <si>
    <t>постоянные данные</t>
  </si>
  <si>
    <t>переменные данные</t>
  </si>
  <si>
    <t>ЭД117-02-15-003</t>
  </si>
  <si>
    <t>Фиксатор</t>
  </si>
  <si>
    <t>ЭД117-02-15-001</t>
  </si>
  <si>
    <t>ЭД117-01-006</t>
  </si>
  <si>
    <t>загот. для ЭД117-02-15-001</t>
  </si>
  <si>
    <t>Кабель с наконечником</t>
  </si>
  <si>
    <t>Кольцо изолирующее</t>
  </si>
  <si>
    <t>ЭД117-07-50-005</t>
  </si>
  <si>
    <t>ЭД117-07-50-005Б</t>
  </si>
  <si>
    <t>загот. для ЭД117-07-50-005</t>
  </si>
  <si>
    <t>ЭД117-07-50-005-02</t>
  </si>
  <si>
    <t>ЭД117-07-50-005Б-02</t>
  </si>
  <si>
    <t>загот. для ЭД117-07-50-005-02</t>
  </si>
  <si>
    <t>Лента ЛЭС 0,1х20 обраб.</t>
  </si>
  <si>
    <t>Пленка Ф-4 ЭО 0,04х20</t>
  </si>
  <si>
    <t>Трубка Ф-4 ДЭ 3,0х0,4</t>
  </si>
  <si>
    <t>кг</t>
  </si>
  <si>
    <t>Трубка ТТК 11,4/6,8</t>
  </si>
  <si>
    <t>ЭД117-01-51-001-06</t>
  </si>
  <si>
    <t>Трубка изолирующая</t>
  </si>
  <si>
    <t>ЭД117Т-01-53-001</t>
  </si>
  <si>
    <t>Наконечник</t>
  </si>
  <si>
    <t>Провод</t>
  </si>
  <si>
    <t>Трубка</t>
  </si>
  <si>
    <t>ЭД117Т-01-53-002-03</t>
  </si>
  <si>
    <t>ЭД117Т-01-53-007</t>
  </si>
  <si>
    <t>м</t>
  </si>
  <si>
    <t>Статор необмотанный</t>
  </si>
  <si>
    <t>ЭД117-07-50-005-04</t>
  </si>
  <si>
    <t>ЭД117-07-50-005Б-04</t>
  </si>
  <si>
    <t>загот. для ЭД117-07-50-005-04</t>
  </si>
  <si>
    <t>Лист статора</t>
  </si>
  <si>
    <t>Сердечник ротора</t>
  </si>
  <si>
    <t>Вкладыш</t>
  </si>
  <si>
    <t>ЭД117-01-010-07</t>
  </si>
  <si>
    <t>Шайба упорная</t>
  </si>
  <si>
    <t>Корпус подшипника</t>
  </si>
  <si>
    <t>Лист ротора</t>
  </si>
  <si>
    <t>Стержень</t>
  </si>
  <si>
    <t>шт</t>
  </si>
  <si>
    <t>ЭД117-01-10СБ</t>
  </si>
  <si>
    <t>ЭД117-02-25СБ</t>
  </si>
  <si>
    <t>ЭД117-02-20-02СБ</t>
  </si>
  <si>
    <t>ЭД117-02-40-01СБ</t>
  </si>
  <si>
    <t xml:space="preserve">Корпус </t>
  </si>
  <si>
    <t>ЭД117-02-70СБ</t>
  </si>
  <si>
    <t>ЭД117-01-003-01</t>
  </si>
  <si>
    <t>ЭД117-01-60-005</t>
  </si>
  <si>
    <t>ЭД117-02-012</t>
  </si>
  <si>
    <t>Кольцо 100-106-36-2-3</t>
  </si>
  <si>
    <t>Шайба 10 3Х13</t>
  </si>
  <si>
    <t>ЭД117-02Э-43</t>
  </si>
  <si>
    <t>ЭД117-01-10-001</t>
  </si>
  <si>
    <t>ЭД117-01-10-002</t>
  </si>
  <si>
    <t>П5АМ5-01-70-003</t>
  </si>
  <si>
    <t>Штифт</t>
  </si>
  <si>
    <t>ЭД117-02-25-001</t>
  </si>
  <si>
    <t>ЭД117-02-25-002</t>
  </si>
  <si>
    <t>ЭД117-02-25-003</t>
  </si>
  <si>
    <t>ЭД117-06-25-002</t>
  </si>
  <si>
    <t>Опора подпятника</t>
  </si>
  <si>
    <t>ЭД117-01-65-01СБ</t>
  </si>
  <si>
    <t>ЭД117-02-20-002</t>
  </si>
  <si>
    <t>ЭД117-02-20-001-02</t>
  </si>
  <si>
    <t>ЭД117-01-65-01-001</t>
  </si>
  <si>
    <t>ЭД103-01-050-03</t>
  </si>
  <si>
    <t>Втулка ВМФ-017</t>
  </si>
  <si>
    <t>ЭД117-02-40-001-01</t>
  </si>
  <si>
    <t>ЭД117-02-70-001</t>
  </si>
  <si>
    <t>Основание пяты</t>
  </si>
  <si>
    <t>Рэлит марки "3"-3</t>
  </si>
  <si>
    <t>Порошок медный ПМС-1</t>
  </si>
  <si>
    <t>Порошок никелевый ПНЭ-2</t>
  </si>
  <si>
    <t>Порошок никелевый ПНЭ-1</t>
  </si>
  <si>
    <t>зам. на ПНЭ-1</t>
  </si>
  <si>
    <t>взамен ПНЭ-2</t>
  </si>
  <si>
    <t>П5ДЛ-01-70КВМ</t>
  </si>
  <si>
    <t>ЭД117Т-01-53-06СБ</t>
  </si>
  <si>
    <t>ЭД117Т-01-53-07СБ</t>
  </si>
  <si>
    <t>ЭД117Т-01-53-08СБ</t>
  </si>
  <si>
    <t>ЭД117Т-01-53-002-04</t>
  </si>
  <si>
    <t>ЭД117Т-01-53-008</t>
  </si>
  <si>
    <t>ЭД117Т-01-53-002-05</t>
  </si>
  <si>
    <t>ЭД117Т-01-53-009</t>
  </si>
  <si>
    <t>ЭД117-09-52-007</t>
  </si>
  <si>
    <t>Лист статора крайний</t>
  </si>
  <si>
    <t>ЭД117-09-52-008</t>
  </si>
  <si>
    <t>загот. для ЭД117-09-52-007</t>
  </si>
  <si>
    <t>ЭД117-01-52-001</t>
  </si>
  <si>
    <t>ЭД117-01-52КВМ</t>
  </si>
  <si>
    <t>ЭД117-09-53-001</t>
  </si>
  <si>
    <t>ЭД117-02-50-003</t>
  </si>
  <si>
    <t>ЭД117-02-50-001</t>
  </si>
  <si>
    <t>ЭД117-02-50-002</t>
  </si>
  <si>
    <t>ЭД117-02-50-005</t>
  </si>
  <si>
    <t>ЭД117-02-50-004</t>
  </si>
  <si>
    <t xml:space="preserve">Гильза </t>
  </si>
  <si>
    <t xml:space="preserve">Пленка Ф-4 ЭОЛН </t>
  </si>
  <si>
    <t>Цилиндр ЦИПЭ 60,5х63х75</t>
  </si>
  <si>
    <t>Лакоткань Ф-4Д-Э007-А</t>
  </si>
  <si>
    <t>Лак пропиточный 2053HFP</t>
  </si>
  <si>
    <t>ЭД117-02-67СБ</t>
  </si>
  <si>
    <t>ЭД117-02-64СБ</t>
  </si>
  <si>
    <t>ЭД117-02-63СБ</t>
  </si>
  <si>
    <t>ЭД117-01-60-001</t>
  </si>
  <si>
    <t>ЭД117-01-60-002</t>
  </si>
  <si>
    <t>ЭД117-01-60-004-03</t>
  </si>
  <si>
    <t>ЭД117-01-60-008</t>
  </si>
  <si>
    <t>ЭД117-01-010-08</t>
  </si>
  <si>
    <t>ЭД117-02-60-009</t>
  </si>
  <si>
    <t xml:space="preserve">Шайба </t>
  </si>
  <si>
    <t>ЭД117-01-010-01</t>
  </si>
  <si>
    <t>ЭД117-01-60-007</t>
  </si>
  <si>
    <t>ЭД117-02-60-005</t>
  </si>
  <si>
    <t xml:space="preserve">Вал </t>
  </si>
  <si>
    <t>ЭД117-02-66-001</t>
  </si>
  <si>
    <t>ЭД117-01-66-001-Л</t>
  </si>
  <si>
    <t>ЭД117-02-67-001</t>
  </si>
  <si>
    <t>покупн. загот. для ЭД117-02-66-001</t>
  </si>
  <si>
    <t>ЭД117-02-67КВМ</t>
  </si>
  <si>
    <t>ЭД117-02-64-01СБ</t>
  </si>
  <si>
    <t>ЭД117-02-64-01-001</t>
  </si>
  <si>
    <t>ЭД117-02-64-01-002</t>
  </si>
  <si>
    <t>ЭД117-09-63-01-002</t>
  </si>
  <si>
    <t>ЭД117-02-63-01СБ</t>
  </si>
  <si>
    <t>ЭД117-09-63-01-001-01</t>
  </si>
  <si>
    <t xml:space="preserve">Стержень </t>
  </si>
  <si>
    <t>ЭД117-09-63-01-003</t>
  </si>
  <si>
    <t>ЭД117-01-63-01КВМ</t>
  </si>
  <si>
    <t>зам. на ЭД117-02-63СБ</t>
  </si>
  <si>
    <t>взамен ЭД117-02-64СБ</t>
  </si>
  <si>
    <t>покупное</t>
  </si>
  <si>
    <t>Шайба 10.65Г.029</t>
  </si>
  <si>
    <t>ЭД117-02-50-ХХСБ</t>
  </si>
  <si>
    <t>ЭД117-02-52-ХХСБ</t>
  </si>
  <si>
    <t>ЭД117-02-60-ХХСБ</t>
  </si>
  <si>
    <t>ХХ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</si>
  <si>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</si>
  <si>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</si>
  <si>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</si>
  <si>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</si>
  <si>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</si>
  <si>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</si>
  <si>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</si>
  <si>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</si>
  <si>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</si>
  <si>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</si>
  <si>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</si>
  <si>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</si>
  <si>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</si>
  <si>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</si>
  <si>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</si>
  <si>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</si>
  <si>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</si>
  <si>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</si>
  <si>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</si>
  <si>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</si>
  <si>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</si>
  <si>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</si>
  <si>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</si>
  <si>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</si>
  <si>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</si>
  <si>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</si>
  <si>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</si>
  <si>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</si>
  <si>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</si>
  <si>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</si>
  <si>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</si>
  <si>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</si>
  <si>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</si>
  <si>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</si>
  <si>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</si>
  <si>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</si>
  <si>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</si>
  <si>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</si>
  <si>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</si>
  <si>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</si>
  <si>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</si>
  <si>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</si>
  <si>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</si>
  <si>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</si>
  <si>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</si>
  <si>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</si>
  <si>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</si>
  <si>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</si>
  <si>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</si>
  <si>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</si>
  <si>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</si>
  <si>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</si>
  <si>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</si>
  <si>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</si>
  <si>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</si>
  <si>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</si>
  <si>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</si>
  <si>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</si>
  <si>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</si>
  <si>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</si>
  <si>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</si>
  <si>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</si>
  <si>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00</t>
  </si>
  <si>
    <t>ЭД117-06-011</t>
  </si>
  <si>
    <t>ЭД117-02-20СБ</t>
  </si>
  <si>
    <t>ЭД117-02-40СБ</t>
  </si>
  <si>
    <t>ЭД117-01-001</t>
  </si>
  <si>
    <t>ЭД117-01-001Б</t>
  </si>
  <si>
    <t>ЭД117-07-001Б</t>
  </si>
  <si>
    <t>ЭД117-07-001</t>
  </si>
  <si>
    <t>загот. для ЭД117-01-001</t>
  </si>
  <si>
    <t>загот. для ЭД117-07-001</t>
  </si>
  <si>
    <t>Шпилька ресурсная М10</t>
  </si>
  <si>
    <t>ЭД117-01-009Б</t>
  </si>
  <si>
    <t>ЭД117-01-009</t>
  </si>
  <si>
    <t>загот. для ЭД117-01-009</t>
  </si>
  <si>
    <t>ЭД117-01-017</t>
  </si>
  <si>
    <t>ЭД117-01-017Б</t>
  </si>
  <si>
    <t>загот. для ЭД117-01-017</t>
  </si>
  <si>
    <t>НС.073.07</t>
  </si>
  <si>
    <t>НС.073.12</t>
  </si>
  <si>
    <t>Гайка М10</t>
  </si>
  <si>
    <t>покупн. взамен ЭД117-01-017</t>
  </si>
  <si>
    <t xml:space="preserve">Таблички </t>
  </si>
  <si>
    <t>взаимозаменяемые</t>
  </si>
  <si>
    <t>ЭД117КТ-02-090 ЭД117КТ-02-105</t>
  </si>
  <si>
    <t>ЭД117-02-080 ЭД117-02-095</t>
  </si>
  <si>
    <t>зам. на НС.073.12</t>
  </si>
  <si>
    <t>ЭД117Т-02-080 ЭД117Т-02-095</t>
  </si>
  <si>
    <t>ЭД117К-02-080 ЭД117К-02-095</t>
  </si>
  <si>
    <t>ЭД117КТ-02-080 ЭД117КТ-02-095</t>
  </si>
  <si>
    <t>ЭД117-02-081 ЭД117-02-096</t>
  </si>
  <si>
    <t>ЭД117Т-02-081 ЭД117Т-02-096</t>
  </si>
  <si>
    <t>ЭД117-01-22СБ</t>
  </si>
  <si>
    <t>ЭД117-02-20-001</t>
  </si>
  <si>
    <t>ЭД117-01-22-001</t>
  </si>
  <si>
    <t>ЭД117-01-22-001Б</t>
  </si>
  <si>
    <t>ЭД117-01-22-004</t>
  </si>
  <si>
    <t>ЭД117-01-22-004Б</t>
  </si>
  <si>
    <t>загот. для ЭД117-01-22-001</t>
  </si>
  <si>
    <t>загот. для ЭД117-01-22-004</t>
  </si>
  <si>
    <t>только переменные данные</t>
  </si>
  <si>
    <t>ЭД117-02-40-001</t>
  </si>
  <si>
    <t>ЭД117К-02-081 ЭД117К-02-096</t>
  </si>
  <si>
    <t>ЭД117КТ-02-081 ЭД117КТ-02-096</t>
  </si>
  <si>
    <t>ЭД117-02-082 ЭД117-02-097</t>
  </si>
  <si>
    <t>ЭД117Т-02-082 ЭД117Т-02-097</t>
  </si>
  <si>
    <t>ЭД117К-02-082 ЭД117К-02-097</t>
  </si>
  <si>
    <t>ЭД117КТ-02-082 ЭД117КТ-02-097</t>
  </si>
  <si>
    <t>ЭД117-02-083 ЭД117-02-098</t>
  </si>
  <si>
    <t>ЭД117Т-02-083 ЭД117Т-02-098</t>
  </si>
  <si>
    <t>ЭД117К-02-083 ЭД117К-02-098</t>
  </si>
  <si>
    <t>ЭД117КТ-02-083 ЭД117КТ-02-098</t>
  </si>
  <si>
    <t>ЭД117-02-084 ЭД117-02-099</t>
  </si>
  <si>
    <t>ЭД117Т-02-084 ЭД117Т-02-099</t>
  </si>
  <si>
    <t>ЭД117К-02-084 ЭД117К-02-099</t>
  </si>
  <si>
    <t>ЭД117КТ-02-084 ЭД117КТ-02-099</t>
  </si>
  <si>
    <t>ЭД117-02-085 ЭД117-02-100</t>
  </si>
  <si>
    <t>ЭД117Т-02-085 ЭД117Т-02-100</t>
  </si>
  <si>
    <t>ЭД117К-02-085 ЭД117К-02-100</t>
  </si>
  <si>
    <t>ЭД117КТ-02-085 ЭД117КТ-02-100</t>
  </si>
  <si>
    <t>ЭД117-02-086 ЭД117-02-101</t>
  </si>
  <si>
    <t>ЭД117Т-02-086 ЭД117Т-02-101</t>
  </si>
  <si>
    <t>ЭД117К-02-086 ЭД117К-02-101</t>
  </si>
  <si>
    <t>ЭД117КТ-02-086 ЭД117КТ-02-101</t>
  </si>
  <si>
    <t>ЭД117-02-087 ЭД117-02-102</t>
  </si>
  <si>
    <t>ЭД117Т-02-087 ЭД117Т-02-102</t>
  </si>
  <si>
    <t>ЭД117К-02-087 ЭД117К-02-102</t>
  </si>
  <si>
    <t>ЭД117КТ-02-087 ЭД117КТ-02-102</t>
  </si>
  <si>
    <t>ЭД117-02-088 ЭД117-02-103</t>
  </si>
  <si>
    <t>ЭД117Т-02-088 ЭД117Т-02-103</t>
  </si>
  <si>
    <t>ЭД117К-02-088 ЭД117К-02-103</t>
  </si>
  <si>
    <t>ЭД117КТ-02-088 ЭД117КТ-02-103</t>
  </si>
  <si>
    <t>ЭД117-02-089 ЭД117-02-104</t>
  </si>
  <si>
    <t>ЭД117Т-02-089 ЭД117Т-02-104</t>
  </si>
  <si>
    <t>ЭД117К-02-089 ЭД117К-02-104</t>
  </si>
  <si>
    <t>ЭД117КТ-02-089 ЭД117КТ-02-104</t>
  </si>
  <si>
    <t>ЭД117-02-090 ЭД117-02-105</t>
  </si>
  <si>
    <t>ЭД117Т-02-090 ЭД117Т-02-105</t>
  </si>
  <si>
    <t>ЭД117К-02-090 ЭД117К-02-105</t>
  </si>
  <si>
    <t>ЭД117-02-091 ЭД117-02-106</t>
  </si>
  <si>
    <t>ЭД117Т-02-091 ЭД117Т-02-106</t>
  </si>
  <si>
    <t>ЭД117К-02-091 ЭД117К-02-106</t>
  </si>
  <si>
    <t>ЭД117КТ-02-091 ЭД117КТ-02-106</t>
  </si>
  <si>
    <t>ЭД117-02-092 ЭД117-02-107</t>
  </si>
  <si>
    <t>ЭД117Т-02-092 ЭД117Т-02-107</t>
  </si>
  <si>
    <t>ЭД117К-02-092 ЭД117К-02-107</t>
  </si>
  <si>
    <t>ЭД117КТ-02-092 ЭД117КТ-02-107</t>
  </si>
  <si>
    <t>ЭД117-02-093 ЭД117-02-113</t>
  </si>
  <si>
    <t>ЭД117Т-02-093 ЭД117Т-02-113</t>
  </si>
  <si>
    <t>ЭД117К-02-093 ЭД117К-02-113</t>
  </si>
  <si>
    <t>ЭД117КТ-02-093 ЭД117КТ-02-113</t>
  </si>
  <si>
    <t>ЭД117-02-094 ЭД117-02-108</t>
  </si>
  <si>
    <t>ЭД117Т-02-094 ЭД117Т-02-108</t>
  </si>
  <si>
    <t>ЭД117К-02-094 ЭД117К-02-108</t>
  </si>
  <si>
    <t>ЭД117КТ-02-094 ЭД117КТ-02-108</t>
  </si>
  <si>
    <t>ЭД117Т-02-114 ЭД117Т-02-115</t>
  </si>
  <si>
    <t>ЭД117-02-116</t>
  </si>
  <si>
    <t>ЭД117Т-02-116</t>
  </si>
  <si>
    <t>не применяется</t>
  </si>
  <si>
    <t>все исполнения</t>
  </si>
  <si>
    <t>ЭД22-117М5</t>
  </si>
  <si>
    <t>ЭД22-117М5Т</t>
  </si>
  <si>
    <t>ЭД22-117М5К</t>
  </si>
  <si>
    <t>ЭД22-117М5КТ</t>
  </si>
  <si>
    <t>ЭД28-117М5</t>
  </si>
  <si>
    <t>ЭД28-117М5Т</t>
  </si>
  <si>
    <t>ЭД28-117М5К</t>
  </si>
  <si>
    <t>ЭД28-117М5КТ</t>
  </si>
  <si>
    <t>ЭД32-117М5</t>
  </si>
  <si>
    <t>ЭД32-117М5Т</t>
  </si>
  <si>
    <t>ЭД32-117М5К</t>
  </si>
  <si>
    <t>ЭД32-117М5КТ</t>
  </si>
  <si>
    <t>ЭД40-117М5</t>
  </si>
  <si>
    <t>ЭД40-117М5Т</t>
  </si>
  <si>
    <t>ЭД40-117М5К</t>
  </si>
  <si>
    <t>ЭД40-117М5КТ</t>
  </si>
  <si>
    <t>ЭД45-117М5</t>
  </si>
  <si>
    <t>ЭД45-117М5Т</t>
  </si>
  <si>
    <t>ЭД45-117М5К</t>
  </si>
  <si>
    <t>ЭД45-117М5КТ</t>
  </si>
  <si>
    <t>ЭД50-117М5</t>
  </si>
  <si>
    <t>ЭД50-117М5Т</t>
  </si>
  <si>
    <t>ЭД50-117М5К</t>
  </si>
  <si>
    <t>ЭД50-117М5КТ</t>
  </si>
  <si>
    <t>ЭД56-117М5</t>
  </si>
  <si>
    <t>ЭД56-117М5Т</t>
  </si>
  <si>
    <t>ЭД56-117М5К</t>
  </si>
  <si>
    <t>ЭД56-117М5КТ</t>
  </si>
  <si>
    <t>ЭД63-117М5</t>
  </si>
  <si>
    <t>ЭД63-117М5Т</t>
  </si>
  <si>
    <t>ЭД63-117М5К</t>
  </si>
  <si>
    <t>ЭД63-117М5КТ</t>
  </si>
  <si>
    <t>ЭД70-117М5</t>
  </si>
  <si>
    <t>ЭД70-117М5Т</t>
  </si>
  <si>
    <t>ЭД70-117М5К</t>
  </si>
  <si>
    <t>ЭД70-117М5КТ</t>
  </si>
  <si>
    <t>ЭД80-117М5</t>
  </si>
  <si>
    <t>ЭД80-117М5Т</t>
  </si>
  <si>
    <t>ЭД80-117М5К</t>
  </si>
  <si>
    <t>ЭД80-117М5КТ</t>
  </si>
  <si>
    <t>ЭД90-117М5</t>
  </si>
  <si>
    <t>ЭД90-117М5Т</t>
  </si>
  <si>
    <t>ЭД90-117М5К</t>
  </si>
  <si>
    <t>ЭД90-117М5КТ</t>
  </si>
  <si>
    <t>ЭД100-117М5</t>
  </si>
  <si>
    <t>ЭД100-117М5Т</t>
  </si>
  <si>
    <t>ЭД100-117М5К</t>
  </si>
  <si>
    <t>ЭД100-117М5КТ</t>
  </si>
  <si>
    <t>ЭД110-117М5</t>
  </si>
  <si>
    <t>ЭД110-117М5Т</t>
  </si>
  <si>
    <t>ЭД110-117М5К</t>
  </si>
  <si>
    <t>ЭД110-117М5КТ</t>
  </si>
  <si>
    <t>ЭД125-117М5</t>
  </si>
  <si>
    <t>ЭД125-117М5Т</t>
  </si>
  <si>
    <t>ЭД125-117М5К</t>
  </si>
  <si>
    <t>ЭД125-117М5КТ</t>
  </si>
  <si>
    <t>ЭД36-117М5</t>
  </si>
  <si>
    <t>ЭД36-117М5Т</t>
  </si>
  <si>
    <t>ЭД36-117М5К</t>
  </si>
  <si>
    <t>ЭД36-117М5КТ</t>
  </si>
  <si>
    <t>ЭД90-117М5М1Т</t>
  </si>
  <si>
    <t>ЭД16-117М5</t>
  </si>
  <si>
    <t>ЭД16-117М5Т</t>
  </si>
  <si>
    <t>единица измерения</t>
  </si>
  <si>
    <t>фактически явл. постоянными</t>
  </si>
  <si>
    <t>после измен. специф. стала постоянной</t>
  </si>
  <si>
    <t>ЭД117ХХ-02-ХХ</t>
  </si>
  <si>
    <t>ЭД117-02-52-003-ХХ</t>
  </si>
  <si>
    <t>загот. для ЭД117-07-50-005-03</t>
  </si>
  <si>
    <t>ЭД117-07-50-005-03</t>
  </si>
  <si>
    <t>ЭД117-07-50-005Б-03</t>
  </si>
  <si>
    <t>Пленка KAPTON 200FN919</t>
  </si>
  <si>
    <t>50/25 мкм; 42±0,5</t>
  </si>
  <si>
    <t>Пленка ПМФ-С-352</t>
  </si>
  <si>
    <t>60/40 мкм; 42±0,5</t>
  </si>
  <si>
    <t>зам. на Пленка ПМФ-С-352</t>
  </si>
  <si>
    <t xml:space="preserve">взамен Пленка KAPTON </t>
  </si>
  <si>
    <t>ISOLA</t>
  </si>
  <si>
    <t xml:space="preserve">150FN019 ISOLA </t>
  </si>
  <si>
    <t xml:space="preserve">Провод 2FO 100-2,0 </t>
  </si>
  <si>
    <t>Провод 2FO 100-2,5</t>
  </si>
  <si>
    <t>ЭД117-02-50-ХХКВМ</t>
  </si>
  <si>
    <t>Провод 2FO 100-2,24</t>
  </si>
  <si>
    <t>ЭД117-07-50-005-01</t>
  </si>
  <si>
    <t>ЭД117-07-50-005Б-01</t>
  </si>
  <si>
    <t>загот. для ЭД117-07-50-005-01</t>
  </si>
  <si>
    <t>загот. для ЭД117-07-50-005-05</t>
  </si>
  <si>
    <t>ЭД117-07-50-005-05</t>
  </si>
  <si>
    <t>ЭД117-07-50-005Б-05</t>
  </si>
  <si>
    <t>Провод 2FO 100-2,65</t>
  </si>
  <si>
    <t>Провод 2FO 100-2,36</t>
  </si>
  <si>
    <t>Провод 2FO 100-1,8</t>
  </si>
  <si>
    <t>ЭД117-02-52-ХХХ</t>
  </si>
  <si>
    <t>001</t>
  </si>
  <si>
    <t>002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</si>
  <si>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</si>
  <si>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</si>
  <si>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</si>
  <si>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</si>
  <si>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</si>
  <si>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</si>
  <si>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</si>
  <si>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</si>
  <si>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</si>
  <si>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</si>
  <si>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</si>
  <si>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</si>
  <si>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</si>
  <si>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ЭД117-02-60-006-ХХ</t>
  </si>
  <si>
    <t>ЭД117-02-ХХКВМ</t>
  </si>
  <si>
    <t>Электродвигатель ЭД117-02Э-ХХ  ЭДХХ-117М5ХХ</t>
  </si>
  <si>
    <t>ЭД117-02Э</t>
  </si>
  <si>
    <t>ЭД117-02Э-01</t>
  </si>
  <si>
    <t>ЭД117-02Э-02</t>
  </si>
  <si>
    <t>ЭД117-02Э-03</t>
  </si>
  <si>
    <t>ЭД117-02Э-04</t>
  </si>
  <si>
    <t>ЭД117-02Э-05</t>
  </si>
  <si>
    <t>ЭД117-02Э-06</t>
  </si>
  <si>
    <t>ЭД117-02Э-07</t>
  </si>
  <si>
    <t>ЭД117-02Э-08</t>
  </si>
  <si>
    <t>ЭД117-02Э-09</t>
  </si>
  <si>
    <t>ЭД117-02Э-10</t>
  </si>
  <si>
    <t>ЭД117-02Э-11</t>
  </si>
  <si>
    <t>ЭД117-02Э-12</t>
  </si>
  <si>
    <t>ЭД117-02Э-13</t>
  </si>
  <si>
    <t>ЭД117-02Э-14</t>
  </si>
  <si>
    <t>ЭД117-02Э-15</t>
  </si>
  <si>
    <t>ЭД117-02Э-16</t>
  </si>
  <si>
    <t>ЭД117-02Э-17</t>
  </si>
  <si>
    <t>ЭД117-02Э-18</t>
  </si>
  <si>
    <t>ЭД117-02Э-19</t>
  </si>
  <si>
    <t>ЭД117-02Э-20</t>
  </si>
  <si>
    <t>ЭД117-02Э-21</t>
  </si>
  <si>
    <t>ЭД117-02Э-22</t>
  </si>
  <si>
    <t>ЭД117-02Э-23</t>
  </si>
  <si>
    <t>ЭД117-02Э-24</t>
  </si>
  <si>
    <t>ЭД117-02Э-25</t>
  </si>
  <si>
    <t>ЭД117-02Э-26</t>
  </si>
  <si>
    <t>ЭД117-02Э-27</t>
  </si>
  <si>
    <t>ЭД117-02Э-28</t>
  </si>
  <si>
    <t>ЭД117-02Э-29</t>
  </si>
  <si>
    <t>ЭД117-02Э-30</t>
  </si>
  <si>
    <t>ЭД117-02Э-31</t>
  </si>
  <si>
    <t>ЭД117-02Э-32</t>
  </si>
  <si>
    <t>ЭД117-02Э-33</t>
  </si>
  <si>
    <t>ЭД117-02Э-34</t>
  </si>
  <si>
    <t>ЭД117-02Э-35</t>
  </si>
  <si>
    <t>ЭД117-02Э-36</t>
  </si>
  <si>
    <t>ЭД117-02Э-37</t>
  </si>
  <si>
    <t>ЭД117-02Э-38</t>
  </si>
  <si>
    <t>ЭД117-02Э-39</t>
  </si>
  <si>
    <t>ЭД117-02Э-40</t>
  </si>
  <si>
    <t>ЭД117-02Э-41</t>
  </si>
  <si>
    <t>ЭД117-02Э-42</t>
  </si>
  <si>
    <t>ЭД117-02Э-44</t>
  </si>
  <si>
    <t>ЭД117-02Э-45</t>
  </si>
  <si>
    <t>ЭД117-02Э-46</t>
  </si>
  <si>
    <t>ЭД117-02Э-47</t>
  </si>
  <si>
    <t>ЭД117-02Э-48</t>
  </si>
  <si>
    <t>ЭД117-02Э-49</t>
  </si>
  <si>
    <t>ЭД117-02Э-50</t>
  </si>
  <si>
    <t>ЭД117-02Э-51</t>
  </si>
  <si>
    <t>ЭД117-02Э-52</t>
  </si>
  <si>
    <t>ЭД117-02Э-53</t>
  </si>
  <si>
    <t>ЭД117-02Э-54</t>
  </si>
  <si>
    <t>ЭД117-02Э-55</t>
  </si>
  <si>
    <t>ЭД117-02Э-56</t>
  </si>
  <si>
    <t>ЭД117-02Э-57</t>
  </si>
  <si>
    <t>ЭД117-02Э-58</t>
  </si>
  <si>
    <t>ЭД117-02Э-59</t>
  </si>
  <si>
    <t>ЭД117-02Э-60</t>
  </si>
  <si>
    <t>ЭД117-02Э-61</t>
  </si>
  <si>
    <t>ЭД117-02Э-62</t>
  </si>
  <si>
    <t>Обозначение</t>
  </si>
  <si>
    <t>Тип</t>
  </si>
  <si>
    <t>Э  Д  1  1  7    -    0  2  Э</t>
  </si>
  <si>
    <t>ЭД8-117М5Т</t>
  </si>
  <si>
    <t>ЭД117-02Э-63</t>
  </si>
  <si>
    <t>Э  Д  1  1  7    -    0  1</t>
  </si>
  <si>
    <t>ЭД117-01</t>
  </si>
  <si>
    <t>ЭД117-01-02</t>
  </si>
  <si>
    <t>ЭД32-117</t>
  </si>
  <si>
    <t>ЭД45-117М1</t>
  </si>
  <si>
    <t>ЭД117-01-03</t>
  </si>
  <si>
    <t>ЭД63-117</t>
  </si>
  <si>
    <t>ЭД117-01-09</t>
  </si>
  <si>
    <t>ЭД70-117Т</t>
  </si>
  <si>
    <t>ЭД117-01-12</t>
  </si>
  <si>
    <t>ЭД56-117</t>
  </si>
  <si>
    <t>ЭД117-01-14</t>
  </si>
  <si>
    <t>ЭД117-01-15</t>
  </si>
  <si>
    <t>ЭД45-117М1Т</t>
  </si>
  <si>
    <t>ЭД63-117М7Т</t>
  </si>
  <si>
    <t>ЭД117-01-18</t>
  </si>
  <si>
    <t>ЭД117-01-19</t>
  </si>
  <si>
    <t>ЭД32-117К</t>
  </si>
  <si>
    <t>ЭД45-117М1К</t>
  </si>
  <si>
    <t>ЭД117-01-26</t>
  </si>
  <si>
    <t>ЭД117-01-27</t>
  </si>
  <si>
    <t>ЭД117-01-28</t>
  </si>
  <si>
    <t>ЭД117-01-29</t>
  </si>
  <si>
    <t>ЭД117-01-24</t>
  </si>
  <si>
    <t>ЭД117-01-25</t>
  </si>
  <si>
    <t>ЭД56-117К</t>
  </si>
  <si>
    <t>ЭД63-117М7К</t>
  </si>
  <si>
    <t>ЭД32-117Т</t>
  </si>
  <si>
    <t>ЭД80-117</t>
  </si>
  <si>
    <t>ЭД90-117М7</t>
  </si>
  <si>
    <t>ЭД117-01-31</t>
  </si>
  <si>
    <t>ЭД117-01-32</t>
  </si>
  <si>
    <t>ЭД117-01-33</t>
  </si>
  <si>
    <t>ЭД117-01-34</t>
  </si>
  <si>
    <t>ЭД117-01-35</t>
  </si>
  <si>
    <t>ЭД117-01-36</t>
  </si>
  <si>
    <t>ЭД117-01-37</t>
  </si>
  <si>
    <t>ЭД117-01-38</t>
  </si>
  <si>
    <t>ЭД117-01-39</t>
  </si>
  <si>
    <t>ЭД56-117Т</t>
  </si>
  <si>
    <t>ЭД28-117Т</t>
  </si>
  <si>
    <t>ЭД40-117Т</t>
  </si>
  <si>
    <t>ЭД63-117М7КТ</t>
  </si>
  <si>
    <t>ЭД70-117КТ</t>
  </si>
  <si>
    <t>ЭД80-117Т</t>
  </si>
  <si>
    <t>ЭД80-117КТ</t>
  </si>
  <si>
    <t>ЭД90-117М7Т</t>
  </si>
  <si>
    <t>ЭД117-01-43</t>
  </si>
  <si>
    <t>ЭД90-117М7К</t>
  </si>
  <si>
    <t>ЭД117-01-44</t>
  </si>
  <si>
    <t>ЭД90-117М7КТ</t>
  </si>
  <si>
    <t>ЭД117-01-47</t>
  </si>
  <si>
    <t>ЭД117-01-48</t>
  </si>
  <si>
    <t>ЭД117-01-49</t>
  </si>
  <si>
    <t>ЭД45-117М1КТ</t>
  </si>
  <si>
    <t>ЭД63-117М7</t>
  </si>
  <si>
    <t>ЭД117-01-70</t>
  </si>
  <si>
    <t>ЭД117-01-71</t>
  </si>
  <si>
    <t>ЭД117-01-72</t>
  </si>
  <si>
    <t>ЭД117-01-73</t>
  </si>
  <si>
    <t>ЭД117-01-74</t>
  </si>
  <si>
    <t>ЭД63-117Т</t>
  </si>
  <si>
    <t>ЭД63-117К</t>
  </si>
  <si>
    <t>ЭД63-117КТ</t>
  </si>
  <si>
    <t>ЭД45-103</t>
  </si>
  <si>
    <t>ЭД103-01-20</t>
  </si>
  <si>
    <t>ЭД103-01-21</t>
  </si>
  <si>
    <t>ЭД103-01-34</t>
  </si>
  <si>
    <t>ЭД103-01-44</t>
  </si>
  <si>
    <t>ЭД32-103КТ</t>
  </si>
  <si>
    <t>ЭД32-103М1</t>
  </si>
  <si>
    <t>ЭД63-103М1КТ</t>
  </si>
  <si>
    <t>Э  Д  1  1  7    -    0  3</t>
  </si>
  <si>
    <t>ЭД117-03</t>
  </si>
  <si>
    <t>ЭД117-03-01</t>
  </si>
  <si>
    <t>ЭД117-03-02</t>
  </si>
  <si>
    <t>ЭД117-03-03</t>
  </si>
  <si>
    <t>ЭД56-117М8</t>
  </si>
  <si>
    <t>ЭД56-117М8Т</t>
  </si>
  <si>
    <t>ЭД90-117М8</t>
  </si>
  <si>
    <t>ЭД90-117М8Т</t>
  </si>
  <si>
    <t>Э  Д  1  1  7    -    0  4</t>
  </si>
  <si>
    <t>ЭД117-04</t>
  </si>
  <si>
    <t>ЭД117-04-01</t>
  </si>
  <si>
    <t>ЭД117-04-02</t>
  </si>
  <si>
    <t>ЭД117-04-03</t>
  </si>
  <si>
    <t>ЭД117-04-04</t>
  </si>
  <si>
    <t>ЭД117-04-05</t>
  </si>
  <si>
    <t>ЭД117-04-06</t>
  </si>
  <si>
    <t>ЭД117-04-07</t>
  </si>
  <si>
    <t>ЭД117-04-08</t>
  </si>
  <si>
    <t>ЭД117-04-09</t>
  </si>
  <si>
    <t>ЭД117-04-10</t>
  </si>
  <si>
    <t>ЭД117-04-11</t>
  </si>
  <si>
    <t>ЭД117-04-12</t>
  </si>
  <si>
    <t>ЭД117-04-13</t>
  </si>
  <si>
    <t>ЭД117-04-14</t>
  </si>
  <si>
    <t>ЭД117-04-15</t>
  </si>
  <si>
    <t>ЭД117-04-16</t>
  </si>
  <si>
    <t>ЭД117-04-17</t>
  </si>
  <si>
    <t>ЭД117-04-18</t>
  </si>
  <si>
    <t>ЭД117-04-19</t>
  </si>
  <si>
    <t>ЭД117-04-20</t>
  </si>
  <si>
    <t>ЭД117-04-21</t>
  </si>
  <si>
    <t>ЭД117-04-22</t>
  </si>
  <si>
    <t>ЭД117-04-23</t>
  </si>
  <si>
    <t>ЭД117-04-24</t>
  </si>
  <si>
    <t>ЭД117-04-25</t>
  </si>
  <si>
    <t>ЭД117-04-26</t>
  </si>
  <si>
    <t>ЭД117-04-27</t>
  </si>
  <si>
    <t>ЭД117-04-28</t>
  </si>
  <si>
    <t>ЭД117-04-29</t>
  </si>
  <si>
    <t>ЭД117-04-30</t>
  </si>
  <si>
    <t>ЭД117-04-31</t>
  </si>
  <si>
    <t>ЭД117-04-32</t>
  </si>
  <si>
    <t>ЭД117-04-33</t>
  </si>
  <si>
    <t>ЭД117-04-34</t>
  </si>
  <si>
    <t>ЭД117-04-35</t>
  </si>
  <si>
    <t>ЭД117-04-36</t>
  </si>
  <si>
    <t>ЭД117-04-37</t>
  </si>
  <si>
    <t>ЭД117-04-38</t>
  </si>
  <si>
    <t>ЭД117-04-39</t>
  </si>
  <si>
    <t>ЭД117-04-40</t>
  </si>
  <si>
    <t>ЭД117-04-41</t>
  </si>
  <si>
    <t>ЭД117-04-42</t>
  </si>
  <si>
    <t>ЭД117-04-43</t>
  </si>
  <si>
    <t>ЭД117-04-44</t>
  </si>
  <si>
    <t>ЭД117-04-45</t>
  </si>
  <si>
    <t>ЭД117-04-46</t>
  </si>
  <si>
    <t>ЭД117-04-47</t>
  </si>
  <si>
    <t>ЭД117-04-48</t>
  </si>
  <si>
    <t>ЭД117-04-49</t>
  </si>
  <si>
    <t>ЭД117-04-50</t>
  </si>
  <si>
    <t>ЭД117-04-51</t>
  </si>
  <si>
    <t>ЭД117-04-52</t>
  </si>
  <si>
    <t>ЭД117-04-53</t>
  </si>
  <si>
    <t>ЭД117-04-54</t>
  </si>
  <si>
    <t>ЭД117-04-55</t>
  </si>
  <si>
    <t>ЭД117-04-56</t>
  </si>
  <si>
    <t>ЭД117-04-57</t>
  </si>
  <si>
    <t>ЭД117-04-58</t>
  </si>
  <si>
    <t>ЭД117-04-59</t>
  </si>
  <si>
    <t>ЭД22-117М9</t>
  </si>
  <si>
    <t>ЭД22-117М9Т</t>
  </si>
  <si>
    <t>ЭД28-117М9</t>
  </si>
  <si>
    <t>ЭД28-117М9Т</t>
  </si>
  <si>
    <t>ЭД32-117М9</t>
  </si>
  <si>
    <t>ЭД32-117М9Т</t>
  </si>
  <si>
    <t>ЭД36-117М9</t>
  </si>
  <si>
    <t>ЭД36-117М9Т</t>
  </si>
  <si>
    <t>ЭД40-117М9</t>
  </si>
  <si>
    <t>ЭД40-117М9Т</t>
  </si>
  <si>
    <t>ЭД45-117М9</t>
  </si>
  <si>
    <t>ЭД45-117М9Т</t>
  </si>
  <si>
    <t>ЭД50-117М9</t>
  </si>
  <si>
    <t>ЭД50-117М9Т</t>
  </si>
  <si>
    <t>ЭД56-117М9</t>
  </si>
  <si>
    <t>ЭД56-117М9Т</t>
  </si>
  <si>
    <t>ЭД63-117М9</t>
  </si>
  <si>
    <t>ЭД63-117М9Т</t>
  </si>
  <si>
    <t>ЭД70-117М9</t>
  </si>
  <si>
    <t>ЭД70-117М9Т</t>
  </si>
  <si>
    <t>ЭД80-117М9</t>
  </si>
  <si>
    <t>ЭД80-117М9Т</t>
  </si>
  <si>
    <t>ЭД90-117М9</t>
  </si>
  <si>
    <t>ЭД90-117М9Т</t>
  </si>
  <si>
    <t>ЭД100-117М9</t>
  </si>
  <si>
    <t>ЭД100-117М9Т</t>
  </si>
  <si>
    <t>ЭД110-117М9</t>
  </si>
  <si>
    <t>ЭД110-117М9Т</t>
  </si>
  <si>
    <t>ЭД125-117М9</t>
  </si>
  <si>
    <t>ЭД125-117М9Т</t>
  </si>
  <si>
    <t>Э  Д  1  1  7    -    0  5</t>
  </si>
  <si>
    <t>ЭД117-05Э</t>
  </si>
  <si>
    <t>1ЭД22-117М9</t>
  </si>
  <si>
    <t>ЭД117-05Э-01</t>
  </si>
  <si>
    <t>1ЭД22-117М9Т</t>
  </si>
  <si>
    <t>ЭД117-05Э-04</t>
  </si>
  <si>
    <t>ЭД117-05Э-05</t>
  </si>
  <si>
    <t>ЭД117-05Э-08</t>
  </si>
  <si>
    <t>ЭД117-05Э-09</t>
  </si>
  <si>
    <t>ЭД117-05Э-12</t>
  </si>
  <si>
    <t>ЭД117-05Э-13</t>
  </si>
  <si>
    <t>ЭД117-05Э-16</t>
  </si>
  <si>
    <t>ЭД117-05Э-17</t>
  </si>
  <si>
    <t>ЭД117-05Э-20</t>
  </si>
  <si>
    <t>ЭД117-05Э-21</t>
  </si>
  <si>
    <t>ЭД117-05Э-24</t>
  </si>
  <si>
    <t>ЭД117-05Э-25</t>
  </si>
  <si>
    <t>ЭД117-05Э-28</t>
  </si>
  <si>
    <t>ЭД117-05Э-29</t>
  </si>
  <si>
    <t>ЭД117-05Э-32</t>
  </si>
  <si>
    <t>ЭД117-05Э-33</t>
  </si>
  <si>
    <t>ЭД117-05Э-36</t>
  </si>
  <si>
    <t>ЭД117-05Э-37</t>
  </si>
  <si>
    <t>ЭД117-05Э-40</t>
  </si>
  <si>
    <t>ЭД117-05Э-41</t>
  </si>
  <si>
    <t>ЭД117-05Э-44</t>
  </si>
  <si>
    <t>ЭД117-05Э-45</t>
  </si>
  <si>
    <t>ЭД117-05Э-48</t>
  </si>
  <si>
    <t>ЭД117-05Э-49</t>
  </si>
  <si>
    <t>ЭД117-05Э-52</t>
  </si>
  <si>
    <t>ЭД117-05Э-53</t>
  </si>
  <si>
    <t>ЭД117-05Э-56</t>
  </si>
  <si>
    <t>ЭД117-05Э-57</t>
  </si>
  <si>
    <t>ЭД117-05Э-60</t>
  </si>
  <si>
    <t>ЭД117-05Э-61</t>
  </si>
  <si>
    <t>ЭД117-05Э-64</t>
  </si>
  <si>
    <t>ЭД117-05Э-65</t>
  </si>
  <si>
    <t>ЭД117-05Э-68</t>
  </si>
  <si>
    <t>ЭД117-05Э-69</t>
  </si>
  <si>
    <t>ЭД117-05Э-72</t>
  </si>
  <si>
    <t>ЭД117-05Э-73</t>
  </si>
  <si>
    <t>ЭД117-05Э-76</t>
  </si>
  <si>
    <t>ЭД117-05Э-77</t>
  </si>
  <si>
    <t>ЭД117-05Э-80</t>
  </si>
  <si>
    <t>ЭД117-05Э-81</t>
  </si>
  <si>
    <t>ЭД117-05Э-84</t>
  </si>
  <si>
    <t>ЭД117-05Э-85</t>
  </si>
  <si>
    <t>ЭД117-05Э-88</t>
  </si>
  <si>
    <t>ЭД117-05Э-89</t>
  </si>
  <si>
    <t>ЭД117-05Э-92</t>
  </si>
  <si>
    <t>ЭД117-05Э-93</t>
  </si>
  <si>
    <t>ЭД117-05Э-96</t>
  </si>
  <si>
    <t>ЭД117-05Э-97</t>
  </si>
  <si>
    <t>ЭД117-05Э-100</t>
  </si>
  <si>
    <t>ЭД117-05Э-101</t>
  </si>
  <si>
    <t>ЭД117-05Э-104</t>
  </si>
  <si>
    <t>ЭД117-05Э-105</t>
  </si>
  <si>
    <t>ЭД117-05Э-108</t>
  </si>
  <si>
    <t>ЭД117-05Э-109</t>
  </si>
  <si>
    <t>ЭД117-05Э-112</t>
  </si>
  <si>
    <t>ЭД117-05Э-113</t>
  </si>
  <si>
    <t>ЭД117-05Э-116</t>
  </si>
  <si>
    <t>ЭД117-05Э-117</t>
  </si>
  <si>
    <t>ЭД117-05Э-120</t>
  </si>
  <si>
    <t>1ЭД28-117М9</t>
  </si>
  <si>
    <t>1ЭД28-117М9Т</t>
  </si>
  <si>
    <t>1ЭД32-117М9</t>
  </si>
  <si>
    <t>1ЭД32-117М9Т</t>
  </si>
  <si>
    <t>1ЭД36-117М9</t>
  </si>
  <si>
    <t>1ЭД36-117М9Т</t>
  </si>
  <si>
    <t>1ЭД40-117М9</t>
  </si>
  <si>
    <t>1ЭД40-117М9Т</t>
  </si>
  <si>
    <t>1ЭД45-117М9</t>
  </si>
  <si>
    <t>1ЭД45-117М9Т</t>
  </si>
  <si>
    <t>1ЭД50-117М9</t>
  </si>
  <si>
    <t>1ЭД50-117М9Т</t>
  </si>
  <si>
    <t>1ЭД56-117М9</t>
  </si>
  <si>
    <t>1ЭД56-117М9Т</t>
  </si>
  <si>
    <t>1ЭД63-117М9</t>
  </si>
  <si>
    <t>1ЭД63-117М9Т</t>
  </si>
  <si>
    <t>1ЭД70-117М9</t>
  </si>
  <si>
    <t>1ЭД70-117М9Т</t>
  </si>
  <si>
    <t>1ЭД80-117М9</t>
  </si>
  <si>
    <t>1ЭД80-117М9Т</t>
  </si>
  <si>
    <t>1ЭД90-117М9</t>
  </si>
  <si>
    <t>1ЭД90-117М9Т</t>
  </si>
  <si>
    <t>1ЭД100-117М9</t>
  </si>
  <si>
    <t>1ЭД100-117М9Т</t>
  </si>
  <si>
    <t>1ЭД110-117М9</t>
  </si>
  <si>
    <t>1ЭД125-117М9Т</t>
  </si>
  <si>
    <t>1ЭД110-117М9Т</t>
  </si>
  <si>
    <t>1ЭД125-117М9</t>
  </si>
  <si>
    <t>2ЭД22-117М9</t>
  </si>
  <si>
    <t>2ЭД22-117М9Т</t>
  </si>
  <si>
    <t>2ЭД28-117М9</t>
  </si>
  <si>
    <t>2ЭД28-117М9Т</t>
  </si>
  <si>
    <t>2ЭД32-117М9</t>
  </si>
  <si>
    <t>2ЭД32-117М9Т</t>
  </si>
  <si>
    <t>2ЭД36-117М9</t>
  </si>
  <si>
    <t>2ЭД36-117М9Т</t>
  </si>
  <si>
    <t>2ЭД40-117М9</t>
  </si>
  <si>
    <t>2ЭД40-117М9Т</t>
  </si>
  <si>
    <t>2ЭД45-117М9</t>
  </si>
  <si>
    <t>2ЭД45-117М9Т</t>
  </si>
  <si>
    <t>2ЭД50-117М9</t>
  </si>
  <si>
    <t>2ЭД50-117М9Т</t>
  </si>
  <si>
    <t>2ЭД56-117М9</t>
  </si>
  <si>
    <t>2ЭД56-117М9Т</t>
  </si>
  <si>
    <t>2ЭД63-117М9</t>
  </si>
  <si>
    <t>2ЭД63-117М9Т</t>
  </si>
  <si>
    <t>2ЭД70-117М9</t>
  </si>
  <si>
    <t>2ЭД70-117М9Т</t>
  </si>
  <si>
    <t>2ЭД80-117М9</t>
  </si>
  <si>
    <t>2ЭД80-117М9Т</t>
  </si>
  <si>
    <t>2ЭД90-117М9</t>
  </si>
  <si>
    <t>2ЭД90-117М9Т</t>
  </si>
  <si>
    <t>2ЭД100-117М9</t>
  </si>
  <si>
    <t>2ЭД100-117М9Т</t>
  </si>
  <si>
    <t>2ЭД110-117М9</t>
  </si>
  <si>
    <t>2ЭД110-117М9Т</t>
  </si>
  <si>
    <t>2ЭД125-117М9</t>
  </si>
  <si>
    <t>2ЭД125-117М9Т</t>
  </si>
  <si>
    <t>3ЭД63-117М11</t>
  </si>
  <si>
    <t>Э  Д  1  1  7    -    0  6</t>
  </si>
  <si>
    <t>ЭД117-06</t>
  </si>
  <si>
    <t>ЭД117-06-01</t>
  </si>
  <si>
    <t>ЭД117-06-02</t>
  </si>
  <si>
    <t>ЭД117-06-03</t>
  </si>
  <si>
    <t>ЭД117-06-04</t>
  </si>
  <si>
    <t>ЭД117-06-05</t>
  </si>
  <si>
    <t>ЭД32-117М4</t>
  </si>
  <si>
    <t>ЭД22-117М4</t>
  </si>
  <si>
    <t>ЭД45-117М4</t>
  </si>
  <si>
    <t>ЭД63-117М4</t>
  </si>
  <si>
    <t>ЭД63-117М4Т</t>
  </si>
  <si>
    <t>ЭД45-117Т</t>
  </si>
  <si>
    <t>Э  Д  1  1  7    -    1  0</t>
  </si>
  <si>
    <t>ЭД117-10</t>
  </si>
  <si>
    <t>ЭД117-10-01</t>
  </si>
  <si>
    <t>ЭД117-10-02</t>
  </si>
  <si>
    <t>ЭД45-117КТ</t>
  </si>
  <si>
    <t>Комплект двигатель</t>
  </si>
  <si>
    <t>5ЭД90-117М14КТ</t>
  </si>
  <si>
    <t>5ЭД63-103М14М1КТ</t>
  </si>
  <si>
    <t>Эл-двигатель тип</t>
  </si>
  <si>
    <t>Эл-двигатель обозначение</t>
  </si>
  <si>
    <t>ПЭДУ32-103КТД5В*</t>
  </si>
  <si>
    <t>ЭД103-09-01</t>
  </si>
  <si>
    <t>ЭД117-11-02</t>
  </si>
  <si>
    <t>ЭД117-01-75</t>
  </si>
  <si>
    <t>5ПЭДУ45-117М14КТД5В*</t>
  </si>
  <si>
    <t>5ЭД45-117М14КТ</t>
  </si>
  <si>
    <t>ЭД117-11</t>
  </si>
  <si>
    <t>5ПЭДУ32-103М14КТД5В*</t>
  </si>
  <si>
    <t>5ЭД32-103М14КТ</t>
  </si>
  <si>
    <t>ЭД103-09</t>
  </si>
  <si>
    <t>5ПЭДУ63-117М14КТД5В*</t>
  </si>
  <si>
    <t>5ЭД63-117М14КТ</t>
  </si>
  <si>
    <t>ЭД117-11-01</t>
  </si>
  <si>
    <t>ПЭДУ32-103М1Д5В*</t>
  </si>
  <si>
    <t>ПЭДУ45-103Д5В*</t>
  </si>
  <si>
    <t>Гидрозащита тип</t>
  </si>
  <si>
    <t>Гидрозащита обозначение</t>
  </si>
  <si>
    <t>П5М5КТ</t>
  </si>
  <si>
    <t>П5М5-01-03</t>
  </si>
  <si>
    <t>П5М5</t>
  </si>
  <si>
    <t>П5М5-01</t>
  </si>
  <si>
    <t>ПЭДУ63-103М1КТД5В*</t>
  </si>
  <si>
    <t>5ПЭДУ63-103М14М1КТД5В*</t>
  </si>
  <si>
    <t>ПЭДУ63-117КТД5В*</t>
  </si>
  <si>
    <t>ПЭДУ45-117КТД5В*</t>
  </si>
  <si>
    <t>ПЭДУ90-117М5КТД5В*</t>
  </si>
  <si>
    <t>ПЭДУ125-117М5КТД5В*</t>
  </si>
  <si>
    <t>5ПЭДУ90-117М14КТД5В*</t>
  </si>
  <si>
    <t>ПЭДУ56-103КТД5В*</t>
  </si>
  <si>
    <t>ЭД56-103КТ</t>
  </si>
  <si>
    <t>ЭД103-01-(45)</t>
  </si>
  <si>
    <t>ПЭДУ63-117М5КТД5В*</t>
  </si>
  <si>
    <t>ПЭДУ80-117М5КТД5В*</t>
  </si>
  <si>
    <t>5ПЭДУ63-117М13КТД5В*</t>
  </si>
  <si>
    <t>5ЭД63-117М13КТ</t>
  </si>
  <si>
    <t>ЭД117-</t>
  </si>
  <si>
    <t>База</t>
  </si>
  <si>
    <t>поз.</t>
  </si>
  <si>
    <t>ЭД117-01-004</t>
  </si>
  <si>
    <t>01.</t>
  </si>
  <si>
    <t>01.1.</t>
  </si>
  <si>
    <t>01.2.</t>
  </si>
  <si>
    <t>01.3.</t>
  </si>
  <si>
    <t>02.</t>
  </si>
  <si>
    <t>02.1.</t>
  </si>
  <si>
    <t>02.2.</t>
  </si>
  <si>
    <t>03.</t>
  </si>
  <si>
    <t>03.1.</t>
  </si>
  <si>
    <t>03.2.</t>
  </si>
  <si>
    <t>03.3.</t>
  </si>
  <si>
    <t>03.4.</t>
  </si>
  <si>
    <t>03.5.</t>
  </si>
  <si>
    <t>03.6.</t>
  </si>
  <si>
    <t>04.</t>
  </si>
  <si>
    <t>04.1.</t>
  </si>
  <si>
    <t>04.2.</t>
  </si>
  <si>
    <t>04.3.</t>
  </si>
  <si>
    <t>04.4.</t>
  </si>
  <si>
    <t>04.5.</t>
  </si>
  <si>
    <t>Х</t>
  </si>
  <si>
    <t>05.</t>
  </si>
  <si>
    <t>05.1.</t>
  </si>
  <si>
    <t>05.2.</t>
  </si>
  <si>
    <t>06.</t>
  </si>
  <si>
    <t>06.01.</t>
  </si>
  <si>
    <t>06.01.1.</t>
  </si>
  <si>
    <t>06.01.2.</t>
  </si>
  <si>
    <t>06.02.</t>
  </si>
  <si>
    <t>06.02.1.</t>
  </si>
  <si>
    <t>06.02.2.</t>
  </si>
  <si>
    <t>06.02.3.</t>
  </si>
  <si>
    <t>06.02.4.</t>
  </si>
  <si>
    <t>06.02.5.</t>
  </si>
  <si>
    <t>06.02.6.</t>
  </si>
  <si>
    <t>06.1.</t>
  </si>
  <si>
    <t>06.2.</t>
  </si>
  <si>
    <t>06.3.</t>
  </si>
  <si>
    <t>07.</t>
  </si>
  <si>
    <t>07.01.</t>
  </si>
  <si>
    <t>07.01.1.</t>
  </si>
  <si>
    <t>07.01.2.</t>
  </si>
  <si>
    <t>07.02.</t>
  </si>
  <si>
    <t>07.02.1.</t>
  </si>
  <si>
    <t>07.02.2.</t>
  </si>
  <si>
    <t>07.02.3.</t>
  </si>
  <si>
    <t>07.02.4.</t>
  </si>
  <si>
    <t>07.02.5.</t>
  </si>
  <si>
    <t>07.02.6.</t>
  </si>
  <si>
    <t>07.1.</t>
  </si>
  <si>
    <t>07.2.</t>
  </si>
  <si>
    <t>07.3.</t>
  </si>
  <si>
    <t>07.4.</t>
  </si>
  <si>
    <t>08.</t>
  </si>
  <si>
    <t>08.1.</t>
  </si>
  <si>
    <t>08.2.</t>
  </si>
  <si>
    <t>08.3.</t>
  </si>
  <si>
    <t>08.4.</t>
  </si>
  <si>
    <t>08.5.</t>
  </si>
  <si>
    <t>09.</t>
  </si>
  <si>
    <t>09.01.</t>
  </si>
  <si>
    <t>09.01.1.</t>
  </si>
  <si>
    <t>09.01.2.</t>
  </si>
  <si>
    <t>09.01.3.</t>
  </si>
  <si>
    <t>09.01.4.</t>
  </si>
  <si>
    <t>09.02.</t>
  </si>
  <si>
    <t>09.02.1.</t>
  </si>
  <si>
    <t>09.02.2.</t>
  </si>
  <si>
    <t>09.02.3.</t>
  </si>
  <si>
    <t>09.02.4.</t>
  </si>
  <si>
    <t>09.03.</t>
  </si>
  <si>
    <t>09.03.1.</t>
  </si>
  <si>
    <t>09.03.2.</t>
  </si>
  <si>
    <t>09.03.3.</t>
  </si>
  <si>
    <t>09.03.4.</t>
  </si>
  <si>
    <t>09.04.</t>
  </si>
  <si>
    <t>09.04.1.</t>
  </si>
  <si>
    <t>09.04.2.</t>
  </si>
  <si>
    <t>09.04.3.</t>
  </si>
  <si>
    <t>09.04.4.</t>
  </si>
  <si>
    <t>09.04.5.</t>
  </si>
  <si>
    <t>09.04.6.</t>
  </si>
  <si>
    <t>09.1.</t>
  </si>
  <si>
    <t>09.2.</t>
  </si>
  <si>
    <t>09.3.</t>
  </si>
  <si>
    <t>09.4.</t>
  </si>
  <si>
    <t>09.5.</t>
  </si>
  <si>
    <t>09.16.</t>
  </si>
  <si>
    <t>09.6.</t>
  </si>
  <si>
    <t>09.7.</t>
  </si>
  <si>
    <t>09.8.</t>
  </si>
  <si>
    <t>09.9.</t>
  </si>
  <si>
    <t>09.10.</t>
  </si>
  <si>
    <t>09.11.</t>
  </si>
  <si>
    <t>09.12.</t>
  </si>
  <si>
    <t>09.13.</t>
  </si>
  <si>
    <t>09.14.</t>
  </si>
  <si>
    <t>09.15.</t>
  </si>
  <si>
    <t>09.17.</t>
  </si>
  <si>
    <t>09.18.</t>
  </si>
  <si>
    <t>09.19.</t>
  </si>
  <si>
    <t>09.20.</t>
  </si>
  <si>
    <t>09.21.</t>
  </si>
  <si>
    <t>09.22.</t>
  </si>
  <si>
    <t>010.</t>
  </si>
  <si>
    <t>010.01.</t>
  </si>
  <si>
    <t>010.02.</t>
  </si>
  <si>
    <t>010.01.1.</t>
  </si>
  <si>
    <t>010.01.2.</t>
  </si>
  <si>
    <t>010.01.3.</t>
  </si>
  <si>
    <t>010.01.4.</t>
  </si>
  <si>
    <t>010.1.</t>
  </si>
  <si>
    <t>010.2.</t>
  </si>
  <si>
    <t>010.3.</t>
  </si>
  <si>
    <t>010.4.</t>
  </si>
  <si>
    <t>010.5.</t>
  </si>
  <si>
    <t>010.6.</t>
  </si>
  <si>
    <t>010.7.</t>
  </si>
  <si>
    <t>010.8.</t>
  </si>
  <si>
    <t>010.9.</t>
  </si>
  <si>
    <t>010.10.</t>
  </si>
  <si>
    <t>010.11.</t>
  </si>
  <si>
    <t>010.12.</t>
  </si>
  <si>
    <t>010.13.</t>
  </si>
  <si>
    <t>зам. на ЭД117-07-001 или НС.073.07</t>
  </si>
  <si>
    <t>взамен ЭД117-01-001 и НС.073.07</t>
  </si>
  <si>
    <t>010.02.01.</t>
  </si>
  <si>
    <t>010.02.01.1.</t>
  </si>
  <si>
    <t>010.02.01.2.</t>
  </si>
  <si>
    <t>010.02.01.3.</t>
  </si>
  <si>
    <t>010.02.01.4.</t>
  </si>
  <si>
    <t>00.1.</t>
  </si>
  <si>
    <t>00.2.</t>
  </si>
  <si>
    <t>00.3.</t>
  </si>
  <si>
    <t>00.4.</t>
  </si>
  <si>
    <t>00.5.</t>
  </si>
  <si>
    <t>00.6.</t>
  </si>
  <si>
    <t>00.7.</t>
  </si>
  <si>
    <t>00.8.</t>
  </si>
  <si>
    <t>00.9.</t>
  </si>
  <si>
    <t>00.10.</t>
  </si>
  <si>
    <t>00.11.</t>
  </si>
  <si>
    <t>00.12.</t>
  </si>
  <si>
    <t>00.13.</t>
  </si>
  <si>
    <t>00.14.</t>
  </si>
  <si>
    <t>00.15.</t>
  </si>
  <si>
    <t>00.16.</t>
  </si>
  <si>
    <t>00.17.</t>
  </si>
  <si>
    <t>00.18.</t>
  </si>
  <si>
    <t>00.19.</t>
  </si>
  <si>
    <t>00.20.</t>
  </si>
  <si>
    <t>покупн. взамен ЭД117-01-001 и ЭД117-07-001</t>
  </si>
  <si>
    <t>№</t>
  </si>
  <si>
    <t>Лист</t>
  </si>
  <si>
    <t>Б-ПН-2,0 ГОСТ 19903-74</t>
  </si>
  <si>
    <t>IV-Ст3сп ГОСТ 16523-97</t>
  </si>
  <si>
    <t>еи</t>
  </si>
  <si>
    <t>н.р.</t>
  </si>
  <si>
    <t>кол.</t>
  </si>
  <si>
    <t>Электродвигатель ЭД117-02Э-ХХ  ЭДХХ-117М5ХХ   Детали</t>
  </si>
  <si>
    <t>обозначение</t>
  </si>
  <si>
    <t>наименование</t>
  </si>
  <si>
    <t>примечание</t>
  </si>
  <si>
    <t>вид материала</t>
  </si>
  <si>
    <t>обозначение 1</t>
  </si>
  <si>
    <t>обозначение 2</t>
  </si>
  <si>
    <t>Круг</t>
  </si>
  <si>
    <t>40-В ГОСТ 2590-88</t>
  </si>
  <si>
    <t>Ст5сп3-II ГОСТ 535-88</t>
  </si>
  <si>
    <t>Фенопласт</t>
  </si>
  <si>
    <t>03-010-02 черный ГОСТ 5689-79</t>
  </si>
  <si>
    <t>Полоса</t>
  </si>
  <si>
    <t>25х100 В-2 ГОСТ 103-76</t>
  </si>
  <si>
    <t>Ст20сп ГОСТ 535-88</t>
  </si>
  <si>
    <t>40х7 ГОСТ 8734-75</t>
  </si>
  <si>
    <t>Б20Х ГОСТ 8733-87</t>
  </si>
  <si>
    <t>Квадрат</t>
  </si>
  <si>
    <t>А6 ГОСТ 2591-71</t>
  </si>
  <si>
    <t>45-3ГП ГОСТ 1050-88</t>
  </si>
  <si>
    <t>70-В ГОСТ 2590-88</t>
  </si>
  <si>
    <t>заготовка ЭД117-01-001Б</t>
  </si>
  <si>
    <t>10-В ГОСТ 2590-88</t>
  </si>
  <si>
    <t>ресурсная М10 НС.073.07</t>
  </si>
  <si>
    <t>Гайка</t>
  </si>
  <si>
    <t>М10 НС.073.12</t>
  </si>
  <si>
    <t>номенклатура</t>
  </si>
  <si>
    <t>масса</t>
  </si>
  <si>
    <t>10-h12 ГОСТ 7417-75</t>
  </si>
  <si>
    <t>14Х17Н2 ГОСТ 5949-75</t>
  </si>
  <si>
    <t>16,2-h11 ГОСТ 7417-75</t>
  </si>
  <si>
    <t>заготовка ЭД117-01-009Б</t>
  </si>
  <si>
    <t>Шестигранник</t>
  </si>
  <si>
    <t>14-h11 ГОСТ 8560-78</t>
  </si>
  <si>
    <t>40Х-Б-Н ГОСТ 1051-73</t>
  </si>
  <si>
    <t>заготовка ЭД117-01-017Б</t>
  </si>
  <si>
    <t>ДПРНМ 1,0 Л63 ГОСТ 931-90</t>
  </si>
  <si>
    <t>Масло эл.изол.</t>
  </si>
  <si>
    <t>МДПН (З) ТУ 0253-018-00151911-99</t>
  </si>
  <si>
    <t>в кг</t>
  </si>
  <si>
    <t>л</t>
  </si>
  <si>
    <t>в л</t>
  </si>
  <si>
    <t xml:space="preserve">Винт </t>
  </si>
  <si>
    <t>Заклепка</t>
  </si>
  <si>
    <t xml:space="preserve">Кольцо </t>
  </si>
  <si>
    <t>030-035-30-2-3</t>
  </si>
  <si>
    <t>059-065-36-2-3</t>
  </si>
  <si>
    <t>100-106-36-2-3</t>
  </si>
  <si>
    <t>взаимозаменяемые, в -60 другая н.р.</t>
  </si>
  <si>
    <t>45-В ГОСТ 2590-88</t>
  </si>
  <si>
    <t>36-В ГОСТ 2590-88</t>
  </si>
  <si>
    <t>Проволока</t>
  </si>
  <si>
    <t>3х3 65Г ГОСТ 11850-72</t>
  </si>
  <si>
    <t>Б-1-0,8 ГОСТ 9389-75</t>
  </si>
  <si>
    <t>Пруток</t>
  </si>
  <si>
    <t>ДКРПП 10х2000 ЛС 59-1 АВ ГОСТ 2060-90</t>
  </si>
  <si>
    <t>заготовка ЭД117-01-20-001Б</t>
  </si>
  <si>
    <t>35-3ГП-ТО ГОСТ 1050-88</t>
  </si>
  <si>
    <t>Лента</t>
  </si>
  <si>
    <t>МФЛ 1,55 ТУ 37.002.0063-84</t>
  </si>
  <si>
    <t>Б-1-1,2 ГОСТ 9389-75</t>
  </si>
  <si>
    <t>110-В ГОСТ 2590-88</t>
  </si>
  <si>
    <t>Ст3сп3-II ГОСТ 535-88</t>
  </si>
  <si>
    <t>60х4 ГОСТ 8734-75</t>
  </si>
  <si>
    <t>Б-ПН-3,0 ГОСТ 19903-74</t>
  </si>
  <si>
    <t>Пластина</t>
  </si>
  <si>
    <t>2Н-I-ТМКЩ-С-4 ГОСТ 7338-90</t>
  </si>
  <si>
    <t>8-В ГОСТ 2590-88</t>
  </si>
  <si>
    <t>20-3ГП ГОСТ 1050-88</t>
  </si>
  <si>
    <t>заготовка ЭД117-01-006</t>
  </si>
  <si>
    <t>Целанекс</t>
  </si>
  <si>
    <t>2302 GV 1/30</t>
  </si>
  <si>
    <t>ДПРНХ 2 С1 ГОСТ 9559-89</t>
  </si>
  <si>
    <t>53х12 ГОСТ 8734-75</t>
  </si>
  <si>
    <t>120-В ГОСТ 2590-88</t>
  </si>
  <si>
    <t>45х5 ГОСТ 8734-75</t>
  </si>
  <si>
    <t xml:space="preserve">Втулка </t>
  </si>
  <si>
    <t>ВМФ-017</t>
  </si>
  <si>
    <t>ДКРПП-11,0 НД ЛС 59-1 АВ ГОСТ 2060-90</t>
  </si>
  <si>
    <t>заготовка ЭД117-01-22-003Б</t>
  </si>
  <si>
    <t>Б-1-0,4 ГОСТ 9389-75</t>
  </si>
  <si>
    <t>19-h11 ГОСТ 8560-78</t>
  </si>
  <si>
    <t>12Х18Н10Т ГОСТ 5949-75</t>
  </si>
  <si>
    <t>16-В ГОСТ 2590-88</t>
  </si>
  <si>
    <t>заготовка ЭД117-01-22-001Б</t>
  </si>
  <si>
    <t>45-Б-Н ГОСТ 1051-73</t>
  </si>
  <si>
    <t>заготовка ЭД117-01-22-004Б</t>
  </si>
  <si>
    <t>45-3ГП-ТО ГОСТ 1050-88</t>
  </si>
  <si>
    <t>если кол. "-" применяется исп.-02</t>
  </si>
  <si>
    <t>если кол. "-" применяется исп.-01</t>
  </si>
  <si>
    <t xml:space="preserve">Магнит </t>
  </si>
  <si>
    <t xml:space="preserve">Шарик </t>
  </si>
  <si>
    <t>отличия только в кол-ве СБ и разные валы</t>
  </si>
  <si>
    <t>75-В ГОСТ 2590-88</t>
  </si>
  <si>
    <t>Рэлит</t>
  </si>
  <si>
    <t>марки "3"-3 ТУ У 24.6-33876998-2006</t>
  </si>
  <si>
    <t xml:space="preserve">Порошок медный </t>
  </si>
  <si>
    <t>ПМС-1 ГОСТ 4960-75</t>
  </si>
  <si>
    <t xml:space="preserve">Порошок никелевый </t>
  </si>
  <si>
    <t>ПНЭ-2 ТУ 1793-001-07622839-2002</t>
  </si>
  <si>
    <t>ПНЭ-1 ТУ 1793-001-07622839-2002</t>
  </si>
  <si>
    <t>Стеклотекстолит</t>
  </si>
  <si>
    <t>90±1х340±2</t>
  </si>
  <si>
    <t>СТЭФ-I-0,5 ГОСТ 12652-74</t>
  </si>
  <si>
    <t>110±1х340±2</t>
  </si>
  <si>
    <t>Лакоткань</t>
  </si>
  <si>
    <t>120±1х340±2</t>
  </si>
  <si>
    <t>Ф-4Д-Э007-А СТО 05807999-011-2007</t>
  </si>
  <si>
    <t>140±1х340±2</t>
  </si>
  <si>
    <t>заготовка ЭД117-07-50-005Б</t>
  </si>
  <si>
    <t>ДКРНТ 4,5 НД М1 ГОСТ 1535-91</t>
  </si>
  <si>
    <t>заготовка ЭД117-07-50-005Б-02</t>
  </si>
  <si>
    <t>ДКРНТ 7,0 НД М1 ГОСТ 1535-91</t>
  </si>
  <si>
    <t>заготовка ЭД117-07-50-005Б-03</t>
  </si>
  <si>
    <t>ДКРНТ 8,0 НД М1 ГОСТ 1535-91</t>
  </si>
  <si>
    <t>заготовка ЭД117-07-50-005Б-04</t>
  </si>
  <si>
    <t>ДКРНТ 9,0 НД М1 ГОСТ 1535-91</t>
  </si>
  <si>
    <t>заготовка ЭД117-07-50-005Б-01</t>
  </si>
  <si>
    <t>заготовка ЭД117-07-50-005Б-05</t>
  </si>
  <si>
    <t>ЛЭС 0,1х20 обработанная ГОСТ 5937-81</t>
  </si>
  <si>
    <t xml:space="preserve">Пленка </t>
  </si>
  <si>
    <t>Ф-4 ЭОЛН ТУ 6-05-2004-86</t>
  </si>
  <si>
    <t>Ф-4 ЭО первый сорт 0,04х20 ГОСТ 24222-80</t>
  </si>
  <si>
    <t>Ф-4ДЭ 3,0х0,4 высш. сорта ГОСТ 22056-76</t>
  </si>
  <si>
    <t>ТТК 11,4/6,8 первый сорт ТУ 6-05-1955-83</t>
  </si>
  <si>
    <t>в м</t>
  </si>
  <si>
    <t>Электродвигатель ЭД117-02Э-ХХ  ЭДХХ-117М5ХХ Исполнения</t>
  </si>
  <si>
    <t>42±0,5</t>
  </si>
  <si>
    <t>KAPTON 200FN919 50/25 мкм</t>
  </si>
  <si>
    <t>ПМФ-С-352 60/40мкм ТУ 6-19-226-89</t>
  </si>
  <si>
    <t>35±1мм</t>
  </si>
  <si>
    <t>2,0</t>
  </si>
  <si>
    <t>ISOLA 2FO 100 с полиимидн. пленкой 150FN019</t>
  </si>
  <si>
    <t>Лак пропиточный</t>
  </si>
  <si>
    <t>2053 HFP "Isola Werke AG"</t>
  </si>
  <si>
    <t>Цилиндр</t>
  </si>
  <si>
    <t>1,8</t>
  </si>
  <si>
    <t>2,24</t>
  </si>
  <si>
    <t>2,36</t>
  </si>
  <si>
    <t>2,5</t>
  </si>
  <si>
    <t>2,65</t>
  </si>
  <si>
    <t>240±0,5</t>
  </si>
  <si>
    <t>ДКРПТ 10х2000 М1 АВ ГОСТ 1535-91</t>
  </si>
  <si>
    <t>84х0,3</t>
  </si>
  <si>
    <t>ISOLA 2FO 100</t>
  </si>
  <si>
    <t>Ф-4ДЭ 4,0х0,6 ГОСТ 22056-76</t>
  </si>
  <si>
    <t>заготовка ЭД117-09-52-008</t>
  </si>
  <si>
    <t>0,5х110 П-Ш-С-1-ТО-ТШ1-А-2216 ГОСТ 21427.2-83</t>
  </si>
  <si>
    <t>КВМ</t>
  </si>
  <si>
    <t>Двн 105х6-Ч-09 СФ (09ГСФ) ТУ 39-0147016-121-2000</t>
  </si>
  <si>
    <t>Двн 105х6-35 ТУ 14-3-1941-94</t>
  </si>
  <si>
    <t>Электродвигатель ЭД117-02Э-ХХ  ЭДХХ-117М5ХХ   Детали переменные</t>
  </si>
  <si>
    <t>-</t>
  </si>
  <si>
    <t>Сводная затрат материала</t>
  </si>
  <si>
    <t>50-В ГОСТ 2590-88</t>
  </si>
  <si>
    <t>СТЭФ-I-2,0 ГОСТ 12652-74</t>
  </si>
  <si>
    <t>29,99-АЦ28ХГН3ФТ-1 ТУ 14-1-4398-88</t>
  </si>
  <si>
    <t>29,99-АЦ28ХГН3ФТ-2 ТУ 14-1-4398-88</t>
  </si>
  <si>
    <t>заготовка ЭД117-01-66-001-Л</t>
  </si>
  <si>
    <t>Смесь резиновая</t>
  </si>
  <si>
    <t>3826С ТУ У 600152135.040-96</t>
  </si>
  <si>
    <t>Профиль медный</t>
  </si>
  <si>
    <t>КМО-1 10,1 ТУ Уз 48-0338-21-94</t>
  </si>
  <si>
    <t>примечания</t>
  </si>
  <si>
    <t>применение</t>
  </si>
  <si>
    <t>двигатель</t>
  </si>
  <si>
    <t>муфта</t>
  </si>
  <si>
    <t>гильза</t>
  </si>
  <si>
    <t>подпятник</t>
  </si>
  <si>
    <t>крышка</t>
  </si>
  <si>
    <t>колодка</t>
  </si>
  <si>
    <t>головка</t>
  </si>
  <si>
    <t>корпус</t>
  </si>
  <si>
    <t>пята</t>
  </si>
  <si>
    <t>статор</t>
  </si>
  <si>
    <t>ротор</t>
  </si>
  <si>
    <t>(несколько элементов)</t>
  </si>
  <si>
    <t>выборка для</t>
  </si>
  <si>
    <t>шт.</t>
  </si>
  <si>
    <t>Эл. двигатель ЭД117-02Э-</t>
  </si>
  <si>
    <t>20Х-Б ГОСТ 4543-71</t>
  </si>
  <si>
    <t>40Х-Б-Т ГОСТ 4543-71</t>
  </si>
  <si>
    <t>14Х17Н2-Б ГОСТ 5949-75</t>
  </si>
  <si>
    <t>45-Б ГОСТ 1050-88</t>
  </si>
  <si>
    <t>08Х22Н6Т-Б-Т ГОСТ 5949-75</t>
  </si>
  <si>
    <t>30Х13-Б ГОСТ 5949-75</t>
  </si>
  <si>
    <t>ЭД117ХХ-02-ХХX табличка</t>
  </si>
  <si>
    <t>ЭД117-02-ХХКВМ двиг-ль</t>
  </si>
  <si>
    <t>ЭД117-02-50-ХХКВМ статор</t>
  </si>
  <si>
    <t>ЭД117-02-52-003-ХХ корпус</t>
  </si>
  <si>
    <t>ЭД117-02-52-ХХХ шпонка</t>
  </si>
  <si>
    <t>ЭД117-01-52КВМ статор н/обм</t>
  </si>
  <si>
    <t>ЭД117-02-60-006-ХХ вал</t>
  </si>
  <si>
    <t>ЭДС117-02-31КВМ крышка</t>
  </si>
  <si>
    <t>П5ДЛ-01-70КВМ пята</t>
  </si>
  <si>
    <t>ЭД117-01-002-01   шайба</t>
  </si>
  <si>
    <t>Г20 ГОСТ 8733-87</t>
  </si>
  <si>
    <t>ЦИПЭ 60,5х63х75 И78.0095.104ТУ</t>
  </si>
  <si>
    <t>10.65Г.029 ГОСТ 6402-70</t>
  </si>
  <si>
    <t>10 3Х13 ГОСТ 6402-70</t>
  </si>
  <si>
    <t>В М5-6gx10.58.029 ГОСТ 17473-80</t>
  </si>
  <si>
    <t>5.65Г.029 ГОСТ 6402-70</t>
  </si>
  <si>
    <t>3х7.32 ГОСТ 10299-80</t>
  </si>
  <si>
    <t>ГОСТ 9833-73; ГОСТ 18829-80 из рез. смеси РС-26ч ТУ 2512-003-36523570-97</t>
  </si>
  <si>
    <t>5.556-100 ГОСТ 3722-81</t>
  </si>
  <si>
    <t>ДЖБ.09.1.0836 ГОСТ 17809-72</t>
  </si>
  <si>
    <t>из отходов</t>
  </si>
  <si>
    <t xml:space="preserve">из отходов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</si>
</sst>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color indexed="13"/>
      <name val="Arial Cyr"/>
      <charset val="204"/>
    </font>
    <font>
      <sz val="10"/>
      <color indexed="9"/>
      <name val="Arial Cyr"/>
      <charset val="204"/>
    </font>
    <font>
      <b/>
      <sz val="10"/>
      <color indexed="9"/>
      <name val="Arial Cyr"/>
      <charset val="204"/>
    </font>
    <font>
      <sz val="11"/>
      <color indexed="9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2"/>
      <name val="Arial"/>
      <family val="2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b/>
      <sz val="12"/>
      <name val="Arial"/>
      <family val="2"/>
      <charset val="204"/>
    </font>
    <font>
      <sz val="7"/>
      <color theme="0"/>
      <name val="Arial Cyr"/>
      <charset val="204"/>
    </font>
    <font>
      <sz val="10"/>
      <color theme="0"/>
      <name val="Arial Cyr"/>
      <charset val="204"/>
    </font>
    <font>
      <sz val="5"/>
      <name val="Arial Cyr"/>
      <charset val="204"/>
    </font>
    <font>
      <sz val="5"/>
      <color theme="0"/>
      <name val="Arial Cyr"/>
      <charset val="204"/>
    </font>
    <font>
      <sz val="10"/>
      <name val="Arial"/>
      <family val="2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b/>
      <sz val="14"/>
      <color theme="0"/>
      <name val="Arial Cyr"/>
      <charset val="204"/>
    </font>
    <font>
      <sz val="9"/>
      <color indexed="9"/>
      <name val="Arial Cyr"/>
      <charset val="204"/>
    </font>
    <font>
      <b/>
      <sz val="10"/>
      <color theme="0" tint="-0.34998626667073579"/>
      <name val="Arial Cyr"/>
      <charset val="204"/>
    </font>
    <font>
      <sz val="10"/>
      <color theme="0" tint="-0.34998626667073579"/>
      <name val="Arial Cyr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0" xfId="0" applyFill="1" applyAlignment="1">
      <alignment horizontal="right"/>
    </xf>
    <xf numFmtId="0" fontId="5" fillId="0" borderId="0" xfId="0" applyFont="1" applyFill="1"/>
    <xf numFmtId="0" fontId="0" fillId="0" borderId="0" xfId="0" applyNumberFormat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2" borderId="1" xfId="0" applyFill="1" applyBorder="1" applyAlignment="1">
      <alignment vertical="center" wrapText="1"/>
    </xf>
    <xf numFmtId="0" fontId="3" fillId="0" borderId="0" xfId="0" applyFont="1" applyFill="1"/>
    <xf numFmtId="0" fontId="0" fillId="3" borderId="1" xfId="0" applyFill="1" applyBorder="1"/>
    <xf numFmtId="0" fontId="1" fillId="3" borderId="1" xfId="0" applyFon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/>
    <xf numFmtId="0" fontId="3" fillId="2" borderId="1" xfId="0" applyFont="1" applyFill="1" applyBorder="1"/>
    <xf numFmtId="0" fontId="3" fillId="3" borderId="1" xfId="0" applyFont="1" applyFill="1" applyBorder="1"/>
    <xf numFmtId="0" fontId="0" fillId="5" borderId="1" xfId="0" applyFill="1" applyBorder="1"/>
    <xf numFmtId="0" fontId="6" fillId="5" borderId="0" xfId="0" applyFont="1" applyFill="1"/>
    <xf numFmtId="0" fontId="5" fillId="5" borderId="0" xfId="0" applyFont="1" applyFill="1"/>
    <xf numFmtId="0" fontId="0" fillId="0" borderId="0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right"/>
    </xf>
    <xf numFmtId="0" fontId="0" fillId="0" borderId="5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7" xfId="0" applyFill="1" applyBorder="1"/>
    <xf numFmtId="0" fontId="0" fillId="0" borderId="0" xfId="0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/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shrinkToFit="1"/>
    </xf>
    <xf numFmtId="49" fontId="5" fillId="5" borderId="1" xfId="0" applyNumberFormat="1" applyFont="1" applyFill="1" applyBorder="1" applyAlignment="1">
      <alignment horizontal="center" vertical="center" textRotation="90" shrinkToFit="1"/>
    </xf>
    <xf numFmtId="0" fontId="0" fillId="5" borderId="1" xfId="0" applyFill="1" applyBorder="1" applyAlignment="1">
      <alignment shrinkToFit="1"/>
    </xf>
    <xf numFmtId="0" fontId="0" fillId="0" borderId="1" xfId="0" applyFill="1" applyBorder="1" applyAlignment="1">
      <alignment horizontal="center" vertical="center" shrinkToFit="1"/>
    </xf>
    <xf numFmtId="0" fontId="5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textRotation="90" shrinkToFit="1"/>
    </xf>
    <xf numFmtId="49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49" fontId="9" fillId="0" borderId="7" xfId="0" applyNumberFormat="1" applyFont="1" applyFill="1" applyBorder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shrinkToFit="1"/>
    </xf>
    <xf numFmtId="0" fontId="9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 shrinkToFit="1"/>
    </xf>
    <xf numFmtId="49" fontId="9" fillId="0" borderId="4" xfId="0" applyNumberFormat="1" applyFont="1" applyFill="1" applyBorder="1" applyAlignment="1">
      <alignment horizontal="left" vertical="center" shrinkToFit="1"/>
    </xf>
    <xf numFmtId="0" fontId="9" fillId="0" borderId="0" xfId="0" applyFont="1"/>
    <xf numFmtId="49" fontId="9" fillId="7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/>
    <xf numFmtId="0" fontId="11" fillId="7" borderId="1" xfId="0" applyFont="1" applyFill="1" applyBorder="1"/>
    <xf numFmtId="0" fontId="0" fillId="7" borderId="0" xfId="0" applyFill="1"/>
    <xf numFmtId="0" fontId="0" fillId="8" borderId="0" xfId="0" applyFill="1"/>
    <xf numFmtId="49" fontId="9" fillId="8" borderId="1" xfId="0" applyNumberFormat="1" applyFont="1" applyFill="1" applyBorder="1" applyAlignment="1">
      <alignment horizontal="left" vertical="center"/>
    </xf>
    <xf numFmtId="0" fontId="9" fillId="8" borderId="1" xfId="0" applyFont="1" applyFill="1" applyBorder="1"/>
    <xf numFmtId="49" fontId="9" fillId="0" borderId="0" xfId="0" applyNumberFormat="1" applyFont="1" applyFill="1" applyBorder="1" applyAlignment="1">
      <alignment horizontal="left" vertical="center" shrinkToFit="1"/>
    </xf>
    <xf numFmtId="49" fontId="9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shrinkToFit="1"/>
    </xf>
    <xf numFmtId="0" fontId="12" fillId="0" borderId="1" xfId="0" applyFont="1" applyFill="1" applyBorder="1" applyAlignment="1">
      <alignment horizontal="left"/>
    </xf>
    <xf numFmtId="0" fontId="12" fillId="0" borderId="1" xfId="0" applyFont="1" applyBorder="1"/>
    <xf numFmtId="0" fontId="13" fillId="0" borderId="1" xfId="0" applyFont="1" applyFill="1" applyBorder="1" applyAlignment="1">
      <alignment horizontal="left" shrinkToFit="1"/>
    </xf>
    <xf numFmtId="0" fontId="14" fillId="7" borderId="1" xfId="0" applyFont="1" applyFill="1" applyBorder="1"/>
    <xf numFmtId="0" fontId="0" fillId="11" borderId="0" xfId="0" applyFill="1"/>
    <xf numFmtId="49" fontId="9" fillId="11" borderId="1" xfId="0" applyNumberFormat="1" applyFont="1" applyFill="1" applyBorder="1" applyAlignment="1">
      <alignment horizontal="left" vertical="center"/>
    </xf>
    <xf numFmtId="0" fontId="9" fillId="11" borderId="1" xfId="0" applyFont="1" applyFill="1" applyBorder="1"/>
    <xf numFmtId="0" fontId="14" fillId="11" borderId="1" xfId="0" applyFont="1" applyFill="1" applyBorder="1"/>
    <xf numFmtId="0" fontId="11" fillId="11" borderId="1" xfId="0" applyFont="1" applyFill="1" applyBorder="1"/>
    <xf numFmtId="49" fontId="14" fillId="11" borderId="1" xfId="0" applyNumberFormat="1" applyFont="1" applyFill="1" applyBorder="1" applyAlignment="1">
      <alignment horizontal="left" vertical="center" shrinkToFit="1"/>
    </xf>
    <xf numFmtId="49" fontId="14" fillId="7" borderId="1" xfId="0" applyNumberFormat="1" applyFont="1" applyFill="1" applyBorder="1" applyAlignment="1">
      <alignment horizontal="left" vertical="center" shrinkToFit="1"/>
    </xf>
    <xf numFmtId="49" fontId="14" fillId="8" borderId="1" xfId="0" applyNumberFormat="1" applyFont="1" applyFill="1" applyBorder="1" applyAlignment="1">
      <alignment horizontal="left" vertical="center" shrinkToFit="1"/>
    </xf>
    <xf numFmtId="0" fontId="0" fillId="7" borderId="7" xfId="0" applyFill="1" applyBorder="1"/>
    <xf numFmtId="0" fontId="0" fillId="7" borderId="1" xfId="0" applyFill="1" applyBorder="1"/>
    <xf numFmtId="0" fontId="1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0" fillId="0" borderId="1" xfId="0" applyBorder="1" applyAlignment="1"/>
    <xf numFmtId="0" fontId="0" fillId="0" borderId="0" xfId="0" applyNumberFormat="1" applyAlignment="1">
      <alignment horizontal="left"/>
    </xf>
    <xf numFmtId="0" fontId="15" fillId="9" borderId="0" xfId="0" applyNumberFormat="1" applyFont="1" applyFill="1" applyAlignment="1">
      <alignment horizontal="left" vertical="center"/>
    </xf>
    <xf numFmtId="0" fontId="0" fillId="5" borderId="1" xfId="0" applyNumberFormat="1" applyFill="1" applyBorder="1" applyAlignment="1">
      <alignment horizontal="left"/>
    </xf>
    <xf numFmtId="0" fontId="3" fillId="7" borderId="1" xfId="0" applyNumberFormat="1" applyFont="1" applyFill="1" applyBorder="1" applyAlignment="1">
      <alignment horizontal="left"/>
    </xf>
    <xf numFmtId="16" fontId="0" fillId="7" borderId="1" xfId="0" applyNumberFormat="1" applyFill="1" applyBorder="1" applyAlignment="1">
      <alignment horizontal="left"/>
    </xf>
    <xf numFmtId="0" fontId="0" fillId="7" borderId="1" xfId="0" applyNumberFormat="1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9" borderId="0" xfId="0" applyNumberFormat="1" applyFill="1" applyAlignment="1">
      <alignment horizontal="left"/>
    </xf>
    <xf numFmtId="0" fontId="16" fillId="9" borderId="0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vertical="center" shrinkToFi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textRotation="90" shrinkToFit="1"/>
    </xf>
    <xf numFmtId="0" fontId="7" fillId="0" borderId="0" xfId="0" applyFont="1" applyFill="1" applyBorder="1" applyAlignment="1">
      <alignment vertical="center" textRotation="90" shrinkToFit="1"/>
    </xf>
    <xf numFmtId="0" fontId="17" fillId="0" borderId="0" xfId="0" applyFont="1" applyAlignment="1">
      <alignment horizontal="center" vertical="center"/>
    </xf>
    <xf numFmtId="0" fontId="18" fillId="9" borderId="0" xfId="0" applyNumberFormat="1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9" borderId="0" xfId="0" applyNumberFormat="1" applyFont="1" applyFill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right" vertical="center"/>
    </xf>
    <xf numFmtId="0" fontId="5" fillId="5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shrinkToFit="1"/>
    </xf>
    <xf numFmtId="49" fontId="5" fillId="9" borderId="7" xfId="0" applyNumberFormat="1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3" borderId="1" xfId="0" applyFill="1" applyBorder="1" applyAlignment="1">
      <alignment vertical="center" wrapText="1"/>
    </xf>
    <xf numFmtId="0" fontId="0" fillId="14" borderId="1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6" xfId="0" applyFill="1" applyBorder="1" applyAlignment="1">
      <alignment horizontal="right" vertical="center"/>
    </xf>
    <xf numFmtId="0" fontId="0" fillId="14" borderId="1" xfId="0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7" borderId="7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4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0" fillId="14" borderId="7" xfId="0" applyFill="1" applyBorder="1" applyAlignment="1">
      <alignment vertical="center"/>
    </xf>
    <xf numFmtId="0" fontId="0" fillId="9" borderId="1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right" vertical="center"/>
    </xf>
    <xf numFmtId="0" fontId="0" fillId="13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9" fillId="13" borderId="1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49" fontId="5" fillId="0" borderId="5" xfId="0" applyNumberFormat="1" applyFon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 wrapText="1"/>
    </xf>
    <xf numFmtId="49" fontId="5" fillId="9" borderId="6" xfId="0" applyNumberFormat="1" applyFont="1" applyFill="1" applyBorder="1" applyAlignment="1">
      <alignment horizontal="right" vertical="center"/>
    </xf>
    <xf numFmtId="0" fontId="0" fillId="9" borderId="0" xfId="0" applyFill="1" applyBorder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14" borderId="10" xfId="0" applyFill="1" applyBorder="1" applyAlignment="1">
      <alignment vertical="center"/>
    </xf>
    <xf numFmtId="0" fontId="0" fillId="14" borderId="6" xfId="0" applyFont="1" applyFill="1" applyBorder="1" applyAlignment="1">
      <alignment horizontal="right" vertical="center"/>
    </xf>
    <xf numFmtId="0" fontId="0" fillId="14" borderId="7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7" xfId="0" applyBorder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left"/>
    </xf>
    <xf numFmtId="0" fontId="0" fillId="3" borderId="6" xfId="0" applyFill="1" applyBorder="1"/>
    <xf numFmtId="0" fontId="0" fillId="7" borderId="6" xfId="0" applyFill="1" applyBorder="1"/>
    <xf numFmtId="0" fontId="0" fillId="0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shrinkToFit="1"/>
    </xf>
    <xf numFmtId="0" fontId="0" fillId="7" borderId="7" xfId="0" applyNumberFormat="1" applyFill="1" applyBorder="1" applyAlignment="1">
      <alignment horizontal="left"/>
    </xf>
    <xf numFmtId="0" fontId="0" fillId="3" borderId="7" xfId="0" applyFill="1" applyBorder="1"/>
    <xf numFmtId="0" fontId="0" fillId="0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shrinkToFit="1"/>
    </xf>
    <xf numFmtId="0" fontId="17" fillId="0" borderId="14" xfId="0" applyFont="1" applyBorder="1" applyAlignment="1">
      <alignment horizontal="center" vertical="center"/>
    </xf>
    <xf numFmtId="0" fontId="0" fillId="7" borderId="15" xfId="0" applyNumberFormat="1" applyFill="1" applyBorder="1" applyAlignment="1">
      <alignment horizontal="left"/>
    </xf>
    <xf numFmtId="0" fontId="0" fillId="3" borderId="15" xfId="0" applyFill="1" applyBorder="1"/>
    <xf numFmtId="0" fontId="0" fillId="7" borderId="15" xfId="0" applyFill="1" applyBorder="1"/>
    <xf numFmtId="0" fontId="0" fillId="0" borderId="1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5" xfId="0" applyBorder="1"/>
    <xf numFmtId="0" fontId="0" fillId="0" borderId="15" xfId="0" applyFill="1" applyBorder="1" applyAlignment="1">
      <alignment horizontal="center" vertical="center" shrinkToFit="1"/>
    </xf>
    <xf numFmtId="0" fontId="0" fillId="0" borderId="17" xfId="0" applyFill="1" applyBorder="1"/>
    <xf numFmtId="0" fontId="0" fillId="0" borderId="15" xfId="0" applyFill="1" applyBorder="1"/>
    <xf numFmtId="0" fontId="17" fillId="0" borderId="18" xfId="0" applyFont="1" applyBorder="1" applyAlignment="1">
      <alignment horizontal="center" vertical="center"/>
    </xf>
    <xf numFmtId="0" fontId="0" fillId="7" borderId="19" xfId="0" applyNumberFormat="1" applyFill="1" applyBorder="1" applyAlignment="1">
      <alignment horizontal="left"/>
    </xf>
    <xf numFmtId="0" fontId="0" fillId="3" borderId="19" xfId="0" applyFill="1" applyBorder="1"/>
    <xf numFmtId="0" fontId="0" fillId="7" borderId="19" xfId="0" applyFill="1" applyBorder="1"/>
    <xf numFmtId="0" fontId="0" fillId="0" borderId="2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19" xfId="0" applyBorder="1"/>
    <xf numFmtId="0" fontId="0" fillId="0" borderId="19" xfId="0" applyFill="1" applyBorder="1" applyAlignment="1">
      <alignment horizontal="center" vertical="center" shrinkToFit="1"/>
    </xf>
    <xf numFmtId="0" fontId="0" fillId="0" borderId="21" xfId="0" applyFill="1" applyBorder="1"/>
    <xf numFmtId="0" fontId="0" fillId="0" borderId="19" xfId="0" applyFill="1" applyBorder="1"/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7" borderId="15" xfId="0" applyFill="1" applyBorder="1" applyAlignment="1">
      <alignment vertical="center"/>
    </xf>
    <xf numFmtId="0" fontId="0" fillId="0" borderId="15" xfId="0" applyBorder="1" applyAlignment="1">
      <alignment horizontal="center" vertical="center" shrinkToFit="1"/>
    </xf>
    <xf numFmtId="0" fontId="0" fillId="7" borderId="19" xfId="0" applyFill="1" applyBorder="1" applyAlignment="1">
      <alignment vertical="center"/>
    </xf>
    <xf numFmtId="0" fontId="0" fillId="0" borderId="19" xfId="0" applyBorder="1" applyAlignment="1">
      <alignment horizontal="center" vertical="center" shrinkToFit="1"/>
    </xf>
    <xf numFmtId="0" fontId="0" fillId="2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2" borderId="15" xfId="0" applyFill="1" applyBorder="1"/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vertical="center"/>
    </xf>
    <xf numFmtId="0" fontId="0" fillId="2" borderId="19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/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" fontId="0" fillId="7" borderId="15" xfId="0" applyNumberFormat="1" applyFill="1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NumberFormat="1" applyFill="1" applyBorder="1" applyAlignment="1">
      <alignment horizontal="left"/>
    </xf>
    <xf numFmtId="0" fontId="0" fillId="0" borderId="22" xfId="0" applyFill="1" applyBorder="1"/>
    <xf numFmtId="0" fontId="0" fillId="0" borderId="23" xfId="0" applyFill="1" applyBorder="1" applyAlignment="1">
      <alignment horizontal="center" vertical="center"/>
    </xf>
    <xf numFmtId="49" fontId="5" fillId="0" borderId="22" xfId="0" applyNumberFormat="1" applyFon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left"/>
    </xf>
    <xf numFmtId="0" fontId="0" fillId="0" borderId="24" xfId="0" applyFill="1" applyBorder="1"/>
    <xf numFmtId="0" fontId="0" fillId="0" borderId="25" xfId="0" applyFill="1" applyBorder="1" applyAlignment="1">
      <alignment horizontal="center" vertical="center"/>
    </xf>
    <xf numFmtId="49" fontId="5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 textRotation="90"/>
    </xf>
    <xf numFmtId="49" fontId="0" fillId="0" borderId="4" xfId="0" applyNumberFormat="1" applyFill="1" applyBorder="1" applyAlignment="1">
      <alignment horizontal="center" vertical="center" textRotation="90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4" xfId="0" applyFill="1" applyBorder="1"/>
    <xf numFmtId="0" fontId="0" fillId="0" borderId="4" xfId="0" applyBorder="1"/>
    <xf numFmtId="0" fontId="0" fillId="5" borderId="7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12" xfId="0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14" fontId="0" fillId="7" borderId="15" xfId="0" applyNumberFormat="1" applyFill="1" applyBorder="1" applyAlignment="1">
      <alignment horizontal="left"/>
    </xf>
    <xf numFmtId="0" fontId="0" fillId="3" borderId="15" xfId="0" applyFill="1" applyBorder="1" applyAlignment="1"/>
    <xf numFmtId="14" fontId="0" fillId="7" borderId="19" xfId="0" applyNumberFormat="1" applyFill="1" applyBorder="1" applyAlignment="1">
      <alignment horizontal="left"/>
    </xf>
    <xf numFmtId="0" fontId="0" fillId="3" borderId="19" xfId="0" applyFill="1" applyBorder="1" applyAlignment="1"/>
    <xf numFmtId="0" fontId="0" fillId="5" borderId="6" xfId="0" applyFill="1" applyBorder="1"/>
    <xf numFmtId="49" fontId="22" fillId="17" borderId="13" xfId="0" applyNumberFormat="1" applyFont="1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 textRotation="90" shrinkToFit="1"/>
    </xf>
    <xf numFmtId="0" fontId="17" fillId="0" borderId="27" xfId="0" applyFont="1" applyBorder="1" applyAlignment="1">
      <alignment horizontal="center" vertical="center"/>
    </xf>
    <xf numFmtId="0" fontId="0" fillId="7" borderId="28" xfId="0" applyNumberFormat="1" applyFill="1" applyBorder="1" applyAlignment="1">
      <alignment horizontal="left"/>
    </xf>
    <xf numFmtId="0" fontId="0" fillId="3" borderId="28" xfId="0" applyFill="1" applyBorder="1"/>
    <xf numFmtId="0" fontId="0" fillId="0" borderId="28" xfId="0" applyFill="1" applyBorder="1"/>
    <xf numFmtId="0" fontId="0" fillId="0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28" xfId="0" applyBorder="1"/>
    <xf numFmtId="0" fontId="0" fillId="0" borderId="1" xfId="0" pivotButton="1" applyBorder="1"/>
    <xf numFmtId="0" fontId="0" fillId="0" borderId="1" xfId="0" applyNumberFormat="1" applyBorder="1"/>
    <xf numFmtId="0" fontId="0" fillId="5" borderId="6" xfId="0" applyFill="1" applyBorder="1" applyAlignment="1">
      <alignment horizontal="right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5" fillId="0" borderId="0" xfId="0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7" xfId="0" applyBorder="1"/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0" xfId="0" applyBorder="1" applyAlignment="1"/>
    <xf numFmtId="0" fontId="3" fillId="7" borderId="30" xfId="0" applyNumberFormat="1" applyFont="1" applyFill="1" applyBorder="1" applyAlignment="1">
      <alignment horizontal="right"/>
    </xf>
    <xf numFmtId="49" fontId="3" fillId="7" borderId="31" xfId="0" applyNumberFormat="1" applyFont="1" applyFill="1" applyBorder="1"/>
    <xf numFmtId="0" fontId="3" fillId="18" borderId="33" xfId="0" applyNumberFormat="1" applyFont="1" applyFill="1" applyBorder="1" applyAlignment="1">
      <alignment horizontal="right"/>
    </xf>
    <xf numFmtId="0" fontId="2" fillId="0" borderId="35" xfId="0" pivotButton="1" applyFont="1" applyBorder="1" applyAlignment="1">
      <alignment horizontal="right"/>
    </xf>
    <xf numFmtId="0" fontId="2" fillId="19" borderId="37" xfId="0" applyFont="1" applyFill="1" applyBorder="1" applyAlignment="1"/>
    <xf numFmtId="0" fontId="2" fillId="19" borderId="17" xfId="0" applyFont="1" applyFill="1" applyBorder="1" applyAlignment="1"/>
    <xf numFmtId="0" fontId="2" fillId="0" borderId="1" xfId="0" applyFont="1" applyBorder="1"/>
    <xf numFmtId="49" fontId="5" fillId="9" borderId="6" xfId="0" applyNumberFormat="1" applyFont="1" applyFill="1" applyBorder="1" applyAlignment="1">
      <alignment horizontal="center" vertical="center"/>
    </xf>
    <xf numFmtId="0" fontId="0" fillId="9" borderId="0" xfId="0" applyFill="1" applyBorder="1"/>
    <xf numFmtId="49" fontId="5" fillId="9" borderId="1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7" borderId="12" xfId="0" applyFill="1" applyBorder="1"/>
    <xf numFmtId="0" fontId="0" fillId="0" borderId="7" xfId="0" applyBorder="1" applyAlignment="1">
      <alignment horizontal="center" vertical="center"/>
    </xf>
    <xf numFmtId="0" fontId="0" fillId="7" borderId="4" xfId="0" applyNumberFormat="1" applyFill="1" applyBorder="1" applyAlignment="1">
      <alignment horizontal="left"/>
    </xf>
    <xf numFmtId="0" fontId="0" fillId="3" borderId="4" xfId="0" applyFill="1" applyBorder="1"/>
    <xf numFmtId="0" fontId="0" fillId="0" borderId="3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6" xfId="0" applyFill="1" applyBorder="1"/>
    <xf numFmtId="0" fontId="0" fillId="7" borderId="16" xfId="0" applyFill="1" applyBorder="1"/>
    <xf numFmtId="0" fontId="0" fillId="7" borderId="26" xfId="0" applyFill="1" applyBorder="1"/>
    <xf numFmtId="0" fontId="0" fillId="2" borderId="7" xfId="0" applyFill="1" applyBorder="1" applyAlignment="1">
      <alignment vertical="center" wrapText="1"/>
    </xf>
    <xf numFmtId="0" fontId="0" fillId="2" borderId="7" xfId="0" applyNumberForma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3" borderId="15" xfId="0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0" borderId="40" xfId="0" applyFill="1" applyBorder="1"/>
    <xf numFmtId="0" fontId="0" fillId="0" borderId="41" xfId="0" applyFill="1" applyBorder="1" applyAlignment="1">
      <alignment horizontal="center" vertical="center"/>
    </xf>
    <xf numFmtId="49" fontId="5" fillId="0" borderId="40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 textRotation="90" shrinkToFit="1"/>
    </xf>
    <xf numFmtId="0" fontId="0" fillId="0" borderId="26" xfId="0" applyFill="1" applyBorder="1"/>
    <xf numFmtId="0" fontId="0" fillId="0" borderId="21" xfId="0" applyBorder="1"/>
    <xf numFmtId="0" fontId="0" fillId="0" borderId="40" xfId="0" applyNumberFormat="1" applyFill="1" applyBorder="1" applyAlignment="1">
      <alignment horizontal="left"/>
    </xf>
    <xf numFmtId="49" fontId="1" fillId="0" borderId="15" xfId="0" applyNumberFormat="1" applyFont="1" applyFill="1" applyBorder="1" applyAlignment="1">
      <alignment horizontal="center" vertical="center" textRotation="90" wrapText="1"/>
    </xf>
    <xf numFmtId="49" fontId="5" fillId="0" borderId="15" xfId="0" applyNumberFormat="1" applyFont="1" applyFill="1" applyBorder="1" applyAlignment="1">
      <alignment horizontal="center" vertical="center"/>
    </xf>
    <xf numFmtId="0" fontId="0" fillId="5" borderId="4" xfId="0" applyNumberFormat="1" applyFill="1" applyBorder="1" applyAlignment="1">
      <alignment horizontal="left"/>
    </xf>
    <xf numFmtId="0" fontId="0" fillId="5" borderId="4" xfId="0" applyFill="1" applyBorder="1"/>
    <xf numFmtId="0" fontId="0" fillId="5" borderId="38" xfId="0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11" xfId="0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1" fillId="5" borderId="6" xfId="0" applyFont="1" applyFill="1" applyBorder="1" applyAlignment="1"/>
    <xf numFmtId="0" fontId="1" fillId="3" borderId="6" xfId="0" applyFont="1" applyFill="1" applyBorder="1" applyAlignment="1"/>
    <xf numFmtId="0" fontId="1" fillId="3" borderId="6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left"/>
    </xf>
    <xf numFmtId="0" fontId="1" fillId="2" borderId="6" xfId="0" applyFont="1" applyFill="1" applyBorder="1" applyAlignment="1"/>
    <xf numFmtId="0" fontId="1" fillId="6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vertical="center"/>
    </xf>
    <xf numFmtId="0" fontId="0" fillId="15" borderId="6" xfId="0" applyNumberFormat="1" applyFill="1" applyBorder="1" applyAlignment="1">
      <alignment horizontal="left"/>
    </xf>
    <xf numFmtId="0" fontId="0" fillId="4" borderId="6" xfId="0" applyFill="1" applyBorder="1"/>
    <xf numFmtId="0" fontId="0" fillId="4" borderId="11" xfId="0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vertical="center" wrapText="1"/>
    </xf>
    <xf numFmtId="0" fontId="0" fillId="0" borderId="6" xfId="0" applyBorder="1" applyAlignment="1"/>
    <xf numFmtId="0" fontId="1" fillId="15" borderId="6" xfId="0" applyFont="1" applyFill="1" applyBorder="1" applyAlignment="1"/>
    <xf numFmtId="0" fontId="1" fillId="4" borderId="6" xfId="0" applyFont="1" applyFill="1" applyBorder="1" applyAlignment="1">
      <alignment vertical="center" wrapText="1"/>
    </xf>
    <xf numFmtId="49" fontId="0" fillId="0" borderId="6" xfId="0" applyNumberFormat="1" applyFill="1" applyBorder="1" applyAlignment="1">
      <alignment horizontal="center" vertical="center" textRotation="90" shrinkToFit="1"/>
    </xf>
    <xf numFmtId="0" fontId="0" fillId="13" borderId="6" xfId="0" applyFill="1" applyBorder="1"/>
    <xf numFmtId="16" fontId="0" fillId="7" borderId="7" xfId="0" applyNumberFormat="1" applyFill="1" applyBorder="1" applyAlignment="1">
      <alignment horizontal="left"/>
    </xf>
    <xf numFmtId="0" fontId="1" fillId="13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0" fillId="13" borderId="7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13" borderId="7" xfId="0" applyFill="1" applyBorder="1"/>
    <xf numFmtId="0" fontId="1" fillId="2" borderId="7" xfId="0" applyFont="1" applyFill="1" applyBorder="1" applyAlignment="1"/>
    <xf numFmtId="0" fontId="1" fillId="6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14" fontId="0" fillId="7" borderId="7" xfId="0" applyNumberFormat="1" applyFill="1" applyBorder="1" applyAlignment="1">
      <alignment horizontal="left"/>
    </xf>
    <xf numFmtId="0" fontId="1" fillId="3" borderId="4" xfId="0" applyFont="1" applyFill="1" applyBorder="1" applyAlignment="1"/>
    <xf numFmtId="0" fontId="1" fillId="3" borderId="4" xfId="0" applyFont="1" applyFill="1" applyBorder="1" applyAlignment="1">
      <alignment vertical="center" wrapText="1"/>
    </xf>
    <xf numFmtId="0" fontId="0" fillId="0" borderId="38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/>
    <xf numFmtId="0" fontId="0" fillId="0" borderId="7" xfId="0" applyBorder="1" applyAlignment="1"/>
    <xf numFmtId="0" fontId="0" fillId="14" borderId="7" xfId="0" applyFill="1" applyBorder="1"/>
    <xf numFmtId="0" fontId="3" fillId="7" borderId="28" xfId="0" applyNumberFormat="1" applyFont="1" applyFill="1" applyBorder="1" applyAlignment="1">
      <alignment horizontal="left"/>
    </xf>
    <xf numFmtId="0" fontId="3" fillId="2" borderId="28" xfId="0" applyFont="1" applyFill="1" applyBorder="1"/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vertical="center"/>
    </xf>
    <xf numFmtId="0" fontId="3" fillId="3" borderId="28" xfId="0" applyFont="1" applyFill="1" applyBorder="1"/>
    <xf numFmtId="0" fontId="3" fillId="3" borderId="28" xfId="0" applyFont="1" applyFill="1" applyBorder="1" applyAlignment="1"/>
    <xf numFmtId="49" fontId="5" fillId="6" borderId="28" xfId="0" applyNumberFormat="1" applyFont="1" applyFill="1" applyBorder="1" applyAlignment="1">
      <alignment horizontal="center" vertical="center"/>
    </xf>
    <xf numFmtId="0" fontId="3" fillId="0" borderId="28" xfId="0" applyNumberFormat="1" applyFont="1" applyFill="1" applyBorder="1" applyAlignment="1">
      <alignment horizontal="center" vertical="center"/>
    </xf>
    <xf numFmtId="49" fontId="5" fillId="0" borderId="28" xfId="0" applyNumberFormat="1" applyFont="1" applyFill="1" applyBorder="1" applyAlignment="1">
      <alignment horizontal="center" vertical="center"/>
    </xf>
    <xf numFmtId="0" fontId="3" fillId="2" borderId="28" xfId="0" applyFont="1" applyFill="1" applyBorder="1" applyAlignment="1"/>
    <xf numFmtId="49" fontId="5" fillId="0" borderId="28" xfId="0" applyNumberFormat="1" applyFont="1" applyFill="1" applyBorder="1" applyAlignment="1">
      <alignment vertical="center"/>
    </xf>
    <xf numFmtId="0" fontId="3" fillId="3" borderId="28" xfId="0" applyFont="1" applyFill="1" applyBorder="1" applyAlignment="1">
      <alignment vertical="center" wrapText="1"/>
    </xf>
    <xf numFmtId="49" fontId="6" fillId="0" borderId="28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/>
    <xf numFmtId="0" fontId="0" fillId="0" borderId="28" xfId="0" applyFill="1" applyBorder="1" applyAlignment="1">
      <alignment vertical="center"/>
    </xf>
    <xf numFmtId="0" fontId="3" fillId="13" borderId="28" xfId="0" applyFont="1" applyFill="1" applyBorder="1"/>
    <xf numFmtId="0" fontId="3" fillId="0" borderId="28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0" fillId="7" borderId="28" xfId="0" applyFill="1" applyBorder="1"/>
    <xf numFmtId="0" fontId="3" fillId="7" borderId="42" xfId="0" applyNumberFormat="1" applyFont="1" applyFill="1" applyBorder="1" applyAlignment="1">
      <alignment horizontal="left"/>
    </xf>
    <xf numFmtId="0" fontId="3" fillId="2" borderId="42" xfId="0" applyFont="1" applyFill="1" applyBorder="1"/>
    <xf numFmtId="0" fontId="0" fillId="0" borderId="42" xfId="0" applyBorder="1"/>
    <xf numFmtId="0" fontId="0" fillId="0" borderId="37" xfId="0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vertical="center"/>
    </xf>
    <xf numFmtId="0" fontId="0" fillId="0" borderId="42" xfId="0" applyFill="1" applyBorder="1"/>
    <xf numFmtId="16" fontId="0" fillId="7" borderId="4" xfId="0" applyNumberFormat="1" applyFill="1" applyBorder="1" applyAlignment="1">
      <alignment horizontal="left"/>
    </xf>
    <xf numFmtId="0" fontId="0" fillId="2" borderId="4" xfId="0" applyFill="1" applyBorder="1"/>
    <xf numFmtId="0" fontId="3" fillId="0" borderId="4" xfId="0" applyFont="1" applyFill="1" applyBorder="1" applyAlignment="1">
      <alignment vertical="center"/>
    </xf>
    <xf numFmtId="14" fontId="0" fillId="7" borderId="4" xfId="0" applyNumberFormat="1" applyFill="1" applyBorder="1" applyAlignment="1">
      <alignment horizontal="left"/>
    </xf>
    <xf numFmtId="0" fontId="1" fillId="2" borderId="4" xfId="0" applyFont="1" applyFill="1" applyBorder="1" applyAlignment="1"/>
    <xf numFmtId="0" fontId="1" fillId="6" borderId="4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" fontId="0" fillId="7" borderId="15" xfId="0" applyNumberFormat="1" applyFill="1" applyBorder="1" applyAlignment="1">
      <alignment horizontal="left"/>
    </xf>
    <xf numFmtId="0" fontId="0" fillId="13" borderId="15" xfId="0" applyFill="1" applyBorder="1"/>
    <xf numFmtId="0" fontId="0" fillId="0" borderId="16" xfId="0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16" fontId="0" fillId="7" borderId="19" xfId="0" applyNumberFormat="1" applyFill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3" fillId="0" borderId="19" xfId="0" applyFont="1" applyFill="1" applyBorder="1" applyAlignment="1">
      <alignment vertical="center"/>
    </xf>
    <xf numFmtId="0" fontId="0" fillId="13" borderId="19" xfId="0" applyFill="1" applyBorder="1"/>
    <xf numFmtId="0" fontId="1" fillId="2" borderId="15" xfId="0" applyFont="1" applyFill="1" applyBorder="1" applyAlignment="1"/>
    <xf numFmtId="0" fontId="1" fillId="6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vertical="center"/>
    </xf>
    <xf numFmtId="0" fontId="1" fillId="2" borderId="19" xfId="0" applyFont="1" applyFill="1" applyBorder="1" applyAlignment="1"/>
    <xf numFmtId="0" fontId="1" fillId="6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vertical="center"/>
    </xf>
    <xf numFmtId="0" fontId="1" fillId="3" borderId="15" xfId="0" applyFont="1" applyFill="1" applyBorder="1" applyAlignment="1"/>
    <xf numFmtId="0" fontId="1" fillId="0" borderId="15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/>
    <xf numFmtId="0" fontId="1" fillId="0" borderId="19" xfId="0" applyNumberFormat="1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15" xfId="0" applyBorder="1" applyAlignment="1"/>
    <xf numFmtId="0" fontId="0" fillId="0" borderId="19" xfId="0" applyBorder="1" applyAlignment="1"/>
    <xf numFmtId="0" fontId="0" fillId="14" borderId="6" xfId="0" applyFill="1" applyBorder="1"/>
    <xf numFmtId="0" fontId="0" fillId="14" borderId="15" xfId="0" applyFill="1" applyBorder="1"/>
    <xf numFmtId="0" fontId="0" fillId="14" borderId="19" xfId="0" applyFill="1" applyBorder="1"/>
    <xf numFmtId="0" fontId="3" fillId="7" borderId="26" xfId="0" applyNumberFormat="1" applyFont="1" applyFill="1" applyBorder="1" applyAlignment="1">
      <alignment horizontal="left"/>
    </xf>
    <xf numFmtId="0" fontId="3" fillId="3" borderId="26" xfId="0" applyFont="1" applyFill="1" applyBorder="1"/>
    <xf numFmtId="0" fontId="0" fillId="0" borderId="26" xfId="0" applyBorder="1"/>
    <xf numFmtId="0" fontId="0" fillId="0" borderId="4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shrinkToFit="1"/>
    </xf>
    <xf numFmtId="0" fontId="0" fillId="5" borderId="15" xfId="0" applyFill="1" applyBorder="1"/>
    <xf numFmtId="0" fontId="0" fillId="13" borderId="4" xfId="0" applyFill="1" applyBorder="1"/>
    <xf numFmtId="0" fontId="0" fillId="0" borderId="4" xfId="0" applyFill="1" applyBorder="1" applyAlignment="1">
      <alignment vertical="center"/>
    </xf>
    <xf numFmtId="0" fontId="0" fillId="7" borderId="20" xfId="0" applyNumberFormat="1" applyFill="1" applyBorder="1" applyAlignment="1">
      <alignment horizontal="left"/>
    </xf>
    <xf numFmtId="0" fontId="0" fillId="13" borderId="44" xfId="0" applyFill="1" applyBorder="1"/>
    <xf numFmtId="0" fontId="0" fillId="13" borderId="42" xfId="0" applyFill="1" applyBorder="1"/>
    <xf numFmtId="0" fontId="3" fillId="3" borderId="42" xfId="0" applyFont="1" applyFill="1" applyBorder="1"/>
    <xf numFmtId="0" fontId="0" fillId="0" borderId="37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0" fillId="3" borderId="7" xfId="0" applyFill="1" applyBorder="1" applyAlignment="1"/>
    <xf numFmtId="0" fontId="0" fillId="2" borderId="15" xfId="0" applyFill="1" applyBorder="1" applyAlignment="1">
      <alignment horizontal="left"/>
    </xf>
    <xf numFmtId="0" fontId="0" fillId="0" borderId="15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left"/>
    </xf>
    <xf numFmtId="0" fontId="0" fillId="0" borderId="19" xfId="0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 textRotation="90"/>
    </xf>
    <xf numFmtId="0" fontId="1" fillId="0" borderId="26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0" fillId="14" borderId="6" xfId="0" applyFill="1" applyBorder="1" applyAlignment="1">
      <alignment horizontal="left" vertical="center"/>
    </xf>
    <xf numFmtId="0" fontId="0" fillId="14" borderId="6" xfId="0" applyFill="1" applyBorder="1" applyAlignment="1">
      <alignment horizontal="center" vertical="center"/>
    </xf>
    <xf numFmtId="2" fontId="0" fillId="14" borderId="6" xfId="0" applyNumberFormat="1" applyFill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14" borderId="4" xfId="0" applyFill="1" applyBorder="1" applyAlignment="1">
      <alignment vertical="center"/>
    </xf>
    <xf numFmtId="0" fontId="0" fillId="14" borderId="38" xfId="0" applyFill="1" applyBorder="1" applyAlignment="1">
      <alignment horizontal="center" vertical="center"/>
    </xf>
    <xf numFmtId="0" fontId="0" fillId="14" borderId="4" xfId="0" applyFont="1" applyFill="1" applyBorder="1" applyAlignment="1">
      <alignment horizontal="right" vertical="center"/>
    </xf>
    <xf numFmtId="0" fontId="0" fillId="11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right" vertical="center"/>
    </xf>
    <xf numFmtId="49" fontId="0" fillId="9" borderId="6" xfId="0" applyNumberFormat="1" applyFont="1" applyFill="1" applyBorder="1" applyAlignment="1">
      <alignment horizontal="right" vertical="center"/>
    </xf>
    <xf numFmtId="0" fontId="0" fillId="9" borderId="6" xfId="0" applyFont="1" applyFill="1" applyBorder="1" applyAlignment="1">
      <alignment horizontal="right" vertical="center"/>
    </xf>
    <xf numFmtId="0" fontId="0" fillId="5" borderId="6" xfId="0" applyFill="1" applyBorder="1" applyAlignment="1">
      <alignment horizontal="left" vertical="center"/>
    </xf>
    <xf numFmtId="0" fontId="0" fillId="13" borderId="6" xfId="0" applyFill="1" applyBorder="1" applyAlignment="1">
      <alignment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ont="1" applyFill="1" applyBorder="1" applyAlignment="1">
      <alignment horizontal="right" vertical="center"/>
    </xf>
    <xf numFmtId="0" fontId="0" fillId="5" borderId="6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15" borderId="6" xfId="0" applyFill="1" applyBorder="1" applyAlignment="1">
      <alignment vertical="center"/>
    </xf>
    <xf numFmtId="0" fontId="0" fillId="15" borderId="11" xfId="0" applyFill="1" applyBorder="1" applyAlignment="1">
      <alignment horizontal="center" vertical="center"/>
    </xf>
    <xf numFmtId="49" fontId="0" fillId="15" borderId="6" xfId="0" applyNumberFormat="1" applyFont="1" applyFill="1" applyBorder="1" applyAlignment="1">
      <alignment horizontal="right" vertical="center"/>
    </xf>
    <xf numFmtId="0" fontId="0" fillId="15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0" fontId="1" fillId="5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1" fillId="14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4" borderId="4" xfId="0" applyFill="1" applyBorder="1" applyAlignment="1">
      <alignment horizontal="left" vertical="center"/>
    </xf>
    <xf numFmtId="0" fontId="0" fillId="14" borderId="4" xfId="0" applyFill="1" applyBorder="1" applyAlignment="1">
      <alignment horizontal="center" vertical="center"/>
    </xf>
    <xf numFmtId="2" fontId="0" fillId="14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13" borderId="7" xfId="0" applyFill="1" applyBorder="1" applyAlignment="1">
      <alignment vertical="center"/>
    </xf>
    <xf numFmtId="0" fontId="0" fillId="13" borderId="12" xfId="0" applyFill="1" applyBorder="1" applyAlignment="1">
      <alignment horizontal="center" vertical="center"/>
    </xf>
    <xf numFmtId="0" fontId="0" fillId="13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vertical="center"/>
    </xf>
    <xf numFmtId="0" fontId="0" fillId="9" borderId="38" xfId="0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right" vertical="center"/>
    </xf>
    <xf numFmtId="0" fontId="0" fillId="9" borderId="4" xfId="0" applyFont="1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13" borderId="4" xfId="0" applyFill="1" applyBorder="1" applyAlignment="1">
      <alignment vertical="center"/>
    </xf>
    <xf numFmtId="0" fontId="0" fillId="13" borderId="38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left"/>
    </xf>
    <xf numFmtId="0" fontId="3" fillId="3" borderId="4" xfId="0" applyFont="1" applyFill="1" applyBorder="1"/>
    <xf numFmtId="0" fontId="0" fillId="14" borderId="15" xfId="0" applyFill="1" applyBorder="1" applyAlignment="1">
      <alignment horizontal="left" vertical="center"/>
    </xf>
    <xf numFmtId="0" fontId="0" fillId="14" borderId="15" xfId="0" applyFill="1" applyBorder="1" applyAlignment="1">
      <alignment horizontal="center" vertical="center"/>
    </xf>
    <xf numFmtId="2" fontId="0" fillId="14" borderId="15" xfId="0" applyNumberFormat="1" applyFill="1" applyBorder="1" applyAlignment="1">
      <alignment horizontal="center" vertical="center"/>
    </xf>
    <xf numFmtId="0" fontId="0" fillId="14" borderId="15" xfId="0" applyFont="1" applyFill="1" applyBorder="1" applyAlignment="1">
      <alignment horizontal="right" vertical="center"/>
    </xf>
    <xf numFmtId="0" fontId="0" fillId="8" borderId="15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14" borderId="19" xfId="0" applyFill="1" applyBorder="1" applyAlignment="1">
      <alignment horizontal="left" vertical="center"/>
    </xf>
    <xf numFmtId="0" fontId="0" fillId="14" borderId="19" xfId="0" applyFill="1" applyBorder="1" applyAlignment="1">
      <alignment horizontal="center" vertical="center"/>
    </xf>
    <xf numFmtId="2" fontId="0" fillId="14" borderId="19" xfId="0" applyNumberFormat="1" applyFill="1" applyBorder="1" applyAlignment="1">
      <alignment horizontal="center" vertical="center"/>
    </xf>
    <xf numFmtId="0" fontId="0" fillId="14" borderId="19" xfId="0" applyFont="1" applyFill="1" applyBorder="1" applyAlignment="1">
      <alignment horizontal="right" vertical="center"/>
    </xf>
    <xf numFmtId="0" fontId="0" fillId="7" borderId="26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49" fontId="0" fillId="0" borderId="40" xfId="0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left"/>
    </xf>
    <xf numFmtId="0" fontId="0" fillId="14" borderId="19" xfId="0" applyFill="1" applyBorder="1" applyAlignment="1">
      <alignment vertical="center"/>
    </xf>
    <xf numFmtId="0" fontId="0" fillId="14" borderId="20" xfId="0" applyFill="1" applyBorder="1" applyAlignment="1">
      <alignment horizontal="center" vertical="center"/>
    </xf>
    <xf numFmtId="0" fontId="0" fillId="14" borderId="15" xfId="0" applyFill="1" applyBorder="1" applyAlignment="1">
      <alignment vertical="center"/>
    </xf>
    <xf numFmtId="0" fontId="0" fillId="14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left" vertical="center"/>
    </xf>
    <xf numFmtId="0" fontId="0" fillId="0" borderId="40" xfId="0" applyFill="1" applyBorder="1" applyAlignment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left" vertical="center"/>
    </xf>
    <xf numFmtId="0" fontId="0" fillId="14" borderId="46" xfId="0" applyFill="1" applyBorder="1" applyAlignment="1">
      <alignment horizontal="left" vertical="center"/>
    </xf>
    <xf numFmtId="0" fontId="0" fillId="14" borderId="21" xfId="0" applyFill="1" applyBorder="1" applyAlignment="1">
      <alignment vertical="center"/>
    </xf>
    <xf numFmtId="0" fontId="0" fillId="13" borderId="28" xfId="0" applyFill="1" applyBorder="1" applyAlignment="1">
      <alignment vertical="center"/>
    </xf>
    <xf numFmtId="0" fontId="3" fillId="13" borderId="29" xfId="0" applyFont="1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3" fillId="13" borderId="28" xfId="0" applyFont="1" applyFill="1" applyBorder="1" applyAlignment="1">
      <alignment horizontal="right" vertical="center"/>
    </xf>
    <xf numFmtId="0" fontId="0" fillId="13" borderId="28" xfId="0" applyFont="1" applyFill="1" applyBorder="1" applyAlignment="1">
      <alignment horizontal="right" vertical="center"/>
    </xf>
    <xf numFmtId="0" fontId="0" fillId="0" borderId="28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13" borderId="15" xfId="0" applyFill="1" applyBorder="1" applyAlignment="1">
      <alignment vertical="center"/>
    </xf>
    <xf numFmtId="0" fontId="0" fillId="13" borderId="16" xfId="0" applyFill="1" applyBorder="1" applyAlignment="1">
      <alignment horizontal="center" vertical="center"/>
    </xf>
    <xf numFmtId="0" fontId="0" fillId="13" borderId="15" xfId="0" applyFont="1" applyFill="1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13" borderId="19" xfId="0" applyFill="1" applyBorder="1" applyAlignment="1">
      <alignment vertical="center"/>
    </xf>
    <xf numFmtId="0" fontId="0" fillId="13" borderId="20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right" vertical="center"/>
    </xf>
    <xf numFmtId="0" fontId="0" fillId="14" borderId="28" xfId="0" applyFill="1" applyBorder="1" applyAlignment="1">
      <alignment vertical="center"/>
    </xf>
    <xf numFmtId="0" fontId="3" fillId="14" borderId="29" xfId="0" applyFont="1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49" fontId="0" fillId="14" borderId="28" xfId="0" applyNumberFormat="1" applyFont="1" applyFill="1" applyBorder="1" applyAlignment="1">
      <alignment horizontal="right" vertical="center"/>
    </xf>
    <xf numFmtId="0" fontId="0" fillId="14" borderId="28" xfId="0" applyFont="1" applyFill="1" applyBorder="1" applyAlignment="1">
      <alignment horizontal="right" vertical="center"/>
    </xf>
    <xf numFmtId="0" fontId="0" fillId="7" borderId="28" xfId="0" applyFill="1" applyBorder="1" applyAlignment="1">
      <alignment horizontal="left" vertical="center"/>
    </xf>
    <xf numFmtId="0" fontId="1" fillId="14" borderId="28" xfId="0" applyFont="1" applyFill="1" applyBorder="1" applyAlignment="1">
      <alignment vertical="center"/>
    </xf>
    <xf numFmtId="0" fontId="0" fillId="14" borderId="28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3" fillId="14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47" xfId="0" applyNumberFormat="1" applyFill="1" applyBorder="1" applyAlignment="1">
      <alignment horizontal="left"/>
    </xf>
    <xf numFmtId="0" fontId="0" fillId="0" borderId="47" xfId="0" applyFill="1" applyBorder="1"/>
    <xf numFmtId="0" fontId="3" fillId="14" borderId="19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3" fillId="14" borderId="28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0" borderId="2" xfId="0" applyFill="1" applyBorder="1"/>
    <xf numFmtId="0" fontId="0" fillId="0" borderId="10" xfId="0" applyFill="1" applyBorder="1"/>
    <xf numFmtId="0" fontId="0" fillId="0" borderId="48" xfId="0" applyFill="1" applyBorder="1"/>
    <xf numFmtId="0" fontId="0" fillId="0" borderId="44" xfId="0" applyFill="1" applyBorder="1"/>
    <xf numFmtId="0" fontId="0" fillId="0" borderId="35" xfId="0" applyFill="1" applyBorder="1"/>
    <xf numFmtId="0" fontId="0" fillId="0" borderId="8" xfId="0" applyFill="1" applyBorder="1"/>
    <xf numFmtId="0" fontId="0" fillId="0" borderId="49" xfId="0" applyFill="1" applyBorder="1"/>
    <xf numFmtId="0" fontId="18" fillId="9" borderId="36" xfId="0" applyNumberFormat="1" applyFont="1" applyFill="1" applyBorder="1" applyAlignment="1">
      <alignment horizontal="center" vertical="center"/>
    </xf>
    <xf numFmtId="0" fontId="15" fillId="9" borderId="0" xfId="0" applyNumberFormat="1" applyFont="1" applyFill="1" applyBorder="1" applyAlignment="1">
      <alignment horizontal="left" vertic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left"/>
    </xf>
    <xf numFmtId="0" fontId="5" fillId="5" borderId="52" xfId="0" applyFont="1" applyFill="1" applyBorder="1" applyAlignment="1">
      <alignment vertical="center"/>
    </xf>
    <xf numFmtId="0" fontId="17" fillId="0" borderId="53" xfId="0" applyFont="1" applyBorder="1" applyAlignment="1">
      <alignment horizontal="center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8" xfId="0" applyFill="1" applyBorder="1" applyAlignment="1">
      <alignment horizontal="left" vertical="center"/>
    </xf>
    <xf numFmtId="0" fontId="0" fillId="0" borderId="59" xfId="0" applyFill="1" applyBorder="1" applyAlignment="1">
      <alignment horizontal="left" vertical="center"/>
    </xf>
    <xf numFmtId="0" fontId="0" fillId="0" borderId="60" xfId="0" applyFill="1" applyBorder="1" applyAlignment="1">
      <alignment horizontal="left" vertical="center"/>
    </xf>
    <xf numFmtId="0" fontId="17" fillId="9" borderId="33" xfId="0" applyNumberFormat="1" applyFont="1" applyFill="1" applyBorder="1" applyAlignment="1">
      <alignment horizontal="center" vertical="center"/>
    </xf>
    <xf numFmtId="0" fontId="0" fillId="9" borderId="21" xfId="0" applyNumberFormat="1" applyFill="1" applyBorder="1" applyAlignment="1">
      <alignment horizontal="left"/>
    </xf>
    <xf numFmtId="0" fontId="0" fillId="5" borderId="19" xfId="0" applyFill="1" applyBorder="1"/>
    <xf numFmtId="0" fontId="0" fillId="5" borderId="19" xfId="0" applyFill="1" applyBorder="1" applyAlignment="1">
      <alignment horizontal="right"/>
    </xf>
    <xf numFmtId="0" fontId="0" fillId="9" borderId="19" xfId="0" applyFill="1" applyBorder="1" applyAlignment="1">
      <alignment horizontal="center"/>
    </xf>
    <xf numFmtId="0" fontId="0" fillId="9" borderId="19" xfId="0" applyFill="1" applyBorder="1" applyAlignment="1">
      <alignment horizontal="center" vertical="center"/>
    </xf>
    <xf numFmtId="49" fontId="0" fillId="9" borderId="19" xfId="0" applyNumberFormat="1" applyFont="1" applyFill="1" applyBorder="1" applyAlignment="1">
      <alignment horizontal="right" vertical="center"/>
    </xf>
    <xf numFmtId="0" fontId="0" fillId="9" borderId="19" xfId="0" applyFont="1" applyFill="1" applyBorder="1" applyAlignment="1">
      <alignment horizontal="right"/>
    </xf>
    <xf numFmtId="0" fontId="0" fillId="5" borderId="19" xfId="0" applyFill="1" applyBorder="1" applyAlignment="1">
      <alignment horizontal="left"/>
    </xf>
    <xf numFmtId="0" fontId="0" fillId="0" borderId="15" xfId="0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textRotation="90"/>
    </xf>
    <xf numFmtId="0" fontId="0" fillId="0" borderId="42" xfId="0" applyFill="1" applyBorder="1" applyAlignment="1">
      <alignment horizontal="center" vertical="center" textRotation="90"/>
    </xf>
    <xf numFmtId="0" fontId="0" fillId="3" borderId="6" xfId="0" applyFill="1" applyBorder="1" applyAlignment="1">
      <alignment vertical="center"/>
    </xf>
    <xf numFmtId="0" fontId="0" fillId="14" borderId="6" xfId="0" applyFill="1" applyBorder="1" applyAlignment="1">
      <alignment vertical="center" wrapText="1"/>
    </xf>
    <xf numFmtId="0" fontId="0" fillId="11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14" borderId="7" xfId="0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0" fontId="0" fillId="14" borderId="4" xfId="0" applyFill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3" borderId="7" xfId="0" applyFill="1" applyBorder="1" applyAlignment="1">
      <alignment vertical="center" wrapText="1"/>
    </xf>
    <xf numFmtId="0" fontId="0" fillId="13" borderId="7" xfId="0" applyFill="1" applyBorder="1" applyAlignment="1">
      <alignment horizontal="right" vertical="center" wrapText="1"/>
    </xf>
    <xf numFmtId="0" fontId="0" fillId="13" borderId="7" xfId="0" applyFill="1" applyBorder="1" applyAlignment="1">
      <alignment horizontal="right" vertical="center"/>
    </xf>
    <xf numFmtId="49" fontId="5" fillId="9" borderId="4" xfId="0" applyNumberFormat="1" applyFont="1" applyFill="1" applyBorder="1" applyAlignment="1">
      <alignment horizontal="right"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14" borderId="42" xfId="0" applyFill="1" applyBorder="1" applyAlignment="1">
      <alignment vertical="center"/>
    </xf>
    <xf numFmtId="0" fontId="0" fillId="14" borderId="61" xfId="0" applyFill="1" applyBorder="1" applyAlignment="1">
      <alignment vertical="center"/>
    </xf>
    <xf numFmtId="0" fontId="0" fillId="14" borderId="15" xfId="0" applyFill="1" applyBorder="1" applyAlignment="1">
      <alignment horizontal="right" vertical="center"/>
    </xf>
    <xf numFmtId="0" fontId="0" fillId="8" borderId="16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14" borderId="19" xfId="0" applyFill="1" applyBorder="1" applyAlignment="1">
      <alignment horizontal="right" vertical="center"/>
    </xf>
    <xf numFmtId="0" fontId="0" fillId="7" borderId="26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9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14" borderId="15" xfId="0" applyFont="1" applyFill="1" applyBorder="1" applyAlignment="1">
      <alignment vertical="center"/>
    </xf>
    <xf numFmtId="0" fontId="0" fillId="14" borderId="16" xfId="0" applyFont="1" applyFill="1" applyBorder="1" applyAlignment="1">
      <alignment horizontal="center" vertical="center"/>
    </xf>
    <xf numFmtId="0" fontId="0" fillId="14" borderId="19" xfId="0" applyFont="1" applyFill="1" applyBorder="1" applyAlignment="1">
      <alignment vertical="center"/>
    </xf>
    <xf numFmtId="0" fontId="0" fillId="0" borderId="40" xfId="0" applyFill="1" applyBorder="1" applyAlignment="1">
      <alignment horizontal="right" vertical="center"/>
    </xf>
    <xf numFmtId="0" fontId="0" fillId="14" borderId="46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5" borderId="4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9" borderId="6" xfId="0" applyFill="1" applyBorder="1" applyAlignment="1">
      <alignment vertical="center"/>
    </xf>
    <xf numFmtId="0" fontId="0" fillId="13" borderId="6" xfId="0" applyFill="1" applyBorder="1" applyAlignment="1">
      <alignment horizontal="right" vertical="center"/>
    </xf>
    <xf numFmtId="0" fontId="1" fillId="13" borderId="6" xfId="0" applyFont="1" applyFill="1" applyBorder="1" applyAlignment="1">
      <alignment horizontal="right" vertical="center"/>
    </xf>
    <xf numFmtId="49" fontId="5" fillId="15" borderId="6" xfId="0" applyNumberFormat="1" applyFont="1" applyFill="1" applyBorder="1" applyAlignment="1">
      <alignment horizontal="right" vertical="center"/>
    </xf>
    <xf numFmtId="0" fontId="0" fillId="15" borderId="6" xfId="0" applyFill="1" applyBorder="1" applyAlignment="1">
      <alignment horizontal="right" vertical="center"/>
    </xf>
    <xf numFmtId="0" fontId="0" fillId="13" borderId="6" xfId="0" applyFill="1" applyBorder="1" applyAlignment="1">
      <alignment horizontal="center"/>
    </xf>
    <xf numFmtId="0" fontId="0" fillId="0" borderId="22" xfId="0" applyFill="1" applyBorder="1" applyAlignment="1">
      <alignment vertical="center"/>
    </xf>
    <xf numFmtId="0" fontId="0" fillId="13" borderId="4" xfId="0" applyFill="1" applyBorder="1" applyAlignment="1">
      <alignment horizontal="right" vertical="center"/>
    </xf>
    <xf numFmtId="0" fontId="0" fillId="9" borderId="4" xfId="0" applyFill="1" applyBorder="1" applyAlignment="1">
      <alignment horizontal="right" vertical="center"/>
    </xf>
    <xf numFmtId="0" fontId="1" fillId="13" borderId="7" xfId="0" applyFont="1" applyFill="1" applyBorder="1" applyAlignment="1">
      <alignment horizontal="right" vertical="center"/>
    </xf>
    <xf numFmtId="0" fontId="1" fillId="13" borderId="4" xfId="0" applyFont="1" applyFill="1" applyBorder="1" applyAlignment="1">
      <alignment horizontal="right" vertical="center"/>
    </xf>
    <xf numFmtId="0" fontId="0" fillId="14" borderId="4" xfId="0" applyFont="1" applyFill="1" applyBorder="1" applyAlignment="1">
      <alignment vertical="center"/>
    </xf>
    <xf numFmtId="0" fontId="0" fillId="14" borderId="4" xfId="0" applyFill="1" applyBorder="1"/>
    <xf numFmtId="0" fontId="19" fillId="14" borderId="4" xfId="0" applyFont="1" applyFill="1" applyBorder="1"/>
    <xf numFmtId="0" fontId="0" fillId="13" borderId="28" xfId="0" applyFill="1" applyBorder="1" applyAlignment="1">
      <alignment horizontal="center" vertical="center"/>
    </xf>
    <xf numFmtId="0" fontId="0" fillId="13" borderId="28" xfId="0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13" borderId="19" xfId="0" applyFill="1" applyBorder="1" applyAlignment="1">
      <alignment horizontal="right" vertical="center"/>
    </xf>
    <xf numFmtId="49" fontId="5" fillId="14" borderId="28" xfId="0" applyNumberFormat="1" applyFont="1" applyFill="1" applyBorder="1" applyAlignment="1">
      <alignment horizontal="right" vertical="center"/>
    </xf>
    <xf numFmtId="0" fontId="0" fillId="14" borderId="2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1" fillId="13" borderId="15" xfId="0" applyFont="1" applyFill="1" applyBorder="1" applyAlignment="1">
      <alignment horizontal="right" vertical="center"/>
    </xf>
    <xf numFmtId="0" fontId="1" fillId="13" borderId="19" xfId="0" applyFont="1" applyFill="1" applyBorder="1" applyAlignment="1">
      <alignment horizontal="right" vertical="center"/>
    </xf>
    <xf numFmtId="0" fontId="0" fillId="3" borderId="28" xfId="0" applyFill="1" applyBorder="1" applyAlignment="1">
      <alignment vertical="center"/>
    </xf>
    <xf numFmtId="49" fontId="0" fillId="14" borderId="15" xfId="0" applyNumberFormat="1" applyFill="1" applyBorder="1" applyAlignment="1">
      <alignment horizontal="left"/>
    </xf>
    <xf numFmtId="0" fontId="19" fillId="14" borderId="15" xfId="0" applyFont="1" applyFill="1" applyBorder="1"/>
    <xf numFmtId="49" fontId="0" fillId="14" borderId="19" xfId="0" applyNumberFormat="1" applyFill="1" applyBorder="1" applyAlignment="1">
      <alignment horizontal="left"/>
    </xf>
    <xf numFmtId="0" fontId="19" fillId="14" borderId="19" xfId="0" applyFont="1" applyFill="1" applyBorder="1"/>
    <xf numFmtId="0" fontId="0" fillId="0" borderId="19" xfId="0" applyBorder="1" applyAlignment="1">
      <alignment vertical="center"/>
    </xf>
    <xf numFmtId="0" fontId="0" fillId="2" borderId="6" xfId="0" applyFill="1" applyBorder="1" applyAlignment="1">
      <alignment vertical="center"/>
    </xf>
    <xf numFmtId="49" fontId="5" fillId="0" borderId="40" xfId="0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18" fillId="9" borderId="50" xfId="0" applyNumberFormat="1" applyFont="1" applyFill="1" applyBorder="1" applyAlignment="1">
      <alignment horizontal="center" vertical="center"/>
    </xf>
    <xf numFmtId="0" fontId="15" fillId="9" borderId="17" xfId="0" applyNumberFormat="1" applyFont="1" applyFill="1" applyBorder="1" applyAlignment="1">
      <alignment vertical="center"/>
    </xf>
    <xf numFmtId="0" fontId="6" fillId="5" borderId="17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9" borderId="15" xfId="0" applyFont="1" applyFill="1" applyBorder="1" applyAlignment="1">
      <alignment horizontal="center" vertical="center" shrinkToFit="1"/>
    </xf>
    <xf numFmtId="49" fontId="5" fillId="9" borderId="15" xfId="0" applyNumberFormat="1" applyFont="1" applyFill="1" applyBorder="1" applyAlignment="1">
      <alignment horizontal="right" vertical="center"/>
    </xf>
    <xf numFmtId="0" fontId="16" fillId="9" borderId="17" xfId="0" applyFont="1" applyFill="1" applyBorder="1" applyAlignment="1">
      <alignment horizontal="right" vertical="center"/>
    </xf>
    <xf numFmtId="0" fontId="5" fillId="5" borderId="51" xfId="0" applyFont="1" applyFill="1" applyBorder="1" applyAlignment="1">
      <alignment vertical="center"/>
    </xf>
    <xf numFmtId="0" fontId="0" fillId="2" borderId="54" xfId="0" applyFill="1" applyBorder="1" applyAlignment="1">
      <alignment vertical="center"/>
    </xf>
    <xf numFmtId="0" fontId="0" fillId="3" borderId="55" xfId="0" applyFill="1" applyBorder="1" applyAlignment="1">
      <alignment vertical="center"/>
    </xf>
    <xf numFmtId="0" fontId="0" fillId="3" borderId="56" xfId="0" applyFill="1" applyBorder="1" applyAlignment="1">
      <alignment vertical="center"/>
    </xf>
    <xf numFmtId="0" fontId="0" fillId="3" borderId="57" xfId="0" applyFill="1" applyBorder="1" applyAlignment="1">
      <alignment vertical="center"/>
    </xf>
    <xf numFmtId="0" fontId="0" fillId="3" borderId="58" xfId="0" applyFill="1" applyBorder="1" applyAlignment="1">
      <alignment vertical="center"/>
    </xf>
    <xf numFmtId="0" fontId="0" fillId="3" borderId="59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3" borderId="54" xfId="0" applyFill="1" applyBorder="1" applyAlignment="1">
      <alignment vertical="center"/>
    </xf>
    <xf numFmtId="0" fontId="0" fillId="0" borderId="63" xfId="0" applyFill="1" applyBorder="1" applyAlignment="1">
      <alignment vertical="center"/>
    </xf>
    <xf numFmtId="0" fontId="0" fillId="0" borderId="52" xfId="0" applyFill="1" applyBorder="1"/>
    <xf numFmtId="0" fontId="0" fillId="0" borderId="64" xfId="0" applyFill="1" applyBorder="1"/>
    <xf numFmtId="0" fontId="0" fillId="13" borderId="59" xfId="0" applyFill="1" applyBorder="1" applyAlignment="1">
      <alignment vertical="center"/>
    </xf>
    <xf numFmtId="0" fontId="0" fillId="13" borderId="54" xfId="0" applyFill="1" applyBorder="1" applyAlignment="1">
      <alignment vertical="center"/>
    </xf>
    <xf numFmtId="0" fontId="0" fillId="13" borderId="56" xfId="0" applyFill="1" applyBorder="1" applyAlignment="1">
      <alignment vertical="center"/>
    </xf>
    <xf numFmtId="0" fontId="0" fillId="13" borderId="57" xfId="0" applyFill="1" applyBorder="1" applyAlignment="1">
      <alignment vertical="center"/>
    </xf>
    <xf numFmtId="0" fontId="0" fillId="13" borderId="58" xfId="0" applyFill="1" applyBorder="1" applyAlignment="1">
      <alignment vertical="center"/>
    </xf>
    <xf numFmtId="0" fontId="0" fillId="13" borderId="55" xfId="0" applyFill="1" applyBorder="1" applyAlignment="1">
      <alignment vertical="center"/>
    </xf>
    <xf numFmtId="0" fontId="0" fillId="13" borderId="60" xfId="0" applyFill="1" applyBorder="1" applyAlignment="1">
      <alignment vertical="center"/>
    </xf>
    <xf numFmtId="0" fontId="0" fillId="0" borderId="65" xfId="0" applyFill="1" applyBorder="1" applyAlignment="1">
      <alignment vertical="center"/>
    </xf>
    <xf numFmtId="0" fontId="0" fillId="0" borderId="51" xfId="0" applyFill="1" applyBorder="1"/>
    <xf numFmtId="0" fontId="0" fillId="0" borderId="34" xfId="0" applyFill="1" applyBorder="1"/>
    <xf numFmtId="0" fontId="0" fillId="5" borderId="19" xfId="0" applyFill="1" applyBorder="1" applyAlignment="1">
      <alignment vertical="center"/>
    </xf>
    <xf numFmtId="0" fontId="0" fillId="9" borderId="20" xfId="0" applyFill="1" applyBorder="1" applyAlignment="1">
      <alignment horizontal="center" vertical="center"/>
    </xf>
    <xf numFmtId="49" fontId="5" fillId="9" borderId="19" xfId="0" applyNumberFormat="1" applyFont="1" applyFill="1" applyBorder="1" applyAlignment="1">
      <alignment horizontal="right" vertical="center"/>
    </xf>
    <xf numFmtId="0" fontId="0" fillId="9" borderId="19" xfId="0" applyFill="1" applyBorder="1" applyAlignment="1">
      <alignment horizontal="right" vertical="center"/>
    </xf>
    <xf numFmtId="0" fontId="0" fillId="0" borderId="61" xfId="0" applyFill="1" applyBorder="1"/>
    <xf numFmtId="0" fontId="0" fillId="0" borderId="46" xfId="0" applyFill="1" applyBorder="1"/>
    <xf numFmtId="0" fontId="17" fillId="0" borderId="50" xfId="0" applyFont="1" applyBorder="1" applyAlignment="1">
      <alignment horizontal="center" vertical="center"/>
    </xf>
    <xf numFmtId="0" fontId="0" fillId="0" borderId="17" xfId="0" applyNumberFormat="1" applyBorder="1" applyAlignment="1">
      <alignment horizontal="left"/>
    </xf>
    <xf numFmtId="0" fontId="3" fillId="0" borderId="17" xfId="0" applyFont="1" applyFill="1" applyBorder="1"/>
    <xf numFmtId="0" fontId="0" fillId="0" borderId="17" xfId="0" applyBorder="1"/>
    <xf numFmtId="49" fontId="5" fillId="5" borderId="15" xfId="0" applyNumberFormat="1" applyFont="1" applyFill="1" applyBorder="1" applyAlignment="1">
      <alignment horizontal="center" vertical="center"/>
    </xf>
    <xf numFmtId="49" fontId="5" fillId="5" borderId="56" xfId="0" applyNumberFormat="1" applyFont="1" applyFill="1" applyBorder="1" applyAlignment="1">
      <alignment horizontal="center" vertical="center"/>
    </xf>
    <xf numFmtId="0" fontId="0" fillId="5" borderId="54" xfId="0" applyFill="1" applyBorder="1" applyAlignment="1">
      <alignment shrinkToFit="1"/>
    </xf>
    <xf numFmtId="49" fontId="5" fillId="5" borderId="54" xfId="0" applyNumberFormat="1" applyFont="1" applyFill="1" applyBorder="1" applyAlignment="1">
      <alignment horizontal="center" vertical="center"/>
    </xf>
    <xf numFmtId="0" fontId="0" fillId="0" borderId="54" xfId="0" applyFill="1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49" fontId="5" fillId="0" borderId="56" xfId="0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9" xfId="0" applyFill="1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 shrinkToFit="1"/>
    </xf>
    <xf numFmtId="49" fontId="5" fillId="5" borderId="58" xfId="0" applyNumberFormat="1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vertical="center"/>
    </xf>
    <xf numFmtId="0" fontId="3" fillId="0" borderId="59" xfId="0" applyFont="1" applyFill="1" applyBorder="1" applyAlignment="1">
      <alignment vertical="center"/>
    </xf>
    <xf numFmtId="0" fontId="3" fillId="0" borderId="54" xfId="0" applyFont="1" applyFill="1" applyBorder="1" applyAlignment="1">
      <alignment vertical="center"/>
    </xf>
    <xf numFmtId="49" fontId="5" fillId="5" borderId="55" xfId="0" applyNumberFormat="1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vertical="center"/>
    </xf>
    <xf numFmtId="0" fontId="3" fillId="0" borderId="56" xfId="0" applyFont="1" applyFill="1" applyBorder="1" applyAlignment="1">
      <alignment vertical="center"/>
    </xf>
    <xf numFmtId="0" fontId="3" fillId="0" borderId="57" xfId="0" applyFont="1" applyFill="1" applyBorder="1" applyAlignment="1">
      <alignment vertical="center"/>
    </xf>
    <xf numFmtId="0" fontId="3" fillId="0" borderId="58" xfId="0" applyFont="1" applyFill="1" applyBorder="1" applyAlignment="1">
      <alignment vertical="center"/>
    </xf>
    <xf numFmtId="49" fontId="5" fillId="0" borderId="60" xfId="0" applyNumberFormat="1" applyFont="1" applyFill="1" applyBorder="1" applyAlignment="1">
      <alignment horizontal="center" vertical="center"/>
    </xf>
    <xf numFmtId="49" fontId="5" fillId="0" borderId="59" xfId="0" applyNumberFormat="1" applyFont="1" applyFill="1" applyBorder="1" applyAlignment="1">
      <alignment vertical="center"/>
    </xf>
    <xf numFmtId="49" fontId="5" fillId="0" borderId="54" xfId="0" applyNumberFormat="1" applyFont="1" applyFill="1" applyBorder="1" applyAlignment="1">
      <alignment vertical="center"/>
    </xf>
    <xf numFmtId="49" fontId="5" fillId="0" borderId="55" xfId="0" applyNumberFormat="1" applyFont="1" applyFill="1" applyBorder="1" applyAlignment="1">
      <alignment horizontal="center" vertical="center"/>
    </xf>
    <xf numFmtId="49" fontId="5" fillId="0" borderId="60" xfId="0" applyNumberFormat="1" applyFont="1" applyFill="1" applyBorder="1" applyAlignment="1">
      <alignment vertical="center"/>
    </xf>
    <xf numFmtId="49" fontId="5" fillId="0" borderId="55" xfId="0" applyNumberFormat="1" applyFont="1" applyFill="1" applyBorder="1" applyAlignment="1">
      <alignment vertical="center"/>
    </xf>
    <xf numFmtId="49" fontId="5" fillId="0" borderId="58" xfId="0" applyNumberFormat="1" applyFont="1" applyFill="1" applyBorder="1" applyAlignment="1">
      <alignment vertical="center"/>
    </xf>
    <xf numFmtId="49" fontId="5" fillId="0" borderId="56" xfId="0" applyNumberFormat="1" applyFont="1" applyFill="1" applyBorder="1" applyAlignment="1">
      <alignment vertical="center"/>
    </xf>
    <xf numFmtId="49" fontId="5" fillId="0" borderId="57" xfId="0" applyNumberFormat="1" applyFont="1" applyFill="1" applyBorder="1" applyAlignment="1">
      <alignment vertical="center"/>
    </xf>
    <xf numFmtId="49" fontId="5" fillId="0" borderId="57" xfId="0" applyNumberFormat="1" applyFont="1" applyFill="1" applyBorder="1" applyAlignment="1">
      <alignment horizontal="center" vertical="center"/>
    </xf>
    <xf numFmtId="49" fontId="5" fillId="4" borderId="55" xfId="0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/>
    <xf numFmtId="0" fontId="0" fillId="0" borderId="54" xfId="0" applyBorder="1" applyAlignment="1"/>
    <xf numFmtId="49" fontId="5" fillId="0" borderId="54" xfId="0" applyNumberFormat="1" applyFont="1" applyFill="1" applyBorder="1" applyAlignment="1">
      <alignment horizontal="center" vertical="center"/>
    </xf>
    <xf numFmtId="0" fontId="0" fillId="0" borderId="55" xfId="0" applyFill="1" applyBorder="1" applyAlignment="1">
      <alignment vertical="center"/>
    </xf>
    <xf numFmtId="0" fontId="0" fillId="0" borderId="60" xfId="0" applyBorder="1" applyAlignment="1"/>
    <xf numFmtId="0" fontId="0" fillId="0" borderId="55" xfId="0" applyBorder="1" applyAlignment="1"/>
    <xf numFmtId="0" fontId="0" fillId="0" borderId="58" xfId="0" applyBorder="1" applyAlignment="1"/>
    <xf numFmtId="0" fontId="0" fillId="0" borderId="56" xfId="0" applyBorder="1" applyAlignment="1"/>
    <xf numFmtId="0" fontId="0" fillId="0" borderId="57" xfId="0" applyBorder="1" applyAlignment="1"/>
    <xf numFmtId="49" fontId="5" fillId="0" borderId="56" xfId="0" applyNumberFormat="1" applyFont="1" applyFill="1" applyBorder="1" applyAlignment="1">
      <alignment horizontal="center" vertical="center" shrinkToFit="1"/>
    </xf>
    <xf numFmtId="0" fontId="0" fillId="0" borderId="67" xfId="0" applyBorder="1" applyAlignment="1">
      <alignment horizontal="center" vertical="center"/>
    </xf>
    <xf numFmtId="0" fontId="0" fillId="0" borderId="56" xfId="0" applyFill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0" fillId="0" borderId="59" xfId="0" applyFill="1" applyBorder="1" applyAlignment="1">
      <alignment horizontal="center" vertical="center" shrinkToFit="1"/>
    </xf>
    <xf numFmtId="0" fontId="0" fillId="0" borderId="55" xfId="0" applyBorder="1" applyAlignment="1">
      <alignment horizontal="center" vertical="center" shrinkToFit="1"/>
    </xf>
    <xf numFmtId="0" fontId="0" fillId="0" borderId="60" xfId="0" applyBorder="1" applyAlignment="1">
      <alignment horizontal="center" vertical="center" shrinkToFit="1"/>
    </xf>
    <xf numFmtId="0" fontId="0" fillId="0" borderId="56" xfId="0" applyBorder="1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0" fillId="0" borderId="59" xfId="0" applyBorder="1" applyAlignment="1">
      <alignment horizontal="center" vertical="center" shrinkToFit="1"/>
    </xf>
    <xf numFmtId="0" fontId="0" fillId="0" borderId="60" xfId="0" applyFill="1" applyBorder="1" applyAlignment="1">
      <alignment vertical="center"/>
    </xf>
    <xf numFmtId="0" fontId="0" fillId="0" borderId="58" xfId="0" applyFill="1" applyBorder="1" applyAlignment="1">
      <alignment vertical="center"/>
    </xf>
    <xf numFmtId="0" fontId="0" fillId="0" borderId="55" xfId="0" applyFill="1" applyBorder="1" applyAlignment="1">
      <alignment horizontal="center" vertical="center" shrinkToFit="1"/>
    </xf>
    <xf numFmtId="0" fontId="3" fillId="0" borderId="66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9" fontId="5" fillId="5" borderId="19" xfId="0" applyNumberFormat="1" applyFont="1" applyFill="1" applyBorder="1" applyAlignment="1">
      <alignment horizontal="center" vertical="center"/>
    </xf>
    <xf numFmtId="49" fontId="5" fillId="5" borderId="57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textRotation="90" shrinkToFit="1"/>
    </xf>
    <xf numFmtId="0" fontId="18" fillId="9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0" fontId="16" fillId="9" borderId="1" xfId="0" applyNumberFormat="1" applyFont="1" applyFill="1" applyBorder="1" applyAlignment="1">
      <alignment horizontal="left" vertical="center"/>
    </xf>
    <xf numFmtId="0" fontId="0" fillId="2" borderId="6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14" borderId="35" xfId="0" applyFill="1" applyBorder="1" applyAlignment="1">
      <alignment vertical="center"/>
    </xf>
    <xf numFmtId="0" fontId="0" fillId="14" borderId="7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0" borderId="42" xfId="0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6" borderId="28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68" xfId="0" applyFill="1" applyBorder="1"/>
    <xf numFmtId="0" fontId="0" fillId="8" borderId="7" xfId="0" applyFill="1" applyBorder="1" applyAlignment="1">
      <alignment horizontal="left" vertical="center"/>
    </xf>
    <xf numFmtId="0" fontId="22" fillId="20" borderId="13" xfId="0" applyFont="1" applyFill="1" applyBorder="1" applyAlignment="1">
      <alignment vertical="center"/>
    </xf>
    <xf numFmtId="0" fontId="3" fillId="14" borderId="28" xfId="0" applyFont="1" applyFill="1" applyBorder="1"/>
    <xf numFmtId="0" fontId="1" fillId="14" borderId="6" xfId="0" applyFont="1" applyFill="1" applyBorder="1"/>
    <xf numFmtId="0" fontId="1" fillId="14" borderId="7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24" fillId="14" borderId="28" xfId="0" applyFont="1" applyFill="1" applyBorder="1"/>
    <xf numFmtId="0" fontId="25" fillId="7" borderId="28" xfId="0" applyFont="1" applyFill="1" applyBorder="1"/>
    <xf numFmtId="0" fontId="25" fillId="0" borderId="0" xfId="0" applyFont="1" applyFill="1"/>
    <xf numFmtId="0" fontId="16" fillId="14" borderId="28" xfId="0" applyFont="1" applyFill="1" applyBorder="1" applyAlignment="1">
      <alignment vertical="center"/>
    </xf>
    <xf numFmtId="0" fontId="16" fillId="14" borderId="28" xfId="0" applyFont="1" applyFill="1" applyBorder="1" applyAlignment="1">
      <alignment horizontal="right" vertical="center"/>
    </xf>
    <xf numFmtId="0" fontId="25" fillId="14" borderId="7" xfId="0" applyFont="1" applyFill="1" applyBorder="1"/>
    <xf numFmtId="0" fontId="25" fillId="14" borderId="1" xfId="0" applyFont="1" applyFill="1" applyBorder="1"/>
    <xf numFmtId="0" fontId="0" fillId="14" borderId="28" xfId="0" applyFont="1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14" borderId="28" xfId="0" applyFont="1" applyFill="1" applyBorder="1" applyAlignment="1">
      <alignment horizontal="center" vertical="center"/>
    </xf>
    <xf numFmtId="0" fontId="25" fillId="14" borderId="28" xfId="0" applyFont="1" applyFill="1" applyBorder="1" applyAlignment="1">
      <alignment horizontal="right" vertical="center"/>
    </xf>
    <xf numFmtId="0" fontId="25" fillId="14" borderId="28" xfId="0" applyFont="1" applyFill="1" applyBorder="1" applyAlignment="1">
      <alignment vertical="center"/>
    </xf>
    <xf numFmtId="0" fontId="24" fillId="14" borderId="28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vertical="center"/>
    </xf>
    <xf numFmtId="0" fontId="25" fillId="14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right" vertical="center"/>
    </xf>
    <xf numFmtId="0" fontId="25" fillId="14" borderId="1" xfId="0" applyFont="1" applyFill="1" applyBorder="1" applyAlignment="1">
      <alignment vertical="center"/>
    </xf>
    <xf numFmtId="0" fontId="25" fillId="1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right" vertical="center"/>
    </xf>
    <xf numFmtId="0" fontId="25" fillId="7" borderId="28" xfId="0" applyFont="1" applyFill="1" applyBorder="1" applyAlignment="1">
      <alignment horizontal="left" vertical="center"/>
    </xf>
    <xf numFmtId="0" fontId="0" fillId="9" borderId="57" xfId="0" applyFill="1" applyBorder="1" applyAlignment="1">
      <alignment horizontal="left" vertical="center"/>
    </xf>
    <xf numFmtId="0" fontId="3" fillId="7" borderId="31" xfId="0" applyNumberFormat="1" applyFont="1" applyFill="1" applyBorder="1" applyAlignment="1">
      <alignment horizontal="center" shrinkToFit="1"/>
    </xf>
    <xf numFmtId="0" fontId="3" fillId="7" borderId="32" xfId="0" applyNumberFormat="1" applyFont="1" applyFill="1" applyBorder="1" applyAlignment="1">
      <alignment horizontal="center" shrinkToFit="1"/>
    </xf>
    <xf numFmtId="0" fontId="3" fillId="18" borderId="21" xfId="0" applyNumberFormat="1" applyFont="1" applyFill="1" applyBorder="1" applyAlignment="1">
      <alignment horizontal="left"/>
    </xf>
    <xf numFmtId="0" fontId="3" fillId="18" borderId="34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12" borderId="50" xfId="0" applyFont="1" applyFill="1" applyBorder="1" applyAlignment="1">
      <alignment horizontal="left"/>
    </xf>
    <xf numFmtId="0" fontId="8" fillId="12" borderId="17" xfId="0" applyFont="1" applyFill="1" applyBorder="1" applyAlignment="1">
      <alignment horizontal="left"/>
    </xf>
    <xf numFmtId="0" fontId="8" fillId="16" borderId="50" xfId="0" applyFont="1" applyFill="1" applyBorder="1" applyAlignment="1">
      <alignment horizontal="right"/>
    </xf>
    <xf numFmtId="0" fontId="8" fillId="16" borderId="17" xfId="0" applyFont="1" applyFill="1" applyBorder="1" applyAlignment="1">
      <alignment horizontal="right"/>
    </xf>
    <xf numFmtId="0" fontId="8" fillId="16" borderId="17" xfId="0" applyFont="1" applyFill="1" applyBorder="1" applyAlignment="1">
      <alignment horizontal="left" vertical="center"/>
    </xf>
    <xf numFmtId="0" fontId="8" fillId="12" borderId="17" xfId="0" applyFont="1" applyFill="1" applyBorder="1" applyAlignment="1">
      <alignment horizontal="center"/>
    </xf>
    <xf numFmtId="0" fontId="8" fillId="12" borderId="51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 vertical="center" textRotation="90" shrinkToFit="1"/>
    </xf>
    <xf numFmtId="0" fontId="0" fillId="0" borderId="7" xfId="0" applyBorder="1"/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3" fillId="5" borderId="42" xfId="0" applyFont="1" applyFill="1" applyBorder="1" applyAlignment="1">
      <alignment horizontal="center" vertical="center" textRotation="90" shrinkToFit="1"/>
    </xf>
    <xf numFmtId="0" fontId="23" fillId="5" borderId="4" xfId="0" applyFont="1" applyFill="1" applyBorder="1" applyAlignment="1">
      <alignment horizontal="center" vertical="center" textRotation="90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Alignment="1">
      <alignment horizontal="center" vertical="center"/>
    </xf>
    <xf numFmtId="0" fontId="5" fillId="5" borderId="6" xfId="0" applyFont="1" applyFill="1" applyBorder="1" applyAlignment="1">
      <alignment horizontal="center" vertical="center" textRotation="90" shrinkToFit="1"/>
    </xf>
    <xf numFmtId="0" fontId="5" fillId="5" borderId="4" xfId="0" applyFont="1" applyFill="1" applyBorder="1" applyAlignment="1">
      <alignment horizontal="center" vertical="center" textRotation="90" shrinkToFit="1"/>
    </xf>
    <xf numFmtId="0" fontId="5" fillId="5" borderId="7" xfId="0" applyFont="1" applyFill="1" applyBorder="1" applyAlignment="1">
      <alignment horizontal="center" vertical="center" textRotation="90" shrinkToFit="1"/>
    </xf>
    <xf numFmtId="0" fontId="7" fillId="5" borderId="6" xfId="0" applyFont="1" applyFill="1" applyBorder="1" applyAlignment="1">
      <alignment horizontal="center" vertical="center" textRotation="90" shrinkToFit="1"/>
    </xf>
    <xf numFmtId="0" fontId="21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1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9" defaultPivotStyle="PivotStyleLight16"/>
  <colors>
    <mruColors>
      <color rgb="FFFFCC99"/>
      <color rgb="FFCCFF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sya" refreshedDate="42947.538519097223" createdVersion="3" refreshedVersion="5" minRefreshableVersion="3" recordCount="300">
  <cacheSource type="worksheet">
    <worksheetSource ref="A2:M500" sheet="ведомость"/>
  </cacheSource>
  <cacheFields count="13">
    <cacheField name="№" numFmtId="0">
      <sharedItems containsString="0" containsBlank="1" containsNumber="1" containsInteger="1" minValue="2" maxValue="231"/>
    </cacheField>
    <cacheField name="поз." numFmtId="0">
      <sharedItems containsBlank="1"/>
    </cacheField>
    <cacheField name="обозначение" numFmtId="0">
      <sharedItems containsBlank="1" count="217">
        <s v="ЭД117-01-002-01   шайба"/>
        <s v="ЭД117-01-003-01"/>
        <s v="ЭД117-01-004"/>
        <s v="ЭД117-02-022"/>
        <s v="ЭД117-01-60-005"/>
        <s v="ЭД117-02-012"/>
        <s v="-"/>
        <s v="ЭД117-01-001Б-02"/>
        <s v="ЭД117-07-001Б-01"/>
        <s v="ЭД117-01-009Б-01"/>
        <s v="ЭД117-01-017Б-01"/>
        <s v="ЭД117КТ-02-090 ЭД117КТ-02-105"/>
        <s v="ЭД117ХХ-02-ХХX табличка"/>
        <s v="Масло МДПН (З)"/>
        <s v="Винт В М5-6gx10.58.029"/>
        <s v="Шайба 5.65Г.029"/>
        <s v="Заклепка 3х7.32"/>
        <s v="Кольцо 030-035-30-2-3"/>
        <s v="Кольцо 059-065-36-2-3"/>
        <s v="Кольцо 100-106-36-2-3"/>
        <s v="Шайба 10 3Х13"/>
        <s v="10"/>
        <s v="ЭД117-02-ХХКВМ двиг-ль"/>
        <m/>
        <s v="ЭД117-01-10СБ"/>
        <s v="ЭД117-01-10-001"/>
        <s v="ЭД117-01-10-002"/>
        <s v="П5АМ5-01-70-003"/>
        <s v="ЭД117-01-30СБ"/>
        <s v="ЭД117-01-30-001"/>
        <s v="ЭД117-01-30-003"/>
        <s v="ЭД117-02-25СБ"/>
        <s v="ЭД117-01-20-001"/>
        <s v="ЭД117-01-20-001Б"/>
        <s v="ЭД117-02-25-001"/>
        <s v="ЭД117-02-25-002"/>
        <s v="ЭД117-02-25-003"/>
        <s v="ЭД117-06-25-002"/>
        <s v="ЭД117-06-25-003"/>
        <s v="ЭД117-02-30СБ"/>
        <s v="ЭД117-02-30-001"/>
        <s v="ЭД117-02-30-002"/>
        <s v="ЭД117-02-30-003"/>
        <s v="ЭД117-02-30-004"/>
        <s v="ЭДС117-02-31КВМ крышка"/>
        <s v="ЭД117-02-15СБ"/>
        <s v="ЭД117-02-15-003"/>
        <s v="ЭД117-02-15-001"/>
        <s v="ЭД117-01-006"/>
        <s v="ЭД117-02-20СБ"/>
        <s v="ЭД117-01-22-005-01"/>
        <s v="ЭД117-02-20-002"/>
        <s v="ЭД117-01-65-01СБ"/>
        <s v="ЭД117-01-65-01-001"/>
        <s v="ЭД103-01-050-03"/>
        <s v="ЭД117-01-22СБ"/>
        <s v="ЭД117-01-22-002"/>
        <s v="ЭД117-01-22-003"/>
        <s v="ЭД117-01-22-003Б"/>
        <s v="ЭД117-01-22-005"/>
        <s v="Шарик 5.556-100"/>
        <s v="ЭД117-02-20-02СБ"/>
        <s v="ЭД117-02-20-001-02"/>
        <s v="ЭД117-01-22-01СБ"/>
        <s v="ЭД117-01-22-001Б-01"/>
        <s v="ЭД117-01-22-004Б-01"/>
        <s v="ЭД117-02-40СБ"/>
        <s v="ДЖБ.09.1.0836"/>
        <s v="ЭД117-02-40-01СБ"/>
        <s v="ЭД117-02-40-001-01"/>
        <s v="ЭД117-02-70СБ"/>
        <s v="ЭД117-02-70-001"/>
        <s v="Рэлит марки &quot;3&quot;-3"/>
        <s v="Порошок медный ПМС-1"/>
        <s v="Порошок никелевый ПНЭ-2"/>
        <s v="Порошок никелевый ПНЭ-1"/>
        <s v="П5ДЛ-01-70КВМ пята"/>
        <s v="43"/>
        <s v="ЭД117-02-50-ХХСБ"/>
        <s v="ЭД117-02-50-003"/>
        <s v="ЭД117-02-50-001"/>
        <s v="ЭД117-02-50-002"/>
        <s v="ЭД117-02-50-005"/>
        <s v="ЭД117-02-50-004"/>
        <s v="ЭД117-07-50-005"/>
        <s v="ЭД117-07-50-005Б"/>
        <s v="ЭД117-07-50-005-02"/>
        <s v="ЭД117-07-50-005Б-02"/>
        <s v="ЭД117-07-50-005-04"/>
        <s v="ЭД117-07-50-005Б-04"/>
        <s v="Лента ЛЭС 0,1х20 обраб."/>
        <s v="Пленка Ф-4 ЭОЛН "/>
        <s v="Пленка Ф-4 ЭО 0,04х20"/>
        <s v="Трубка Ф-4 ДЭ 3,0х0,4"/>
        <s v="Трубка ТТК 11,4/6,8"/>
        <s v="Пленка ПМФ-С-352"/>
        <s v="Лакоткань Ф-4Д-Э007-А"/>
        <s v="Провод 2FO 100-2,5"/>
        <s v="Лак пропиточный 2053HFP"/>
        <s v="Цилиндр ЦИПЭ 60,5х63х75"/>
        <s v="ЭД117-02-50-ХХКВМ статор"/>
        <s v="ЭД117Т-01-53-06СБ"/>
        <s v="ЭД117-01-51-001-06"/>
        <s v="ЭД117Т-01-53-001"/>
        <s v="ЭД117Т-01-53-002-03"/>
        <s v="ЭД117Т-01-53-007"/>
        <s v="ЭД117Т-01-53-07СБ"/>
        <s v="ЭД117Т-01-53-002-04"/>
        <s v="ЭД117Т-01-53-008"/>
        <s v="ЭД117Т-01-53-08СБ"/>
        <s v="ЭД117Т-01-53-002-05"/>
        <s v="ЭД117Т-01-53-009"/>
        <s v="24"/>
        <s v="ЭД117-02-52-ХХСБ"/>
        <s v="ЭД117-09-52-007"/>
        <s v="ЭД117-09-52-008"/>
        <s v="ЭД117-01-52-001"/>
        <s v="ЭД117-02-52-003-ХХ корпус"/>
        <s v="012"/>
        <s v="ЭД117-02-52-ХХХ шпонка"/>
        <s v="ЭД117-09-53-001"/>
        <s v="ЭД117-01-52КВМ статор н/обм"/>
        <s v="ЭД117-02-60-ХХСБ"/>
        <s v="ЭД117-01-60-001"/>
        <s v="ЭД117-01-60-002"/>
        <s v="ЭД117-01-60-004-03"/>
        <s v="ЭД117-01-60-008"/>
        <s v="ЭД117-02-60-009"/>
        <s v="ЭД117-01-010-08"/>
        <s v="ЭД117-01-010-01"/>
        <s v="ЭД117-01-010-07"/>
        <s v="ЭД117-01-60-007"/>
        <s v="ЭД117-02-60-005"/>
        <s v="ЭД117-02-60-006-ХХ вал"/>
        <s v="ЭД117-02-67СБ"/>
        <s v="ЭД117-02-66-001"/>
        <s v="ЭД117-01-66-001-Л"/>
        <s v="ЭД117-02-67-001"/>
        <s v="ЭД117-02-67КВМ"/>
        <s v="ЭД117-02-64СБ"/>
        <s v="ЭД117-02-64-01СБ"/>
        <s v="ЭД117-02-64-01-001"/>
        <s v="ЭД117-02-64-01-002"/>
        <s v="ЭД117-09-63-01-002"/>
        <s v="ЭД117-02-63СБ"/>
        <s v="ЭД117-02-63-01СБ"/>
        <s v="ЭД117-09-63-01-001-01"/>
        <s v="ЭД117-09-63-01-003"/>
        <s v="ЭД117-01-63-01КВМ"/>
        <s v="ЭД117-01-52КВМ" u="1"/>
        <s v="Провод 2FO 100-2,65" u="1"/>
        <s v="37" u="1"/>
        <s v="ЭД117-01-22-004Б" u="1"/>
        <s v="ЭД117-02-40-001" u="1"/>
        <s v="ЭД117КТ-02-089 ЭД117КТ-02-104" u="1"/>
        <s v="ЭД117К-02-089 ЭД117К-02-104" u="1"/>
        <s v="39" u="1"/>
        <s v="13" u="1"/>
        <s v="00" u="1"/>
        <s v="011" u="1"/>
        <s v="02" u="1"/>
        <s v="ЭД117ХХ-02-ХХX" u="1"/>
        <s v="ЭД117-02-52-003-ХХ" u="1"/>
        <s v="ЭД117-02-089 ЭД117-02-104" u="1"/>
        <s v="ЭД117-02-ХХКВМ" u="1"/>
        <s v="015" u="1"/>
        <s v="ЭД117-02-090 ЭД117-02-105" u="1"/>
        <s v="ЭД117Т-02-090 ЭД117Т-02-105" u="1"/>
        <s v="Пленка KAPTON 200FN919" u="1"/>
        <s v="ЭД117ХХ-02-ХХ" u="1"/>
        <s v="ЭД117-01-017Б" u="1"/>
        <s v="ЭД117-01-22-001" u="1"/>
        <s v="41" u="1"/>
        <s v="ЭД117-01-22-001Б" u="1"/>
        <s v="ЭД117-07-001Б" u="1"/>
        <s v="П5ДЛ-01-70КВМ" u="1"/>
        <s v="ЭД117-01-009Б" u="1"/>
        <s v="ЭДС117-02-31КВМ" u="1"/>
        <s v="ЭД117-01-017" u="1"/>
        <s v="НС.073.07" u="1"/>
        <s v="ЭД117Т-02-089 ЭД117Т-02-104" u="1"/>
        <s v="Шайба 10.65Г.029" u="1"/>
        <s v="Провод 2FO 100-2,0 " u="1"/>
        <s v="ЭД117-07-001" u="1"/>
        <s v="36" u="1"/>
        <s v="ЭД117-01-009" u="1"/>
        <s v="Провод 2FO 100-2,24" u="1"/>
        <s v="ЭД117-07-50-005Б-05" u="1"/>
        <s v="23" u="1"/>
        <s v="38" u="1"/>
        <s v="ЭД117-01-001Б" u="1"/>
        <s v="27" u="1"/>
        <s v="001" u="1"/>
        <s v="ЭД117-07-50-005Б-03" u="1"/>
        <s v="ЭД117-02-52-ХХХ" u="1"/>
        <s v="ЭД117КТ-02-093 ЭД117КТ-02-113" u="1"/>
        <s v="16" u="1"/>
        <s v="ЭД117-01-001" u="1"/>
        <s v="004" u="1"/>
        <s v="ЭД117-07-50-005Б-01" u="1"/>
        <s v="ЭД117-02-60-006-ХХ" u="1"/>
        <s v="НС.073.12" u="1"/>
        <s v="ЭД117-06-011" u="1"/>
        <s v="ЭД117-01-002-01" u="1"/>
        <s v="09" u="1"/>
        <s v="40" u="1"/>
        <s v="55" u="1"/>
        <s v="42" u="1"/>
        <s v="ЭД117К-02-090 ЭД117К-02-105" u="1"/>
        <s v="ЭД117-02-20-001" u="1"/>
        <s v="ЭД117-02-50-ХХКВМ" u="1"/>
        <s v="ЭД117-07-50-005-01" u="1"/>
        <s v="ЭД117К-02-082 ЭД117К-02-097" u="1"/>
        <s v="ЭД117-07-50-005-03" u="1"/>
        <s v="ЭД117-02-080 ЭД117-02-095" u="1"/>
        <s v="ЭД117-01-22-004" u="1"/>
        <s v="ЭД117-07-50-005-05" u="1"/>
      </sharedItems>
    </cacheField>
    <cacheField name="наименование" numFmtId="0">
      <sharedItems containsBlank="1"/>
    </cacheField>
    <cacheField name="вид материала" numFmtId="0">
      <sharedItems containsBlank="1" count="38">
        <s v="Лист"/>
        <s v="Круг"/>
        <s v="Фенопласт"/>
        <s v="Полоса"/>
        <s v="Труба"/>
        <s v="Квадрат"/>
        <s v="-"/>
        <m/>
        <s v="Масло эл.изол."/>
        <s v="Винт "/>
        <s v="Шайба "/>
        <s v="Заклепка"/>
        <s v="Кольцо "/>
        <s v="КВМ"/>
        <s v="Проволока"/>
        <s v="Пруток"/>
        <s v="Лента"/>
        <s v="Пластина"/>
        <s v="Целанекс"/>
        <s v="Втулка "/>
        <s v="Шарик "/>
        <s v="Шестигранник"/>
        <s v="Магнит "/>
        <s v="Рэлит"/>
        <s v="Порошок медный "/>
        <s v="Порошок никелевый "/>
        <s v="Стеклотекстолит"/>
        <s v="Лакоткань"/>
        <s v="Пленка "/>
        <s v="Трубка"/>
        <s v="Провод"/>
        <s v="Лак пропиточный"/>
        <s v="Цилиндр"/>
        <s v="Корпус подшипника"/>
        <s v="Смесь резиновая"/>
        <s v="Профиль медный"/>
        <s v="Гайка" u="1"/>
        <s v="Шпилька" u="1"/>
      </sharedItems>
    </cacheField>
    <cacheField name="обозначение 1" numFmtId="0">
      <sharedItems containsBlank="1" count="50">
        <s v="Б-ПН-2,0 ГОСТ 19903-74"/>
        <s v="40-В ГОСТ 2590-88"/>
        <s v="-"/>
        <s v="25х100 В-2 ГОСТ 103-76"/>
        <s v="40х7 ГОСТ 8734-75"/>
        <s v="А6 ГОСТ 2591-71"/>
        <s v="10-В ГОСТ 2590-88"/>
        <s v="10-h12 ГОСТ 7417-75"/>
        <s v="16,2-h11 ГОСТ 7417-75"/>
        <m/>
        <s v="030-035-30-2-3"/>
        <s v="059-065-36-2-3"/>
        <s v="100-106-36-2-3"/>
        <s v="45-В ГОСТ 2590-88"/>
        <s v="36-В ГОСТ 2590-88"/>
        <s v="70-В ГОСТ 2590-88"/>
        <s v="110-В ГОСТ 2590-88"/>
        <s v="60х4 ГОСТ 8734-75"/>
        <s v="Б-ПН-3,0 ГОСТ 19903-74"/>
        <s v="8-В ГОСТ 2590-88"/>
        <s v="53х12 ГОСТ 8734-75"/>
        <s v="45х5 ГОСТ 8734-75"/>
        <s v="120-В ГОСТ 2590-88"/>
        <s v="19-h11 ГОСТ 8560-78"/>
        <s v="16-В ГОСТ 2590-88"/>
        <s v="75-В ГОСТ 2590-88"/>
        <s v="90±1х340±2"/>
        <s v="110±1х340±2"/>
        <s v="120±1х340±2"/>
        <s v="140±1х340±2"/>
        <s v="42±0,5"/>
        <s v="35±1мм"/>
        <s v="2,5"/>
        <s v="240±0,5"/>
        <s v="84х0,3"/>
        <s v="50-В ГОСТ 2590-88"/>
        <s v="ЭД117-01-66-001-Л"/>
        <s v="ЭД117-02-64-01-001"/>
        <s v="13" u="1"/>
        <s v="00" u="1"/>
        <s v="02" u="1"/>
        <s v="2,0" u="1"/>
        <s v="14-h11 ГОСТ 8560-78" u="1"/>
        <s v="2,24" u="1"/>
        <s v="2,65" u="1"/>
        <s v="В-120 ГОСТ 2590-88" u="1"/>
        <s v="В-10 ГОСТ 2590-88" u="1"/>
        <s v="09" u="1"/>
        <s v="ЭД117-02-080 ЭД117-02-095" u="1"/>
        <s v="В-16 ГОСТ 2590-88" u="1"/>
      </sharedItems>
    </cacheField>
    <cacheField name="обозначение 2" numFmtId="0">
      <sharedItems containsBlank="1" count="112">
        <s v="IV-Ст3сп ГОСТ 16523-97"/>
        <s v="Ст5сп3-II ГОСТ 535-88"/>
        <s v="03-010-02 черный ГОСТ 5689-79"/>
        <s v="Ст20сп ГОСТ 535-88"/>
        <s v="Б20Х ГОСТ 8733-87"/>
        <s v="45-3ГП ГОСТ 1050-88"/>
        <s v="-"/>
        <s v="14Х17Н2-Б ГОСТ 5949-75"/>
        <s v="14Х17Н2 ГОСТ 5949-75"/>
        <m/>
        <s v="ДПРНМ 1,0 Л63 ГОСТ 931-90"/>
        <s v="МДПН (З) ТУ 0253-018-00151911-99"/>
        <s v="В М5-6gx10.58.029 ГОСТ 17473-80"/>
        <s v="5.65Г.029 ГОСТ 6402-70"/>
        <s v="3х7.32 ГОСТ 10299-80"/>
        <s v="ГОСТ 9833-73; ГОСТ 18829-80 из рез. смеси РС-26ч ТУ 2512-003-36523570-97"/>
        <s v="10 3Х13 ГОСТ 6402-70"/>
        <s v="ЭД117-02-ХХКВМ"/>
        <s v="40Х-Б-Т ГОСТ 4543-71"/>
        <s v="3х3 65Г ГОСТ 11850-72"/>
        <s v="Б-1-0,8 ГОСТ 9389-75"/>
        <s v="ДКРПП 10х2000 ЛС 59-1 АВ ГОСТ 2060-90"/>
        <s v="заготовка ЭД117-01-20-001Б"/>
        <s v="35-3ГП-ТО ГОСТ 1050-88"/>
        <s v="МФЛ 1,55 ТУ 37.002.0063-84"/>
        <s v="Б-1-1,2 ГОСТ 9389-75"/>
        <s v="Ст3сп3-II ГОСТ 535-88"/>
        <s v="Г20 ГОСТ 8733-87"/>
        <s v="2Н-I-ТМКЩ-С-4 ГОСТ 7338-90"/>
        <s v="ЭДС117-02-31КВМ"/>
        <s v="20-3ГП ГОСТ 1050-88"/>
        <s v="заготовка ЭД117-01-006"/>
        <s v="2302 GV 1/30"/>
        <s v="ДПРНХ 2 С1 ГОСТ 9559-89"/>
        <s v="ВМФ-017"/>
        <s v="ДКРПП-11,0 НД ЛС 59-1 АВ ГОСТ 2060-90"/>
        <s v="заготовка ЭД117-01-22-003Б"/>
        <s v="Б-1-0,4 ГОСТ 9389-75"/>
        <s v="5.556-100 ГОСТ 3722-81"/>
        <s v="08Х22Н6Т-Б-Т ГОСТ 5949-75"/>
        <s v="12Х18Н10Т ГОСТ 5949-75"/>
        <s v="ДЖБ.09.1.0836 ГОСТ 17809-72"/>
        <s v="30Х13-Б ГОСТ 5949-75"/>
        <s v="марки &quot;3&quot;-3 ТУ У 24.6-33876998-2006"/>
        <s v="ПМС-1 ГОСТ 4960-75"/>
        <s v="ПНЭ-2 ТУ 1793-001-07622839-2002"/>
        <s v="ПНЭ-1 ТУ 1793-001-07622839-2002"/>
        <s v="П5ДЛ-01-70КВМ"/>
        <s v="СТЭФ-I-0,5 ГОСТ 12652-74"/>
        <s v="Ф-4Д-Э007-А СТО 05807999-011-2007"/>
        <s v="заготовка ЭД117-07-50-005Б"/>
        <s v="ДКРНТ 4,5 НД М1 ГОСТ 1535-91"/>
        <s v="заготовка ЭД117-07-50-005Б-02"/>
        <s v="ДКРНТ 7,0 НД М1 ГОСТ 1535-91"/>
        <s v="заготовка ЭД117-07-50-005Б-04"/>
        <s v="ДКРНТ 9,0 НД М1 ГОСТ 1535-91"/>
        <s v="ЛЭС 0,1х20 обработанная ГОСТ 5937-81"/>
        <s v="Ф-4 ЭОЛН ТУ 6-05-2004-86"/>
        <s v="Ф-4 ЭО первый сорт 0,04х20 ГОСТ 24222-80"/>
        <s v="Ф-4ДЭ 3,0х0,4 высш. сорта ГОСТ 22056-76"/>
        <s v="ТТК 11,4/6,8 первый сорт ТУ 6-05-1955-83"/>
        <s v="ПМФ-С-352 60/40мкм ТУ 6-19-226-89"/>
        <s v="ISOLA 2FO 100 с полиимидн. пленкой 150FN019"/>
        <s v="2053 HFP &quot;Isola Werke AG&quot;"/>
        <s v="ЦИПЭ 60,5х63х75 И78.0095.104ТУ"/>
        <s v="ЭД117-02-50-ХХКВМ"/>
        <s v="ДКРПТ 10х2000 М1 АВ ГОСТ 1535-91"/>
        <s v="ISOLA 2FO 100"/>
        <s v="Ф-4ДЭ 4,0х0,6 ГОСТ 22056-76"/>
        <s v="заготовка ЭД117-09-52-008"/>
        <s v="Двн 105х6-Ч-09 СФ (09ГСФ) ТУ 39-0147016-121-2000"/>
        <s v="0,5х110 П-Ш-С-1-ТО-ТШ1-А-2216 ГОСТ 21427.2-83"/>
        <s v="ЭД117-01-52КВМ"/>
        <s v="СТЭФ-I-2,0 ГОСТ 12652-74"/>
        <s v="29,99-АЦ28ХГН3ФТ-1 ТУ 14-1-4398-88"/>
        <s v="заготовка ЭД117-01-66-001-Л"/>
        <s v="3826С ТУ У 600152135.040-96"/>
        <s v="ЭД117-02-67КВМ"/>
        <s v="КМО-1 10,1 ТУ Уз 48-0338-21-94"/>
        <s v="45-Б ГОСТ 1050-88" u="1"/>
        <s v="заготовка ЭД117-01-22-004Б" u="1"/>
        <s v="100-106-36-2-3" u="1"/>
        <s v="3х7.32" u="1"/>
        <s v="ЦИПЭ 60,5х63х75" u="1"/>
        <s v="10 3Х13" u="1"/>
        <s v="10.65Г.029 ГОСТ 6402-70" u="1"/>
        <s v="Двн 105х6-35 ТУ 14-3-1941-94" u="1"/>
        <s v="заготовка ЭД117-01-001Б" u="1"/>
        <s v="заготовка ЭД117-07-50-005Б-01" u="1"/>
        <s v="М10 НС.073.12" u="1"/>
        <s v="В М5-6gx10.58.029" u="1"/>
        <s v="5.65Г.029" u="1"/>
        <s v="20Х-Б ГОСТ 4543-71" u="1"/>
        <s v="KAPTON 200FN919 50/25 мкм" u="1"/>
        <s v="заготовка ЭД117-07-50-005Б-03" u="1"/>
        <s v="заготовка ЭД117-01-009Б" u="1"/>
        <s v="Б 20Х ГОСТ 8733-87" u="1"/>
        <s v="29,99-АЦ28ХГН3ФТ-2 ТУ 14-1-4398-88" u="1"/>
        <s v="ДКРНТ 8,0 НД М1 ГОСТ 1535-91" u="1"/>
        <s v="Г 20 ГОСТ 8733-87" u="1"/>
        <s v="заготовка ЭД117-07-50-005Б-05" u="1"/>
        <s v="5.556-100" u="1"/>
        <s v="ресурсная М10 НС.073.07" u="1"/>
        <s v="40Х-Б-Н ГОСТ 1051-73" u="1"/>
        <s v="10.65Г.029" u="1"/>
        <s v="45-Б-Н ГОСТ 1051-73" u="1"/>
        <s v="059-065-36-2-3" u="1"/>
        <s v="ДЖБ.09.1.0836" u="1"/>
        <s v="030-035-30-2-3" u="1"/>
        <s v="45-3ГП-ТО ГОСТ 1050-88" u="1"/>
        <s v="заготовка ЭД117-01-22-001Б" u="1"/>
        <s v="заготовка ЭД117-01-017Б" u="1"/>
      </sharedItems>
    </cacheField>
    <cacheField name="кол." numFmtId="0">
      <sharedItems containsBlank="1" containsMixedTypes="1" containsNumber="1" minValue="2.4E-2" maxValue="11562"/>
    </cacheField>
    <cacheField name="еи" numFmtId="0">
      <sharedItems containsBlank="1" count="6">
        <s v="кг"/>
        <s v="-"/>
        <m/>
        <s v="л"/>
        <s v="шт"/>
        <s v="м"/>
      </sharedItems>
    </cacheField>
    <cacheField name="масса" numFmtId="0">
      <sharedItems containsBlank="1" containsMixedTypes="1" containsNumber="1" minValue="8.3999999999999995E-5" maxValue="1014.6"/>
    </cacheField>
    <cacheField name="н.р." numFmtId="0">
      <sharedItems containsBlank="1" containsMixedTypes="1" containsNumber="1" minValue="1.2E-4" maxValue="1034.9000000000001"/>
    </cacheField>
    <cacheField name="примечание" numFmtId="0">
      <sharedItems containsBlank="1"/>
    </cacheField>
    <cacheField name="применение" numFmtId="0">
      <sharedItems containsBlank="1" count="28">
        <s v="двигатель"/>
        <s v="-"/>
        <s v="муфта"/>
        <s v="гильза"/>
        <s v="подпятник"/>
        <s v="крышка"/>
        <s v="колодка"/>
        <s v="головка"/>
        <s v="корпус"/>
        <s v="пята"/>
        <s v="статор"/>
        <s v="ротор"/>
        <m/>
        <s v="ЭД117-01-10-001" u="1"/>
        <s v="П5АМ5-01-70-003" u="1"/>
        <s v="ЭД117-01-30-001" u="1"/>
        <s v="ЭД117-02-012" u="1"/>
        <s v="ЭД117-01-10-002" u="1"/>
        <s v="ЭД117-02-022" u="1"/>
        <s v="ЭД117-01-60-005" u="1"/>
        <s v="ЭД117-01-001Б-02" u="1"/>
        <s v="ЭД117-01-003-01" u="1"/>
        <s v="ЭД117-01-004" u="1"/>
        <s v="ЭД117-01-30-003" u="1"/>
        <s v="ЭД117-01-002-01" u="1"/>
        <s v="ЭД117-01-017Б-01" u="1"/>
        <s v="ЭД117-07-001Б-01" u="1"/>
        <s v="ЭД117-01-009Б-0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2"/>
    <s v="00.1."/>
    <x v="0"/>
    <s v="Шайба"/>
    <x v="0"/>
    <x v="0"/>
    <x v="0"/>
    <n v="1"/>
    <x v="0"/>
    <n v="2.8000000000000001E-2"/>
    <n v="6.3299999999999995E-2"/>
    <s v="-"/>
    <x v="0"/>
  </r>
  <r>
    <n v="3"/>
    <s v="00.2."/>
    <x v="1"/>
    <s v="Вкладыш "/>
    <x v="1"/>
    <x v="1"/>
    <x v="1"/>
    <n v="2"/>
    <x v="0"/>
    <n v="0.01"/>
    <n v="0.1"/>
    <s v="-"/>
    <x v="0"/>
  </r>
  <r>
    <n v="4"/>
    <s v="00.3."/>
    <x v="2"/>
    <s v="Пробка"/>
    <x v="2"/>
    <x v="2"/>
    <x v="2"/>
    <n v="1"/>
    <x v="0"/>
    <n v="4.3999999999999997E-2"/>
    <n v="5.1999999999999998E-2"/>
    <s v="-"/>
    <x v="0"/>
  </r>
  <r>
    <n v="5"/>
    <s v="00.4."/>
    <x v="3"/>
    <s v="Крышка"/>
    <x v="3"/>
    <x v="3"/>
    <x v="3"/>
    <n v="1"/>
    <x v="0"/>
    <n v="0.24"/>
    <n v="0.82"/>
    <s v="-"/>
    <x v="0"/>
  </r>
  <r>
    <n v="6"/>
    <s v="00.5."/>
    <x v="4"/>
    <s v="Втулка"/>
    <x v="4"/>
    <x v="4"/>
    <x v="4"/>
    <n v="1"/>
    <x v="0"/>
    <n v="7.4999999999999997E-2"/>
    <n v="0.248"/>
    <s v="-"/>
    <x v="0"/>
  </r>
  <r>
    <n v="7"/>
    <s v="00.6."/>
    <x v="5"/>
    <s v="Шпонка"/>
    <x v="5"/>
    <x v="5"/>
    <x v="5"/>
    <n v="1"/>
    <x v="0"/>
    <n v="4.7000000000000002E-3"/>
    <n v="0.03"/>
    <s v="-"/>
    <x v="0"/>
  </r>
  <r>
    <n v="8"/>
    <s v="00.7."/>
    <x v="6"/>
    <s v="-"/>
    <x v="6"/>
    <x v="2"/>
    <x v="6"/>
    <s v="-"/>
    <x v="1"/>
    <s v="-"/>
    <s v="-"/>
    <s v="-"/>
    <x v="1"/>
  </r>
  <r>
    <n v="9"/>
    <s v="00.8."/>
    <x v="6"/>
    <s v="-"/>
    <x v="6"/>
    <x v="2"/>
    <x v="6"/>
    <s v="-"/>
    <x v="1"/>
    <s v="-"/>
    <s v="-"/>
    <s v="-"/>
    <x v="1"/>
  </r>
  <r>
    <n v="10"/>
    <s v="00.8."/>
    <x v="6"/>
    <s v="-"/>
    <x v="6"/>
    <x v="2"/>
    <x v="6"/>
    <s v="-"/>
    <x v="1"/>
    <s v="-"/>
    <s v="-"/>
    <s v="-"/>
    <x v="1"/>
  </r>
  <r>
    <n v="11"/>
    <s v="00.8."/>
    <x v="6"/>
    <s v="-"/>
    <x v="6"/>
    <x v="2"/>
    <x v="6"/>
    <s v="-"/>
    <x v="1"/>
    <s v="-"/>
    <s v="-"/>
    <s v="-"/>
    <x v="1"/>
  </r>
  <r>
    <n v="12"/>
    <s v="00.8."/>
    <x v="6"/>
    <s v="-"/>
    <x v="6"/>
    <x v="2"/>
    <x v="6"/>
    <s v="-"/>
    <x v="1"/>
    <s v="-"/>
    <s v="-"/>
    <s v="-"/>
    <x v="1"/>
  </r>
  <r>
    <n v="13"/>
    <s v="00.8."/>
    <x v="7"/>
    <s v="Шпилька"/>
    <x v="1"/>
    <x v="6"/>
    <x v="7"/>
    <n v="6"/>
    <x v="0"/>
    <n v="0.20400000000000001"/>
    <n v="0.24"/>
    <s v="зам. на ЭД117-07-001Б-01"/>
    <x v="0"/>
  </r>
  <r>
    <n v="14"/>
    <s v="00.8."/>
    <x v="8"/>
    <s v="Шпилька"/>
    <x v="1"/>
    <x v="7"/>
    <x v="8"/>
    <n v="6"/>
    <x v="0"/>
    <n v="0.20400000000000001"/>
    <n v="0.246"/>
    <s v="взамен ЭД117-01-001Б-02"/>
    <x v="0"/>
  </r>
  <r>
    <n v="15"/>
    <s v="00.9."/>
    <x v="6"/>
    <s v="-"/>
    <x v="6"/>
    <x v="2"/>
    <x v="6"/>
    <s v="-"/>
    <x v="1"/>
    <s v="-"/>
    <s v="-"/>
    <s v="-"/>
    <x v="1"/>
  </r>
  <r>
    <n v="16"/>
    <s v="00.9."/>
    <x v="6"/>
    <s v="-"/>
    <x v="6"/>
    <x v="2"/>
    <x v="6"/>
    <s v="-"/>
    <x v="1"/>
    <s v="-"/>
    <s v="-"/>
    <s v="-"/>
    <x v="1"/>
  </r>
  <r>
    <n v="17"/>
    <s v="00.9."/>
    <x v="9"/>
    <s v="Винт"/>
    <x v="1"/>
    <x v="8"/>
    <x v="8"/>
    <n v="2"/>
    <x v="0"/>
    <n v="0.08"/>
    <n v="0.2"/>
    <s v="-"/>
    <x v="0"/>
  </r>
  <r>
    <n v="18"/>
    <s v="00.10."/>
    <x v="6"/>
    <s v="-"/>
    <x v="6"/>
    <x v="2"/>
    <x v="6"/>
    <s v="-"/>
    <x v="1"/>
    <s v="-"/>
    <s v="-"/>
    <s v="-"/>
    <x v="1"/>
  </r>
  <r>
    <n v="19"/>
    <s v="00.10."/>
    <x v="6"/>
    <s v="-"/>
    <x v="6"/>
    <x v="2"/>
    <x v="6"/>
    <s v="-"/>
    <x v="1"/>
    <s v="-"/>
    <s v="-"/>
    <s v="-"/>
    <x v="1"/>
  </r>
  <r>
    <n v="20"/>
    <s v="00.10."/>
    <x v="10"/>
    <s v="Гайка "/>
    <x v="1"/>
    <x v="8"/>
    <x v="8"/>
    <n v="6"/>
    <x v="0"/>
    <n v="0.06"/>
    <n v="0.19800000000000001"/>
    <s v="-"/>
    <x v="0"/>
  </r>
  <r>
    <n v="21"/>
    <m/>
    <x v="11"/>
    <m/>
    <x v="7"/>
    <x v="9"/>
    <x v="9"/>
    <m/>
    <x v="2"/>
    <m/>
    <m/>
    <m/>
    <x v="1"/>
  </r>
  <r>
    <n v="22"/>
    <s v="00.11."/>
    <x v="12"/>
    <s v="Таблички "/>
    <x v="0"/>
    <x v="2"/>
    <x v="10"/>
    <n v="1"/>
    <x v="0"/>
    <n v="0.04"/>
    <n v="4.1000000000000002E-2"/>
    <s v="взаимозаменяемые, в -60 другая н.р."/>
    <x v="0"/>
  </r>
  <r>
    <n v="23"/>
    <s v="00.12."/>
    <x v="13"/>
    <s v=" "/>
    <x v="8"/>
    <x v="2"/>
    <x v="11"/>
    <n v="5.7"/>
    <x v="0"/>
    <n v="5.7"/>
    <n v="5.7"/>
    <s v="в кг"/>
    <x v="0"/>
  </r>
  <r>
    <n v="24"/>
    <s v="00.12."/>
    <x v="13"/>
    <s v=" "/>
    <x v="8"/>
    <x v="2"/>
    <x v="11"/>
    <n v="6.5"/>
    <x v="3"/>
    <n v="6.5"/>
    <n v="6.5"/>
    <s v="в л"/>
    <x v="0"/>
  </r>
  <r>
    <n v="25"/>
    <s v="00.13."/>
    <x v="14"/>
    <s v=" "/>
    <x v="9"/>
    <x v="2"/>
    <x v="12"/>
    <n v="2"/>
    <x v="4"/>
    <s v="-"/>
    <n v="2"/>
    <s v="-"/>
    <x v="0"/>
  </r>
  <r>
    <n v="26"/>
    <s v="00.14."/>
    <x v="15"/>
    <s v=" "/>
    <x v="10"/>
    <x v="2"/>
    <x v="13"/>
    <n v="2"/>
    <x v="4"/>
    <s v="-"/>
    <n v="2"/>
    <s v="-"/>
    <x v="0"/>
  </r>
  <r>
    <n v="27"/>
    <s v="00.15."/>
    <x v="16"/>
    <s v=" "/>
    <x v="11"/>
    <x v="2"/>
    <x v="14"/>
    <n v="4"/>
    <x v="4"/>
    <s v="-"/>
    <n v="4"/>
    <s v="-"/>
    <x v="0"/>
  </r>
  <r>
    <n v="28"/>
    <s v="00.16."/>
    <x v="17"/>
    <s v=" "/>
    <x v="12"/>
    <x v="10"/>
    <x v="15"/>
    <n v="1"/>
    <x v="4"/>
    <s v="-"/>
    <n v="1"/>
    <s v="-"/>
    <x v="0"/>
  </r>
  <r>
    <n v="29"/>
    <s v="00.17."/>
    <x v="18"/>
    <s v=" "/>
    <x v="12"/>
    <x v="11"/>
    <x v="15"/>
    <n v="1"/>
    <x v="4"/>
    <s v="-"/>
    <n v="1"/>
    <s v="-"/>
    <x v="0"/>
  </r>
  <r>
    <n v="30"/>
    <s v="00.18."/>
    <x v="19"/>
    <s v=" "/>
    <x v="12"/>
    <x v="12"/>
    <x v="15"/>
    <n v="4"/>
    <x v="4"/>
    <s v="-"/>
    <n v="4"/>
    <s v="-"/>
    <x v="0"/>
  </r>
  <r>
    <n v="31"/>
    <s v="00.19."/>
    <x v="6"/>
    <s v="-"/>
    <x v="6"/>
    <x v="2"/>
    <x v="6"/>
    <s v="-"/>
    <x v="1"/>
    <s v="-"/>
    <s v="-"/>
    <s v="-"/>
    <x v="1"/>
  </r>
  <r>
    <n v="32"/>
    <s v="00.19."/>
    <x v="20"/>
    <s v=" "/>
    <x v="10"/>
    <x v="2"/>
    <x v="16"/>
    <n v="8"/>
    <x v="4"/>
    <s v="-"/>
    <n v="8"/>
    <s v="-"/>
    <x v="0"/>
  </r>
  <r>
    <n v="33"/>
    <s v="00.8."/>
    <x v="6"/>
    <s v="-"/>
    <x v="6"/>
    <x v="2"/>
    <x v="6"/>
    <s v="-"/>
    <x v="1"/>
    <s v="-"/>
    <s v="-"/>
    <s v="-"/>
    <x v="1"/>
  </r>
  <r>
    <n v="34"/>
    <s v="00.10."/>
    <x v="6"/>
    <s v="-"/>
    <x v="6"/>
    <x v="2"/>
    <x v="6"/>
    <s v="-"/>
    <x v="1"/>
    <s v="-"/>
    <s v="-"/>
    <s v="-"/>
    <x v="1"/>
  </r>
  <r>
    <n v="35"/>
    <m/>
    <x v="21"/>
    <m/>
    <x v="7"/>
    <x v="9"/>
    <x v="9"/>
    <m/>
    <x v="2"/>
    <s v="-"/>
    <s v="-"/>
    <m/>
    <x v="1"/>
  </r>
  <r>
    <n v="36"/>
    <s v="00.20."/>
    <x v="22"/>
    <s v="Комплект вспомог. мат."/>
    <x v="13"/>
    <x v="2"/>
    <x v="17"/>
    <n v="1"/>
    <x v="4"/>
    <s v="-"/>
    <n v="1"/>
    <s v="-"/>
    <x v="0"/>
  </r>
  <r>
    <n v="37"/>
    <m/>
    <x v="23"/>
    <m/>
    <x v="7"/>
    <x v="9"/>
    <x v="9"/>
    <m/>
    <x v="2"/>
    <m/>
    <m/>
    <m/>
    <x v="1"/>
  </r>
  <r>
    <n v="38"/>
    <s v="01."/>
    <x v="24"/>
    <s v="Муфта"/>
    <x v="6"/>
    <x v="2"/>
    <x v="6"/>
    <n v="1"/>
    <x v="4"/>
    <s v="-"/>
    <s v="-"/>
    <s v="-"/>
    <x v="1"/>
  </r>
  <r>
    <n v="39"/>
    <s v="01.1."/>
    <x v="25"/>
    <s v="Корпус"/>
    <x v="1"/>
    <x v="13"/>
    <x v="18"/>
    <n v="1"/>
    <x v="0"/>
    <n v="0.41"/>
    <n v="1.1499999999999999"/>
    <s v="-"/>
    <x v="2"/>
  </r>
  <r>
    <n v="40"/>
    <s v="01.2."/>
    <x v="26"/>
    <s v="Муфта"/>
    <x v="1"/>
    <x v="14"/>
    <x v="18"/>
    <n v="1"/>
    <x v="0"/>
    <n v="0.16"/>
    <n v="0.42"/>
    <s v="-"/>
    <x v="2"/>
  </r>
  <r>
    <n v="41"/>
    <s v="01.3."/>
    <x v="27"/>
    <s v="Штифт"/>
    <x v="14"/>
    <x v="2"/>
    <x v="19"/>
    <n v="6"/>
    <x v="0"/>
    <n v="1.4999999999999999E-2"/>
    <n v="1.8000000000000002E-2"/>
    <s v="-"/>
    <x v="2"/>
  </r>
  <r>
    <n v="42"/>
    <m/>
    <x v="23"/>
    <m/>
    <x v="7"/>
    <x v="9"/>
    <x v="9"/>
    <m/>
    <x v="2"/>
    <m/>
    <m/>
    <m/>
    <x v="1"/>
  </r>
  <r>
    <n v="43"/>
    <s v="02."/>
    <x v="28"/>
    <s v="Гильза"/>
    <x v="6"/>
    <x v="2"/>
    <x v="6"/>
    <n v="3"/>
    <x v="4"/>
    <s v="-"/>
    <s v="-"/>
    <s v="-"/>
    <x v="1"/>
  </r>
  <r>
    <n v="44"/>
    <s v="02.1."/>
    <x v="29"/>
    <s v="Кольцо"/>
    <x v="14"/>
    <x v="2"/>
    <x v="20"/>
    <n v="3"/>
    <x v="0"/>
    <n v="6.1799999999999995E-4"/>
    <n v="6.3000000000000003E-4"/>
    <s v="-"/>
    <x v="3"/>
  </r>
  <r>
    <n v="45"/>
    <s v="02.2."/>
    <x v="30"/>
    <s v="Гильза"/>
    <x v="15"/>
    <x v="2"/>
    <x v="21"/>
    <n v="3"/>
    <x v="0"/>
    <n v="0.03"/>
    <n v="7.5899999999999995E-2"/>
    <s v="-"/>
    <x v="3"/>
  </r>
  <r>
    <n v="46"/>
    <m/>
    <x v="23"/>
    <m/>
    <x v="7"/>
    <x v="9"/>
    <x v="9"/>
    <m/>
    <x v="2"/>
    <m/>
    <m/>
    <m/>
    <x v="1"/>
  </r>
  <r>
    <n v="47"/>
    <s v="03."/>
    <x v="31"/>
    <s v="Подпятник"/>
    <x v="6"/>
    <x v="2"/>
    <x v="6"/>
    <n v="1"/>
    <x v="4"/>
    <s v="-"/>
    <s v="-"/>
    <s v="-"/>
    <x v="1"/>
  </r>
  <r>
    <n v="48"/>
    <s v="03.1."/>
    <x v="32"/>
    <s v="Винт"/>
    <x v="6"/>
    <x v="2"/>
    <x v="22"/>
    <n v="2"/>
    <x v="0"/>
    <n v="7.6E-3"/>
    <s v="-"/>
    <s v="-"/>
    <x v="1"/>
  </r>
  <r>
    <n v="49"/>
    <s v="03.1."/>
    <x v="33"/>
    <s v="Винт"/>
    <x v="1"/>
    <x v="6"/>
    <x v="23"/>
    <n v="2"/>
    <x v="0"/>
    <n v="7.6E-3"/>
    <n v="0.03"/>
    <s v="загот. для ЭД117-01-20-001"/>
    <x v="4"/>
  </r>
  <r>
    <n v="50"/>
    <s v="03.2."/>
    <x v="34"/>
    <s v="Опора подпятника"/>
    <x v="1"/>
    <x v="15"/>
    <x v="18"/>
    <n v="1"/>
    <x v="0"/>
    <n v="0.13"/>
    <n v="0.62"/>
    <s v="-"/>
    <x v="4"/>
  </r>
  <r>
    <n v="51"/>
    <s v="03.3."/>
    <x v="35"/>
    <s v="Основание подпятника"/>
    <x v="1"/>
    <x v="15"/>
    <x v="18"/>
    <n v="1"/>
    <x v="0"/>
    <n v="0.2"/>
    <n v="0.78"/>
    <s v="-"/>
    <x v="4"/>
  </r>
  <r>
    <n v="52"/>
    <s v="03.4."/>
    <x v="36"/>
    <s v="Штифт"/>
    <x v="1"/>
    <x v="6"/>
    <x v="23"/>
    <n v="2"/>
    <x v="0"/>
    <n v="1.7999999999999999E-2"/>
    <n v="5.1999999999999998E-2"/>
    <s v="-"/>
    <x v="4"/>
  </r>
  <r>
    <n v="53"/>
    <s v="03.5."/>
    <x v="37"/>
    <s v="Кольцо подпятника"/>
    <x v="16"/>
    <x v="2"/>
    <x v="24"/>
    <n v="1"/>
    <x v="0"/>
    <n v="2.5999999999999999E-2"/>
    <n v="0.08"/>
    <s v="-"/>
    <x v="4"/>
  </r>
  <r>
    <n v="54"/>
    <s v="03.6."/>
    <x v="38"/>
    <s v="Кольцо пружинное"/>
    <x v="14"/>
    <x v="2"/>
    <x v="25"/>
    <n v="1"/>
    <x v="0"/>
    <n v="2E-3"/>
    <n v="2E-3"/>
    <s v="-"/>
    <x v="4"/>
  </r>
  <r>
    <n v="55"/>
    <m/>
    <x v="23"/>
    <m/>
    <x v="7"/>
    <x v="9"/>
    <x v="9"/>
    <m/>
    <x v="2"/>
    <m/>
    <m/>
    <m/>
    <x v="1"/>
  </r>
  <r>
    <n v="56"/>
    <s v="04."/>
    <x v="39"/>
    <s v="Крышка"/>
    <x v="6"/>
    <x v="2"/>
    <x v="6"/>
    <n v="1"/>
    <x v="4"/>
    <s v="-"/>
    <s v="-"/>
    <s v="-"/>
    <x v="1"/>
  </r>
  <r>
    <n v="57"/>
    <s v="04.1."/>
    <x v="40"/>
    <s v="Фланец"/>
    <x v="1"/>
    <x v="16"/>
    <x v="26"/>
    <n v="1"/>
    <x v="0"/>
    <n v="0.51"/>
    <n v="2.4"/>
    <s v="-"/>
    <x v="5"/>
  </r>
  <r>
    <n v="58"/>
    <s v="04.2."/>
    <x v="41"/>
    <s v="Труба"/>
    <x v="4"/>
    <x v="17"/>
    <x v="27"/>
    <n v="1"/>
    <x v="0"/>
    <n v="0.36"/>
    <n v="0.43"/>
    <s v="-"/>
    <x v="5"/>
  </r>
  <r>
    <n v="59"/>
    <s v="04.3."/>
    <x v="42"/>
    <s v="Днище"/>
    <x v="0"/>
    <x v="18"/>
    <x v="0"/>
    <n v="1"/>
    <x v="0"/>
    <n v="5.6000000000000001E-2"/>
    <n v="0.128"/>
    <s v="-"/>
    <x v="5"/>
  </r>
  <r>
    <n v="60"/>
    <s v="04.4."/>
    <x v="43"/>
    <s v="Прокладка"/>
    <x v="17"/>
    <x v="2"/>
    <x v="28"/>
    <n v="1"/>
    <x v="0"/>
    <n v="1.4999999999999999E-2"/>
    <n v="2.1000000000000001E-2"/>
    <s v="-"/>
    <x v="5"/>
  </r>
  <r>
    <n v="61"/>
    <s v="04.5."/>
    <x v="44"/>
    <s v="Комплект вспомог. мат."/>
    <x v="13"/>
    <x v="2"/>
    <x v="29"/>
    <n v="1"/>
    <x v="4"/>
    <s v="-"/>
    <n v="1"/>
    <s v="-"/>
    <x v="5"/>
  </r>
  <r>
    <n v="62"/>
    <m/>
    <x v="23"/>
    <m/>
    <x v="7"/>
    <x v="9"/>
    <x v="9"/>
    <m/>
    <x v="2"/>
    <m/>
    <m/>
    <m/>
    <x v="1"/>
  </r>
  <r>
    <n v="63"/>
    <s v="05."/>
    <x v="45"/>
    <s v="Колодка"/>
    <x v="6"/>
    <x v="2"/>
    <x v="6"/>
    <n v="1"/>
    <x v="4"/>
    <s v="-"/>
    <s v="-"/>
    <s v="-"/>
    <x v="1"/>
  </r>
  <r>
    <n v="64"/>
    <s v="05.1."/>
    <x v="46"/>
    <s v="Фиксатор"/>
    <x v="1"/>
    <x v="19"/>
    <x v="30"/>
    <n v="1"/>
    <x v="0"/>
    <n v="3.0000000000000001E-3"/>
    <n v="1.4999999999999999E-2"/>
    <s v="-"/>
    <x v="6"/>
  </r>
  <r>
    <n v="65"/>
    <s v="05.2."/>
    <x v="47"/>
    <s v="Колодка"/>
    <x v="6"/>
    <x v="2"/>
    <x v="31"/>
    <n v="1"/>
    <x v="0"/>
    <n v="0.04"/>
    <s v="-"/>
    <s v="-"/>
    <x v="1"/>
  </r>
  <r>
    <n v="66"/>
    <s v="05.2."/>
    <x v="48"/>
    <s v="Колодка"/>
    <x v="18"/>
    <x v="2"/>
    <x v="32"/>
    <n v="1"/>
    <x v="0"/>
    <n v="0.04"/>
    <n v="0.05"/>
    <s v="загот. для ЭД117-02-15-001"/>
    <x v="6"/>
  </r>
  <r>
    <n v="67"/>
    <m/>
    <x v="23"/>
    <m/>
    <x v="7"/>
    <x v="9"/>
    <x v="9"/>
    <m/>
    <x v="2"/>
    <m/>
    <m/>
    <m/>
    <x v="1"/>
  </r>
  <r>
    <n v="68"/>
    <s v="06."/>
    <x v="49"/>
    <s v="Головка"/>
    <x v="6"/>
    <x v="2"/>
    <x v="6"/>
    <s v="-"/>
    <x v="1"/>
    <s v="-"/>
    <s v="-"/>
    <s v="если кол. &quot;-&quot; применяется исп.-02"/>
    <x v="1"/>
  </r>
  <r>
    <n v="69"/>
    <s v="06.1."/>
    <x v="50"/>
    <s v="Шайба"/>
    <x v="0"/>
    <x v="2"/>
    <x v="33"/>
    <n v="1.5"/>
    <x v="0"/>
    <n v="2.8500000000000001E-3"/>
    <n v="1.8000000000000002E-2"/>
    <s v="-"/>
    <x v="7"/>
  </r>
  <r>
    <n v="70"/>
    <s v="06.2."/>
    <x v="51"/>
    <s v="Труба"/>
    <x v="4"/>
    <x v="20"/>
    <x v="27"/>
    <n v="1"/>
    <x v="0"/>
    <n v="0.92"/>
    <n v="1.9"/>
    <s v="-"/>
    <x v="7"/>
  </r>
  <r>
    <n v="71"/>
    <s v="06.3."/>
    <x v="6"/>
    <s v="-"/>
    <x v="6"/>
    <x v="2"/>
    <x v="6"/>
    <s v="-"/>
    <x v="1"/>
    <s v="-"/>
    <s v="-"/>
    <s v="-"/>
    <x v="1"/>
  </r>
  <r>
    <n v="72"/>
    <s v="06.01."/>
    <x v="52"/>
    <s v="Подшипник"/>
    <x v="6"/>
    <x v="2"/>
    <x v="6"/>
    <n v="2"/>
    <x v="4"/>
    <s v="-"/>
    <s v="-"/>
    <s v="-"/>
    <x v="1"/>
  </r>
  <r>
    <n v="73"/>
    <s v="06.01.1."/>
    <x v="53"/>
    <s v="Втулка"/>
    <x v="4"/>
    <x v="21"/>
    <x v="27"/>
    <n v="2"/>
    <x v="0"/>
    <n v="0.128"/>
    <n v="0.42"/>
    <s v="-"/>
    <x v="7"/>
  </r>
  <r>
    <n v="74"/>
    <s v="06.01.2."/>
    <x v="54"/>
    <s v="Втулка ВМФ-017"/>
    <x v="19"/>
    <x v="2"/>
    <x v="34"/>
    <n v="2"/>
    <x v="4"/>
    <s v="-"/>
    <n v="2"/>
    <s v="покупная"/>
    <x v="7"/>
  </r>
  <r>
    <n v="75"/>
    <s v="06.02."/>
    <x v="55"/>
    <s v="Клапан"/>
    <x v="6"/>
    <x v="2"/>
    <x v="6"/>
    <s v="-"/>
    <x v="1"/>
    <s v="-"/>
    <s v="-"/>
    <s v="если кол. &quot;-&quot; применяется исп.-01"/>
    <x v="1"/>
  </r>
  <r>
    <n v="76"/>
    <s v="06.02.1."/>
    <x v="56"/>
    <s v="Дно"/>
    <x v="15"/>
    <x v="2"/>
    <x v="35"/>
    <n v="1"/>
    <x v="0"/>
    <n v="1.5E-3"/>
    <n v="8.0000000000000002E-3"/>
    <s v="-"/>
    <x v="7"/>
  </r>
  <r>
    <n v="77"/>
    <s v="06.02.2."/>
    <x v="57"/>
    <s v="Пружина"/>
    <x v="6"/>
    <x v="2"/>
    <x v="36"/>
    <n v="1"/>
    <x v="0"/>
    <n v="8.3999999999999995E-5"/>
    <s v="-"/>
    <s v="-"/>
    <x v="1"/>
  </r>
  <r>
    <n v="78"/>
    <s v="06.02.2."/>
    <x v="58"/>
    <s v="Пружина"/>
    <x v="14"/>
    <x v="2"/>
    <x v="37"/>
    <n v="1"/>
    <x v="0"/>
    <n v="8.3999999999999995E-5"/>
    <n v="1.2E-4"/>
    <s v="загот. для ЭД117-01-22-003"/>
    <x v="7"/>
  </r>
  <r>
    <n v="79"/>
    <s v="06.02.3."/>
    <x v="59"/>
    <s v="Шайба"/>
    <x v="0"/>
    <x v="2"/>
    <x v="33"/>
    <n v="1.5"/>
    <x v="0"/>
    <n v="2.5499999999999997E-3"/>
    <n v="1.065E-2"/>
    <s v="-"/>
    <x v="7"/>
  </r>
  <r>
    <n v="80"/>
    <s v="06.02.4."/>
    <x v="6"/>
    <s v="-"/>
    <x v="6"/>
    <x v="2"/>
    <x v="6"/>
    <s v="-"/>
    <x v="1"/>
    <s v="-"/>
    <s v="-"/>
    <s v="-"/>
    <x v="1"/>
  </r>
  <r>
    <n v="81"/>
    <s v="06.02.4."/>
    <x v="6"/>
    <s v="-"/>
    <x v="6"/>
    <x v="2"/>
    <x v="6"/>
    <s v="-"/>
    <x v="1"/>
    <s v="-"/>
    <s v="-"/>
    <s v="-"/>
    <x v="1"/>
  </r>
  <r>
    <n v="82"/>
    <s v="06.02.5."/>
    <x v="6"/>
    <s v="-"/>
    <x v="6"/>
    <x v="2"/>
    <x v="6"/>
    <s v="-"/>
    <x v="1"/>
    <s v="-"/>
    <s v="-"/>
    <s v="-"/>
    <x v="1"/>
  </r>
  <r>
    <n v="83"/>
    <s v="06.02.5."/>
    <x v="6"/>
    <s v="-"/>
    <x v="6"/>
    <x v="2"/>
    <x v="6"/>
    <s v="-"/>
    <x v="1"/>
    <s v="-"/>
    <s v="-"/>
    <s v="-"/>
    <x v="1"/>
  </r>
  <r>
    <n v="84"/>
    <s v="06.02.6."/>
    <x v="60"/>
    <s v=" "/>
    <x v="20"/>
    <x v="2"/>
    <x v="38"/>
    <n v="1"/>
    <x v="4"/>
    <s v="-"/>
    <n v="1"/>
    <s v="-"/>
    <x v="7"/>
  </r>
  <r>
    <n v="85"/>
    <m/>
    <x v="23"/>
    <m/>
    <x v="7"/>
    <x v="9"/>
    <x v="9"/>
    <m/>
    <x v="2"/>
    <m/>
    <m/>
    <m/>
    <x v="1"/>
  </r>
  <r>
    <n v="86"/>
    <s v="06."/>
    <x v="61"/>
    <s v="Головка"/>
    <x v="6"/>
    <x v="2"/>
    <x v="6"/>
    <n v="1"/>
    <x v="4"/>
    <s v="-"/>
    <s v="-"/>
    <s v="только переменные данные"/>
    <x v="1"/>
  </r>
  <r>
    <n v="87"/>
    <s v="06.3."/>
    <x v="62"/>
    <s v="Головка"/>
    <x v="1"/>
    <x v="22"/>
    <x v="39"/>
    <n v="1"/>
    <x v="0"/>
    <n v="12.64"/>
    <n v="26.6"/>
    <s v="-"/>
    <x v="7"/>
  </r>
  <r>
    <n v="88"/>
    <s v="06.02."/>
    <x v="63"/>
    <s v="Клапан"/>
    <x v="6"/>
    <x v="2"/>
    <x v="6"/>
    <n v="1"/>
    <x v="4"/>
    <s v="-"/>
    <s v="-"/>
    <s v="только переменные данные"/>
    <x v="1"/>
  </r>
  <r>
    <n v="89"/>
    <s v="06.02.4."/>
    <x v="64"/>
    <s v="Корпус"/>
    <x v="21"/>
    <x v="23"/>
    <x v="40"/>
    <n v="1"/>
    <x v="0"/>
    <n v="0.03"/>
    <n v="0.112"/>
    <s v="-"/>
    <x v="7"/>
  </r>
  <r>
    <n v="90"/>
    <s v="06.02.5."/>
    <x v="65"/>
    <s v="Пробка"/>
    <x v="1"/>
    <x v="24"/>
    <x v="7"/>
    <n v="1"/>
    <x v="0"/>
    <n v="1.4E-2"/>
    <n v="4.2000000000000003E-2"/>
    <s v="-"/>
    <x v="7"/>
  </r>
  <r>
    <n v="91"/>
    <m/>
    <x v="23"/>
    <m/>
    <x v="7"/>
    <x v="9"/>
    <x v="9"/>
    <m/>
    <x v="2"/>
    <m/>
    <m/>
    <m/>
    <x v="1"/>
  </r>
  <r>
    <n v="92"/>
    <s v="07."/>
    <x v="66"/>
    <s v="Корпус "/>
    <x v="6"/>
    <x v="2"/>
    <x v="6"/>
    <s v="-"/>
    <x v="1"/>
    <s v="-"/>
    <s v="-"/>
    <s v="если кол. &quot;-&quot; применяется исп.-02"/>
    <x v="1"/>
  </r>
  <r>
    <n v="93"/>
    <s v="07.1."/>
    <x v="50"/>
    <s v="Шайба"/>
    <x v="0"/>
    <x v="2"/>
    <x v="33"/>
    <n v="1.5"/>
    <x v="0"/>
    <n v="2.8500000000000001E-3"/>
    <n v="1.8000000000000002E-2"/>
    <s v="-"/>
    <x v="8"/>
  </r>
  <r>
    <n v="94"/>
    <s v="07.2."/>
    <x v="38"/>
    <s v="Кольцо пружинное"/>
    <x v="14"/>
    <x v="2"/>
    <x v="25"/>
    <n v="1"/>
    <x v="0"/>
    <n v="2E-3"/>
    <n v="2E-3"/>
    <s v="-"/>
    <x v="8"/>
  </r>
  <r>
    <n v="95"/>
    <s v="07.3."/>
    <x v="6"/>
    <s v="-"/>
    <x v="6"/>
    <x v="2"/>
    <x v="6"/>
    <s v="-"/>
    <x v="1"/>
    <s v="-"/>
    <s v="-"/>
    <s v="-"/>
    <x v="1"/>
  </r>
  <r>
    <n v="96"/>
    <s v="07.4."/>
    <x v="67"/>
    <s v="Магнит"/>
    <x v="22"/>
    <x v="2"/>
    <x v="41"/>
    <n v="2"/>
    <x v="4"/>
    <s v="-"/>
    <n v="2"/>
    <s v="-"/>
    <x v="8"/>
  </r>
  <r>
    <n v="97"/>
    <s v="07.01."/>
    <x v="52"/>
    <s v="Подшипник"/>
    <x v="6"/>
    <x v="2"/>
    <x v="6"/>
    <n v="1"/>
    <x v="4"/>
    <s v="-"/>
    <s v="-"/>
    <s v="-"/>
    <x v="1"/>
  </r>
  <r>
    <n v="98"/>
    <s v="07.01.1."/>
    <x v="53"/>
    <s v="Втулка"/>
    <x v="4"/>
    <x v="21"/>
    <x v="27"/>
    <n v="1"/>
    <x v="0"/>
    <n v="6.4000000000000001E-2"/>
    <n v="0.21"/>
    <s v="-"/>
    <x v="8"/>
  </r>
  <r>
    <n v="99"/>
    <s v="07.01.2."/>
    <x v="54"/>
    <s v="Втулка ВМФ-017"/>
    <x v="19"/>
    <x v="2"/>
    <x v="34"/>
    <n v="1"/>
    <x v="4"/>
    <s v="-"/>
    <n v="1"/>
    <s v="покупная"/>
    <x v="8"/>
  </r>
  <r>
    <n v="100"/>
    <s v="07.02."/>
    <x v="55"/>
    <s v="Клапан"/>
    <x v="6"/>
    <x v="2"/>
    <x v="6"/>
    <s v="-"/>
    <x v="1"/>
    <s v="-"/>
    <s v="-"/>
    <s v="если кол. &quot;-&quot; применяется исп.-01"/>
    <x v="1"/>
  </r>
  <r>
    <n v="101"/>
    <s v="07.02.1."/>
    <x v="56"/>
    <s v="Дно"/>
    <x v="15"/>
    <x v="2"/>
    <x v="35"/>
    <n v="1"/>
    <x v="0"/>
    <n v="1.5E-3"/>
    <n v="8.0000000000000002E-3"/>
    <s v="-"/>
    <x v="8"/>
  </r>
  <r>
    <n v="102"/>
    <s v="07.02.2."/>
    <x v="57"/>
    <s v="Пружина"/>
    <x v="6"/>
    <x v="2"/>
    <x v="36"/>
    <n v="1"/>
    <x v="0"/>
    <n v="8.3999999999999995E-5"/>
    <s v="-"/>
    <s v="-"/>
    <x v="1"/>
  </r>
  <r>
    <n v="103"/>
    <s v="07.02.2."/>
    <x v="58"/>
    <s v="Пружина"/>
    <x v="14"/>
    <x v="2"/>
    <x v="37"/>
    <n v="1"/>
    <x v="0"/>
    <n v="8.3999999999999995E-5"/>
    <n v="1.2E-4"/>
    <s v="загот. для ЭД117-01-22-003"/>
    <x v="8"/>
  </r>
  <r>
    <n v="104"/>
    <s v="07.02.3."/>
    <x v="59"/>
    <s v="Шайба"/>
    <x v="0"/>
    <x v="2"/>
    <x v="33"/>
    <n v="1.5"/>
    <x v="0"/>
    <n v="2.5499999999999997E-3"/>
    <n v="1.065E-2"/>
    <s v="-"/>
    <x v="8"/>
  </r>
  <r>
    <n v="105"/>
    <s v="07.02.4."/>
    <x v="6"/>
    <s v="-"/>
    <x v="6"/>
    <x v="2"/>
    <x v="6"/>
    <s v="-"/>
    <x v="1"/>
    <s v="-"/>
    <s v="-"/>
    <s v="-"/>
    <x v="1"/>
  </r>
  <r>
    <n v="106"/>
    <s v="07.02.4."/>
    <x v="6"/>
    <s v="-"/>
    <x v="6"/>
    <x v="2"/>
    <x v="6"/>
    <s v="-"/>
    <x v="1"/>
    <s v="-"/>
    <s v="-"/>
    <s v="-"/>
    <x v="1"/>
  </r>
  <r>
    <n v="107"/>
    <s v="07.02.5."/>
    <x v="6"/>
    <s v="-"/>
    <x v="6"/>
    <x v="2"/>
    <x v="6"/>
    <s v="-"/>
    <x v="1"/>
    <s v="-"/>
    <s v="-"/>
    <s v="-"/>
    <x v="1"/>
  </r>
  <r>
    <n v="108"/>
    <s v="07.02.5."/>
    <x v="6"/>
    <s v="-"/>
    <x v="6"/>
    <x v="2"/>
    <x v="6"/>
    <s v="-"/>
    <x v="1"/>
    <s v="-"/>
    <s v="-"/>
    <s v="-"/>
    <x v="1"/>
  </r>
  <r>
    <n v="109"/>
    <s v="07.02.6."/>
    <x v="60"/>
    <s v=" "/>
    <x v="20"/>
    <x v="2"/>
    <x v="38"/>
    <n v="1"/>
    <x v="4"/>
    <s v="-"/>
    <n v="1"/>
    <s v="-"/>
    <x v="8"/>
  </r>
  <r>
    <n v="110"/>
    <m/>
    <x v="23"/>
    <m/>
    <x v="7"/>
    <x v="9"/>
    <x v="9"/>
    <m/>
    <x v="2"/>
    <m/>
    <m/>
    <m/>
    <x v="1"/>
  </r>
  <r>
    <n v="111"/>
    <s v="07."/>
    <x v="68"/>
    <s v="Корпус "/>
    <x v="6"/>
    <x v="2"/>
    <x v="6"/>
    <n v="1"/>
    <x v="4"/>
    <s v="-"/>
    <s v="-"/>
    <s v="только переменные данные"/>
    <x v="1"/>
  </r>
  <r>
    <n v="112"/>
    <s v="07.3."/>
    <x v="69"/>
    <s v="Корпус"/>
    <x v="1"/>
    <x v="22"/>
    <x v="42"/>
    <n v="1"/>
    <x v="0"/>
    <n v="7.8"/>
    <n v="14.4"/>
    <s v="-"/>
    <x v="8"/>
  </r>
  <r>
    <n v="113"/>
    <s v="07.02."/>
    <x v="63"/>
    <s v="Клапан"/>
    <x v="6"/>
    <x v="2"/>
    <x v="6"/>
    <n v="1"/>
    <x v="4"/>
    <s v="-"/>
    <s v="-"/>
    <s v="только переменные данные"/>
    <x v="1"/>
  </r>
  <r>
    <n v="114"/>
    <s v="07.02.4."/>
    <x v="64"/>
    <s v="Корпус"/>
    <x v="21"/>
    <x v="23"/>
    <x v="40"/>
    <n v="1"/>
    <x v="0"/>
    <n v="0.03"/>
    <n v="0.112"/>
    <s v="-"/>
    <x v="8"/>
  </r>
  <r>
    <n v="115"/>
    <s v="07.02.5."/>
    <x v="65"/>
    <s v="Пробка"/>
    <x v="1"/>
    <x v="24"/>
    <x v="7"/>
    <n v="1"/>
    <x v="0"/>
    <n v="1.4E-2"/>
    <n v="4.2000000000000003E-2"/>
    <s v="-"/>
    <x v="8"/>
  </r>
  <r>
    <n v="116"/>
    <m/>
    <x v="23"/>
    <m/>
    <x v="7"/>
    <x v="9"/>
    <x v="9"/>
    <m/>
    <x v="2"/>
    <m/>
    <m/>
    <m/>
    <x v="1"/>
  </r>
  <r>
    <n v="117"/>
    <s v="08."/>
    <x v="70"/>
    <s v="Пята"/>
    <x v="6"/>
    <x v="2"/>
    <x v="6"/>
    <n v="1"/>
    <x v="4"/>
    <s v="-"/>
    <s v="-"/>
    <s v="-"/>
    <x v="1"/>
  </r>
  <r>
    <n v="118"/>
    <s v="08.1."/>
    <x v="71"/>
    <s v="Основание пяты"/>
    <x v="1"/>
    <x v="25"/>
    <x v="18"/>
    <n v="1"/>
    <x v="0"/>
    <n v="0.62"/>
    <n v="1.32"/>
    <s v="-"/>
    <x v="9"/>
  </r>
  <r>
    <n v="119"/>
    <s v="08.2."/>
    <x v="72"/>
    <s v=" "/>
    <x v="23"/>
    <x v="2"/>
    <x v="43"/>
    <n v="0.05"/>
    <x v="0"/>
    <n v="2.5000000000000005E-3"/>
    <n v="2.5000000000000005E-3"/>
    <s v="-"/>
    <x v="9"/>
  </r>
  <r>
    <n v="120"/>
    <s v="08.3."/>
    <x v="73"/>
    <s v=" "/>
    <x v="24"/>
    <x v="2"/>
    <x v="44"/>
    <n v="2.4E-2"/>
    <x v="0"/>
    <n v="5.7600000000000001E-4"/>
    <n v="5.7600000000000001E-4"/>
    <s v="-"/>
    <x v="9"/>
  </r>
  <r>
    <n v="121"/>
    <s v="08.4."/>
    <x v="74"/>
    <s v=" "/>
    <x v="25"/>
    <x v="2"/>
    <x v="45"/>
    <n v="2.8000000000000001E-2"/>
    <x v="0"/>
    <n v="7.8400000000000008E-4"/>
    <n v="7.8400000000000008E-4"/>
    <s v="зам. на ПНЭ-1"/>
    <x v="9"/>
  </r>
  <r>
    <n v="122"/>
    <s v="08.4."/>
    <x v="75"/>
    <s v=" "/>
    <x v="25"/>
    <x v="2"/>
    <x v="46"/>
    <n v="2.8000000000000001E-2"/>
    <x v="0"/>
    <n v="7.8400000000000008E-4"/>
    <n v="7.8400000000000008E-4"/>
    <s v="взамен ПНЭ-2"/>
    <x v="9"/>
  </r>
  <r>
    <n v="123"/>
    <s v="08.5."/>
    <x v="76"/>
    <s v="Комплект вспомог. мат."/>
    <x v="13"/>
    <x v="2"/>
    <x v="47"/>
    <n v="1"/>
    <x v="4"/>
    <s v="-"/>
    <n v="1"/>
    <s v="-"/>
    <x v="9"/>
  </r>
  <r>
    <n v="124"/>
    <m/>
    <x v="23"/>
    <m/>
    <x v="7"/>
    <x v="9"/>
    <x v="9"/>
    <m/>
    <x v="2"/>
    <m/>
    <m/>
    <m/>
    <x v="1"/>
  </r>
  <r>
    <n v="125"/>
    <m/>
    <x v="77"/>
    <m/>
    <x v="7"/>
    <x v="9"/>
    <x v="9"/>
    <m/>
    <x v="2"/>
    <m/>
    <m/>
    <m/>
    <x v="1"/>
  </r>
  <r>
    <n v="126"/>
    <s v="09."/>
    <x v="78"/>
    <s v="Статор"/>
    <x v="6"/>
    <x v="2"/>
    <x v="6"/>
    <n v="1"/>
    <x v="4"/>
    <s v="-"/>
    <s v="-"/>
    <m/>
    <x v="1"/>
  </r>
  <r>
    <n v="127"/>
    <s v="09.1."/>
    <x v="79"/>
    <s v="Кольцо изолирующее"/>
    <x v="18"/>
    <x v="2"/>
    <x v="32"/>
    <n v="2"/>
    <x v="0"/>
    <n v="0.08"/>
    <n v="0.15"/>
    <s v="-"/>
    <x v="10"/>
  </r>
  <r>
    <n v="128"/>
    <s v="09.2."/>
    <x v="80"/>
    <s v="Прокладка"/>
    <x v="26"/>
    <x v="26"/>
    <x v="48"/>
    <n v="1"/>
    <x v="0"/>
    <n v="2.8000000000000001E-2"/>
    <n v="3.4000000000000002E-2"/>
    <s v="-"/>
    <x v="10"/>
  </r>
  <r>
    <n v="129"/>
    <s v="09.3."/>
    <x v="81"/>
    <s v="Прокладка"/>
    <x v="26"/>
    <x v="27"/>
    <x v="48"/>
    <n v="1"/>
    <x v="0"/>
    <n v="3.5000000000000003E-2"/>
    <n v="4.2000000000000003E-2"/>
    <s v="-"/>
    <x v="10"/>
  </r>
  <r>
    <n v="130"/>
    <s v="09.4."/>
    <x v="82"/>
    <s v="Прокладка"/>
    <x v="27"/>
    <x v="28"/>
    <x v="49"/>
    <n v="1"/>
    <x v="0"/>
    <n v="8.3000000000000001E-3"/>
    <n v="8.9999999999999993E-3"/>
    <s v="-"/>
    <x v="10"/>
  </r>
  <r>
    <n v="131"/>
    <s v="09.5."/>
    <x v="83"/>
    <s v="Прокладка"/>
    <x v="27"/>
    <x v="29"/>
    <x v="49"/>
    <n v="1"/>
    <x v="0"/>
    <n v="9.7000000000000003E-3"/>
    <n v="1.0999999999999999E-2"/>
    <s v="-"/>
    <x v="10"/>
  </r>
  <r>
    <n v="132"/>
    <s v="09.6."/>
    <x v="84"/>
    <s v="Гильза "/>
    <x v="6"/>
    <x v="2"/>
    <x v="50"/>
    <n v="2"/>
    <x v="0"/>
    <n v="2.7000000000000001E-3"/>
    <s v="-"/>
    <s v="-"/>
    <x v="1"/>
  </r>
  <r>
    <n v="133"/>
    <s v="09.6."/>
    <x v="85"/>
    <s v="Гильза "/>
    <x v="15"/>
    <x v="2"/>
    <x v="51"/>
    <n v="2"/>
    <x v="0"/>
    <n v="2.7000000000000001E-3"/>
    <n v="6.0000000000000001E-3"/>
    <s v="загот. для ЭД117-07-50-005"/>
    <x v="10"/>
  </r>
  <r>
    <n v="134"/>
    <s v="09.7."/>
    <x v="6"/>
    <s v="-"/>
    <x v="6"/>
    <x v="2"/>
    <x v="6"/>
    <s v="-"/>
    <x v="1"/>
    <s v="-"/>
    <s v="-"/>
    <s v="-"/>
    <x v="1"/>
  </r>
  <r>
    <n v="135"/>
    <s v="09.7."/>
    <x v="6"/>
    <s v="-"/>
    <x v="6"/>
    <x v="2"/>
    <x v="6"/>
    <s v="-"/>
    <x v="1"/>
    <s v="-"/>
    <s v="-"/>
    <s v="-"/>
    <x v="1"/>
  </r>
  <r>
    <n v="136"/>
    <s v="09.8."/>
    <x v="86"/>
    <s v="Гильза "/>
    <x v="6"/>
    <x v="2"/>
    <x v="52"/>
    <n v="3"/>
    <x v="0"/>
    <n v="6.0000000000000001E-3"/>
    <s v="-"/>
    <s v="-"/>
    <x v="1"/>
  </r>
  <r>
    <n v="137"/>
    <s v="09.8."/>
    <x v="87"/>
    <s v="Гильза "/>
    <x v="15"/>
    <x v="2"/>
    <x v="53"/>
    <n v="3"/>
    <x v="0"/>
    <n v="6.0000000000000001E-3"/>
    <n v="1.47E-2"/>
    <s v="загот. для ЭД117-07-50-005-02"/>
    <x v="10"/>
  </r>
  <r>
    <n v="138"/>
    <s v="09.9."/>
    <x v="6"/>
    <s v="-"/>
    <x v="6"/>
    <x v="2"/>
    <x v="6"/>
    <s v="-"/>
    <x v="1"/>
    <s v="-"/>
    <s v="-"/>
    <s v="-"/>
    <x v="1"/>
  </r>
  <r>
    <n v="139"/>
    <s v="09.9."/>
    <x v="6"/>
    <s v="-"/>
    <x v="6"/>
    <x v="2"/>
    <x v="6"/>
    <s v="-"/>
    <x v="1"/>
    <s v="-"/>
    <s v="-"/>
    <s v="-"/>
    <x v="1"/>
  </r>
  <r>
    <n v="140"/>
    <s v="09.10."/>
    <x v="88"/>
    <s v="Гильза "/>
    <x v="6"/>
    <x v="2"/>
    <x v="54"/>
    <n v="1"/>
    <x v="0"/>
    <n v="3.14E-3"/>
    <s v="-"/>
    <s v="-"/>
    <x v="1"/>
  </r>
  <r>
    <n v="141"/>
    <s v="09.10."/>
    <x v="89"/>
    <s v="Гильза "/>
    <x v="15"/>
    <x v="2"/>
    <x v="55"/>
    <n v="1"/>
    <x v="0"/>
    <n v="3.14E-3"/>
    <n v="8.2000000000000007E-3"/>
    <s v="загот. для ЭД117-07-50-005-04"/>
    <x v="10"/>
  </r>
  <r>
    <n v="142"/>
    <s v="09.11."/>
    <x v="6"/>
    <s v="-"/>
    <x v="6"/>
    <x v="2"/>
    <x v="6"/>
    <s v="-"/>
    <x v="1"/>
    <s v="-"/>
    <s v="-"/>
    <s v="-"/>
    <x v="1"/>
  </r>
  <r>
    <n v="143"/>
    <s v="09.11."/>
    <x v="6"/>
    <s v="-"/>
    <x v="6"/>
    <x v="2"/>
    <x v="6"/>
    <s v="-"/>
    <x v="1"/>
    <s v="-"/>
    <s v="-"/>
    <s v="-"/>
    <x v="1"/>
  </r>
  <r>
    <n v="144"/>
    <s v="09.12."/>
    <x v="90"/>
    <s v=" "/>
    <x v="16"/>
    <x v="2"/>
    <x v="56"/>
    <n v="15.5"/>
    <x v="5"/>
    <n v="15"/>
    <n v="15.5"/>
    <s v="-"/>
    <x v="10"/>
  </r>
  <r>
    <n v="145"/>
    <s v="09.13."/>
    <x v="91"/>
    <s v=" "/>
    <x v="28"/>
    <x v="2"/>
    <x v="57"/>
    <n v="3.7900000000000003E-2"/>
    <x v="0"/>
    <n v="3.7499999999999999E-2"/>
    <n v="3.7900000000000003E-2"/>
    <s v="-"/>
    <x v="10"/>
  </r>
  <r>
    <n v="146"/>
    <s v="09.14."/>
    <x v="92"/>
    <s v=" "/>
    <x v="28"/>
    <x v="2"/>
    <x v="58"/>
    <n v="4.4999999999999998E-2"/>
    <x v="0"/>
    <n v="4.4699999999999997E-2"/>
    <n v="4.4999999999999998E-2"/>
    <s v="-"/>
    <x v="10"/>
  </r>
  <r>
    <n v="147"/>
    <s v="09.15."/>
    <x v="93"/>
    <s v=" "/>
    <x v="29"/>
    <x v="2"/>
    <x v="59"/>
    <n v="1.52"/>
    <x v="5"/>
    <n v="1.5"/>
    <n v="1.52"/>
    <s v="-"/>
    <x v="10"/>
  </r>
  <r>
    <n v="148"/>
    <s v="09.16."/>
    <x v="94"/>
    <s v=" "/>
    <x v="29"/>
    <x v="2"/>
    <x v="60"/>
    <n v="5.5E-2"/>
    <x v="0"/>
    <n v="5.3999999999999999E-2"/>
    <n v="5.5E-2"/>
    <s v="в кг"/>
    <x v="10"/>
  </r>
  <r>
    <n v="149"/>
    <s v="09.16."/>
    <x v="94"/>
    <s v=" "/>
    <x v="29"/>
    <x v="2"/>
    <x v="60"/>
    <n v="1.38"/>
    <x v="5"/>
    <n v="1.36"/>
    <n v="1.38"/>
    <s v="в м"/>
    <x v="10"/>
  </r>
  <r>
    <n v="150"/>
    <s v="09.17."/>
    <x v="6"/>
    <s v="-"/>
    <x v="6"/>
    <x v="2"/>
    <x v="6"/>
    <s v="-"/>
    <x v="1"/>
    <s v="-"/>
    <s v="-"/>
    <s v="-"/>
    <x v="1"/>
  </r>
  <r>
    <n v="151"/>
    <s v="09.17."/>
    <x v="95"/>
    <s v="60/40 мкм; 42±0,5"/>
    <x v="28"/>
    <x v="30"/>
    <x v="61"/>
    <n v="1.173"/>
    <x v="0"/>
    <n v="1.1458999999999999"/>
    <n v="1.173"/>
    <s v="-"/>
    <x v="10"/>
  </r>
  <r>
    <n v="152"/>
    <s v="09.18."/>
    <x v="96"/>
    <s v=" "/>
    <x v="27"/>
    <x v="31"/>
    <x v="49"/>
    <n v="0.998"/>
    <x v="0"/>
    <n v="0.97199999999999998"/>
    <n v="0.998"/>
    <s v="-"/>
    <x v="10"/>
  </r>
  <r>
    <n v="153"/>
    <s v="09.19."/>
    <x v="6"/>
    <s v="-"/>
    <x v="6"/>
    <x v="2"/>
    <x v="6"/>
    <s v="-"/>
    <x v="1"/>
    <s v="-"/>
    <s v="-"/>
    <s v="-"/>
    <x v="1"/>
  </r>
  <r>
    <n v="154"/>
    <s v="09.19."/>
    <x v="6"/>
    <s v="-"/>
    <x v="6"/>
    <x v="2"/>
    <x v="6"/>
    <s v="-"/>
    <x v="1"/>
    <s v="-"/>
    <s v="-"/>
    <s v="-"/>
    <x v="1"/>
  </r>
  <r>
    <n v="155"/>
    <s v="09.19."/>
    <x v="6"/>
    <s v="-"/>
    <x v="6"/>
    <x v="2"/>
    <x v="6"/>
    <s v="-"/>
    <x v="1"/>
    <s v="-"/>
    <s v="-"/>
    <s v="-"/>
    <x v="1"/>
  </r>
  <r>
    <n v="156"/>
    <s v="09.19."/>
    <x v="6"/>
    <s v="-"/>
    <x v="6"/>
    <x v="2"/>
    <x v="6"/>
    <s v="-"/>
    <x v="1"/>
    <s v="-"/>
    <s v="-"/>
    <s v="-"/>
    <x v="1"/>
  </r>
  <r>
    <n v="157"/>
    <s v="09.19."/>
    <x v="6"/>
    <s v="-"/>
    <x v="6"/>
    <x v="2"/>
    <x v="6"/>
    <s v="-"/>
    <x v="1"/>
    <s v="-"/>
    <s v="-"/>
    <s v="-"/>
    <x v="1"/>
  </r>
  <r>
    <n v="158"/>
    <s v="09.19."/>
    <x v="6"/>
    <s v="-"/>
    <x v="6"/>
    <x v="2"/>
    <x v="6"/>
    <s v="-"/>
    <x v="1"/>
    <s v="-"/>
    <s v="-"/>
    <s v="-"/>
    <x v="1"/>
  </r>
  <r>
    <n v="159"/>
    <s v="09.19."/>
    <x v="6"/>
    <s v="-"/>
    <x v="6"/>
    <x v="2"/>
    <x v="6"/>
    <s v="-"/>
    <x v="1"/>
    <s v="-"/>
    <s v="-"/>
    <s v="-"/>
    <x v="1"/>
  </r>
  <r>
    <n v="160"/>
    <s v="09.19."/>
    <x v="6"/>
    <s v="-"/>
    <x v="6"/>
    <x v="2"/>
    <x v="6"/>
    <s v="-"/>
    <x v="1"/>
    <s v="-"/>
    <s v="-"/>
    <s v="-"/>
    <x v="1"/>
  </r>
  <r>
    <n v="161"/>
    <s v="09.19."/>
    <x v="97"/>
    <s v="150FN019 ISOLA "/>
    <x v="30"/>
    <x v="32"/>
    <x v="62"/>
    <n v="1034.9000000000001"/>
    <x v="5"/>
    <n v="1014.6"/>
    <n v="1034.9000000000001"/>
    <s v="в м"/>
    <x v="10"/>
  </r>
  <r>
    <n v="162"/>
    <s v="09.19."/>
    <x v="97"/>
    <s v="150FN019 ISOLA "/>
    <x v="30"/>
    <x v="32"/>
    <x v="62"/>
    <n v="47.5"/>
    <x v="0"/>
    <n v="46.57"/>
    <n v="47.5"/>
    <s v="в кг"/>
    <x v="10"/>
  </r>
  <r>
    <n v="163"/>
    <s v="09.19."/>
    <x v="6"/>
    <s v="-"/>
    <x v="6"/>
    <x v="2"/>
    <x v="6"/>
    <s v="-"/>
    <x v="1"/>
    <s v="-"/>
    <s v="-"/>
    <s v="-"/>
    <x v="1"/>
  </r>
  <r>
    <n v="164"/>
    <s v="09.19."/>
    <x v="6"/>
    <s v="-"/>
    <x v="6"/>
    <x v="2"/>
    <x v="6"/>
    <s v="-"/>
    <x v="1"/>
    <s v="-"/>
    <s v="-"/>
    <s v="-"/>
    <x v="1"/>
  </r>
  <r>
    <n v="165"/>
    <s v="09.20."/>
    <x v="98"/>
    <s v="ISOLA"/>
    <x v="31"/>
    <x v="2"/>
    <x v="63"/>
    <n v="2.4"/>
    <x v="0"/>
    <n v="2.4"/>
    <n v="2.4"/>
    <s v="-"/>
    <x v="10"/>
  </r>
  <r>
    <n v="166"/>
    <s v="09.21."/>
    <x v="99"/>
    <s v=" "/>
    <x v="32"/>
    <x v="2"/>
    <x v="64"/>
    <n v="2"/>
    <x v="4"/>
    <s v="-"/>
    <n v="2"/>
    <s v="-"/>
    <x v="10"/>
  </r>
  <r>
    <n v="167"/>
    <m/>
    <x v="21"/>
    <m/>
    <x v="7"/>
    <x v="9"/>
    <x v="9"/>
    <m/>
    <x v="2"/>
    <m/>
    <m/>
    <m/>
    <x v="1"/>
  </r>
  <r>
    <n v="168"/>
    <s v="09.22."/>
    <x v="100"/>
    <s v="Комплект вспомог. мат."/>
    <x v="13"/>
    <x v="2"/>
    <x v="65"/>
    <n v="1"/>
    <x v="4"/>
    <s v="-"/>
    <n v="1"/>
    <s v="-"/>
    <x v="10"/>
  </r>
  <r>
    <n v="169"/>
    <s v="09.01."/>
    <x v="101"/>
    <s v="Кабель с наконечником"/>
    <x v="6"/>
    <x v="2"/>
    <x v="6"/>
    <n v="1"/>
    <x v="4"/>
    <s v="-"/>
    <s v="-"/>
    <s v="-"/>
    <x v="1"/>
  </r>
  <r>
    <n v="170"/>
    <s v="09.01.1."/>
    <x v="102"/>
    <s v="Трубка изолирующая"/>
    <x v="28"/>
    <x v="33"/>
    <x v="61"/>
    <n v="1"/>
    <x v="0"/>
    <n v="2.5000000000000001E-4"/>
    <n v="2.9999999999999997E-4"/>
    <s v="-"/>
    <x v="10"/>
  </r>
  <r>
    <n v="171"/>
    <s v="09.01.2."/>
    <x v="103"/>
    <s v="Наконечник"/>
    <x v="15"/>
    <x v="2"/>
    <x v="66"/>
    <n v="1"/>
    <x v="0"/>
    <n v="6.4000000000000003E-3"/>
    <n v="1.7500000000000002E-2"/>
    <s v="-"/>
    <x v="10"/>
  </r>
  <r>
    <n v="172"/>
    <s v="09.01.3."/>
    <x v="104"/>
    <s v="Провод"/>
    <x v="30"/>
    <x v="34"/>
    <x v="67"/>
    <n v="1"/>
    <x v="5"/>
    <n v="0.28000000000000003"/>
    <n v="0.29399999999999998"/>
    <s v="в м"/>
    <x v="10"/>
  </r>
  <r>
    <n v="173"/>
    <s v="09.01.3."/>
    <x v="104"/>
    <s v="Провод"/>
    <x v="30"/>
    <x v="34"/>
    <x v="67"/>
    <n v="1"/>
    <x v="0"/>
    <n v="1.6E-2"/>
    <n v="1.6500000000000001E-2"/>
    <s v="в кг"/>
    <x v="10"/>
  </r>
  <r>
    <n v="174"/>
    <s v="09.01.4."/>
    <x v="105"/>
    <s v="Трубка"/>
    <x v="29"/>
    <x v="2"/>
    <x v="68"/>
    <n v="1"/>
    <x v="5"/>
    <n v="0.25800000000000001"/>
    <n v="0.27100000000000002"/>
    <s v="-"/>
    <x v="10"/>
  </r>
  <r>
    <n v="175"/>
    <s v="09.02."/>
    <x v="106"/>
    <s v="Кабель с наконечником"/>
    <x v="6"/>
    <x v="2"/>
    <x v="6"/>
    <n v="1"/>
    <x v="4"/>
    <s v="-"/>
    <s v="-"/>
    <s v="-"/>
    <x v="1"/>
  </r>
  <r>
    <n v="176"/>
    <s v="09.02.1."/>
    <x v="102"/>
    <s v="Трубка изолирующая"/>
    <x v="28"/>
    <x v="33"/>
    <x v="61"/>
    <n v="1"/>
    <x v="0"/>
    <n v="2.5000000000000001E-4"/>
    <n v="2.9999999999999997E-4"/>
    <s v="-"/>
    <x v="10"/>
  </r>
  <r>
    <n v="177"/>
    <s v="09.02.2."/>
    <x v="103"/>
    <s v="Наконечник"/>
    <x v="15"/>
    <x v="2"/>
    <x v="66"/>
    <n v="1"/>
    <x v="0"/>
    <n v="6.4000000000000003E-3"/>
    <n v="1.7500000000000002E-2"/>
    <s v="-"/>
    <x v="10"/>
  </r>
  <r>
    <n v="178"/>
    <s v="09.02.3."/>
    <x v="107"/>
    <s v="Провод"/>
    <x v="30"/>
    <x v="34"/>
    <x v="67"/>
    <n v="1"/>
    <x v="5"/>
    <n v="0.28999999999999998"/>
    <n v="0.309"/>
    <s v="в м"/>
    <x v="10"/>
  </r>
  <r>
    <n v="179"/>
    <s v="09.02.3."/>
    <x v="107"/>
    <s v="Провод"/>
    <x v="30"/>
    <x v="34"/>
    <x v="67"/>
    <n v="1"/>
    <x v="0"/>
    <n v="1.6E-2"/>
    <n v="1.7299999999999999E-2"/>
    <s v="в кг"/>
    <x v="10"/>
  </r>
  <r>
    <n v="180"/>
    <s v="09.02.4."/>
    <x v="108"/>
    <s v="Трубка"/>
    <x v="29"/>
    <x v="2"/>
    <x v="68"/>
    <n v="1"/>
    <x v="5"/>
    <n v="0.26800000000000002"/>
    <n v="0.28100000000000003"/>
    <s v="-"/>
    <x v="10"/>
  </r>
  <r>
    <n v="181"/>
    <s v="09.03."/>
    <x v="109"/>
    <s v="Кабель с наконечником"/>
    <x v="6"/>
    <x v="2"/>
    <x v="6"/>
    <n v="1"/>
    <x v="4"/>
    <s v="-"/>
    <s v="-"/>
    <s v="-"/>
    <x v="1"/>
  </r>
  <r>
    <n v="182"/>
    <s v="09.03.1."/>
    <x v="102"/>
    <s v="Трубка изолирующая"/>
    <x v="28"/>
    <x v="33"/>
    <x v="61"/>
    <n v="1"/>
    <x v="0"/>
    <n v="2.5000000000000001E-4"/>
    <n v="2.9999999999999997E-4"/>
    <s v="-"/>
    <x v="10"/>
  </r>
  <r>
    <n v="183"/>
    <s v="09.03.2."/>
    <x v="103"/>
    <s v="Наконечник"/>
    <x v="15"/>
    <x v="2"/>
    <x v="66"/>
    <n v="1"/>
    <x v="0"/>
    <n v="6.4000000000000003E-3"/>
    <n v="1.7500000000000002E-2"/>
    <s v="-"/>
    <x v="10"/>
  </r>
  <r>
    <n v="184"/>
    <s v="09.03.3."/>
    <x v="110"/>
    <s v="Провод"/>
    <x v="30"/>
    <x v="34"/>
    <x v="67"/>
    <n v="1"/>
    <x v="5"/>
    <n v="0.3"/>
    <n v="0.315"/>
    <s v="в м"/>
    <x v="10"/>
  </r>
  <r>
    <n v="185"/>
    <s v="09.03.3."/>
    <x v="110"/>
    <s v="Провод"/>
    <x v="30"/>
    <x v="34"/>
    <x v="67"/>
    <n v="1"/>
    <x v="0"/>
    <n v="1.7000000000000001E-2"/>
    <n v="1.77E-2"/>
    <s v="в кг"/>
    <x v="10"/>
  </r>
  <r>
    <n v="186"/>
    <s v="09.03.4."/>
    <x v="111"/>
    <s v="Трубка"/>
    <x v="29"/>
    <x v="2"/>
    <x v="68"/>
    <n v="1"/>
    <x v="5"/>
    <n v="0.27800000000000002"/>
    <n v="0.29199999999999998"/>
    <s v="-"/>
    <x v="10"/>
  </r>
  <r>
    <n v="187"/>
    <m/>
    <x v="112"/>
    <m/>
    <x v="7"/>
    <x v="9"/>
    <x v="9"/>
    <m/>
    <x v="2"/>
    <m/>
    <m/>
    <m/>
    <x v="1"/>
  </r>
  <r>
    <n v="188"/>
    <s v="09.04."/>
    <x v="113"/>
    <s v="Статор необмотанный"/>
    <x v="6"/>
    <x v="2"/>
    <x v="6"/>
    <n v="1"/>
    <x v="4"/>
    <s v="-"/>
    <s v="-"/>
    <s v="-"/>
    <x v="1"/>
  </r>
  <r>
    <n v="189"/>
    <s v="09.04.1."/>
    <x v="114"/>
    <s v="Лист статора крайний"/>
    <x v="6"/>
    <x v="2"/>
    <x v="69"/>
    <n v="2"/>
    <x v="0"/>
    <n v="0.112"/>
    <s v="-"/>
    <s v="-"/>
    <x v="1"/>
  </r>
  <r>
    <n v="190"/>
    <s v="09.04.1."/>
    <x v="115"/>
    <s v="Лист статора крайний"/>
    <x v="0"/>
    <x v="0"/>
    <x v="0"/>
    <n v="2"/>
    <x v="0"/>
    <n v="0.14000000000000001"/>
    <n v="0.42399999999999999"/>
    <s v="загот. для ЭД117-09-52-007"/>
    <x v="10"/>
  </r>
  <r>
    <n v="191"/>
    <s v="09.04.2."/>
    <x v="116"/>
    <s v="Кольцо пружинное"/>
    <x v="5"/>
    <x v="5"/>
    <x v="5"/>
    <n v="2"/>
    <x v="0"/>
    <n v="0.17"/>
    <n v="0.23200000000000001"/>
    <s v="-"/>
    <x v="10"/>
  </r>
  <r>
    <n v="192"/>
    <m/>
    <x v="112"/>
    <m/>
    <x v="7"/>
    <x v="9"/>
    <x v="9"/>
    <m/>
    <x v="2"/>
    <m/>
    <m/>
    <m/>
    <x v="1"/>
  </r>
  <r>
    <n v="193"/>
    <s v="09.04.3."/>
    <x v="117"/>
    <s v="Корпус"/>
    <x v="4"/>
    <x v="2"/>
    <x v="70"/>
    <n v="1"/>
    <x v="0"/>
    <n v="100.3"/>
    <n v="101.229"/>
    <s v="-"/>
    <x v="10"/>
  </r>
  <r>
    <n v="194"/>
    <m/>
    <x v="118"/>
    <m/>
    <x v="7"/>
    <x v="9"/>
    <x v="9"/>
    <m/>
    <x v="2"/>
    <m/>
    <m/>
    <m/>
    <x v="1"/>
  </r>
  <r>
    <n v="195"/>
    <s v="09.04.4."/>
    <x v="119"/>
    <s v="Шпонка"/>
    <x v="14"/>
    <x v="2"/>
    <x v="19"/>
    <n v="1"/>
    <x v="0"/>
    <n v="0.41"/>
    <n v="0.43099999999999999"/>
    <s v="-"/>
    <x v="10"/>
  </r>
  <r>
    <n v="196"/>
    <s v="09.04.5."/>
    <x v="120"/>
    <s v="Лист статора"/>
    <x v="16"/>
    <x v="2"/>
    <x v="71"/>
    <n v="11562"/>
    <x v="0"/>
    <n v="173.43"/>
    <n v="543.41399999999999"/>
    <s v="-"/>
    <x v="10"/>
  </r>
  <r>
    <n v="197"/>
    <s v="09.04.6."/>
    <x v="121"/>
    <s v="Комплект вспомог. мат."/>
    <x v="13"/>
    <x v="2"/>
    <x v="72"/>
    <n v="1"/>
    <x v="4"/>
    <s v="-"/>
    <n v="1"/>
    <s v="-"/>
    <x v="10"/>
  </r>
  <r>
    <n v="198"/>
    <m/>
    <x v="23"/>
    <m/>
    <x v="7"/>
    <x v="9"/>
    <x v="9"/>
    <m/>
    <x v="2"/>
    <m/>
    <m/>
    <m/>
    <x v="1"/>
  </r>
  <r>
    <n v="199"/>
    <m/>
    <x v="21"/>
    <m/>
    <x v="7"/>
    <x v="9"/>
    <x v="9"/>
    <m/>
    <x v="2"/>
    <m/>
    <m/>
    <m/>
    <x v="1"/>
  </r>
  <r>
    <n v="200"/>
    <s v="010."/>
    <x v="122"/>
    <s v="Ротор"/>
    <x v="6"/>
    <x v="2"/>
    <x v="6"/>
    <n v="1"/>
    <x v="4"/>
    <s v="-"/>
    <s v="-"/>
    <s v="-"/>
    <x v="1"/>
  </r>
  <r>
    <n v="201"/>
    <s v="010.1."/>
    <x v="1"/>
    <s v="Вкладыш"/>
    <x v="1"/>
    <x v="1"/>
    <x v="1"/>
    <n v="2"/>
    <x v="0"/>
    <n v="0.01"/>
    <n v="0.1"/>
    <s v="-"/>
    <x v="11"/>
  </r>
  <r>
    <n v="202"/>
    <s v="010.2."/>
    <x v="123"/>
    <s v="Кольцо"/>
    <x v="1"/>
    <x v="13"/>
    <x v="26"/>
    <n v="1"/>
    <x v="0"/>
    <n v="0.03"/>
    <n v="0.224"/>
    <s v="-"/>
    <x v="11"/>
  </r>
  <r>
    <n v="203"/>
    <s v="010.3."/>
    <x v="124"/>
    <s v="Кольцо"/>
    <x v="1"/>
    <x v="13"/>
    <x v="26"/>
    <n v="1"/>
    <x v="0"/>
    <n v="9.6000000000000002E-2"/>
    <n v="0.38200000000000001"/>
    <s v="-"/>
    <x v="11"/>
  </r>
  <r>
    <n v="204"/>
    <s v="010.4."/>
    <x v="125"/>
    <s v="Кольцо пружинное"/>
    <x v="14"/>
    <x v="2"/>
    <x v="25"/>
    <n v="5"/>
    <x v="0"/>
    <n v="3.5000000000000001E-3"/>
    <n v="4.0000000000000001E-3"/>
    <s v="-"/>
    <x v="11"/>
  </r>
  <r>
    <n v="205"/>
    <s v="010.5."/>
    <x v="126"/>
    <s v="Шайба "/>
    <x v="16"/>
    <x v="2"/>
    <x v="71"/>
    <n v="12"/>
    <x v="0"/>
    <n v="1.9200000000000002E-2"/>
    <s v="-"/>
    <s v="из отходов"/>
    <x v="1"/>
  </r>
  <r>
    <n v="206"/>
    <s v="010.6."/>
    <x v="4"/>
    <s v="Втулка"/>
    <x v="4"/>
    <x v="4"/>
    <x v="4"/>
    <n v="2"/>
    <x v="0"/>
    <n v="0.15"/>
    <n v="0.496"/>
    <s v="-"/>
    <x v="11"/>
  </r>
  <r>
    <n v="207"/>
    <s v="010.7."/>
    <x v="127"/>
    <s v="Кольцо"/>
    <x v="1"/>
    <x v="35"/>
    <x v="26"/>
    <n v="1"/>
    <x v="0"/>
    <n v="0.11"/>
    <n v="0.36"/>
    <s v="-"/>
    <x v="11"/>
  </r>
  <r>
    <n v="208"/>
    <s v="010.8."/>
    <x v="128"/>
    <s v="Шпонка"/>
    <x v="14"/>
    <x v="2"/>
    <x v="19"/>
    <n v="2"/>
    <x v="0"/>
    <n v="3.3999999999999998E-3"/>
    <n v="4.0000000000000001E-3"/>
    <s v="-"/>
    <x v="11"/>
  </r>
  <r>
    <n v="209"/>
    <s v="010.9."/>
    <x v="129"/>
    <s v="Шпонка"/>
    <x v="14"/>
    <x v="2"/>
    <x v="19"/>
    <n v="15"/>
    <x v="0"/>
    <n v="0.32999999999999996"/>
    <n v="0.34499999999999997"/>
    <s v="-"/>
    <x v="11"/>
  </r>
  <r>
    <n v="210"/>
    <s v="010.10."/>
    <x v="130"/>
    <s v="Шпонка"/>
    <x v="14"/>
    <x v="2"/>
    <x v="19"/>
    <n v="14"/>
    <x v="0"/>
    <n v="2.1000000000000001E-2"/>
    <n v="2.8000000000000001E-2"/>
    <s v="-"/>
    <x v="11"/>
  </r>
  <r>
    <n v="211"/>
    <s v="010.11."/>
    <x v="131"/>
    <s v="Шайба упорная"/>
    <x v="26"/>
    <x v="2"/>
    <x v="73"/>
    <n v="28"/>
    <x v="0"/>
    <n v="7.8399999999999997E-2"/>
    <n v="0.29959999999999998"/>
    <s v="-"/>
    <x v="11"/>
  </r>
  <r>
    <n v="212"/>
    <s v="010.12."/>
    <x v="132"/>
    <s v="Втулка"/>
    <x v="4"/>
    <x v="4"/>
    <x v="4"/>
    <n v="14"/>
    <x v="0"/>
    <n v="0.71399999999999997"/>
    <n v="2.9539999999999997"/>
    <s v="-"/>
    <x v="11"/>
  </r>
  <r>
    <n v="213"/>
    <m/>
    <x v="21"/>
    <m/>
    <x v="7"/>
    <x v="9"/>
    <x v="9"/>
    <m/>
    <x v="2"/>
    <m/>
    <m/>
    <m/>
    <x v="1"/>
  </r>
  <r>
    <n v="214"/>
    <s v="010.13."/>
    <x v="133"/>
    <s v="Вал "/>
    <x v="1"/>
    <x v="2"/>
    <x v="74"/>
    <n v="1"/>
    <x v="0"/>
    <n v="34.799999999999997"/>
    <n v="35.9"/>
    <s v="-"/>
    <x v="11"/>
  </r>
  <r>
    <n v="215"/>
    <s v="010.01."/>
    <x v="134"/>
    <s v="Подшипник"/>
    <x v="6"/>
    <x v="2"/>
    <x v="6"/>
    <n v="14"/>
    <x v="4"/>
    <s v="-"/>
    <s v="-"/>
    <s v="-"/>
    <x v="1"/>
  </r>
  <r>
    <n v="216"/>
    <s v="010.01.1."/>
    <x v="135"/>
    <s v="Корпус подшипника"/>
    <x v="6"/>
    <x v="2"/>
    <x v="75"/>
    <n v="14"/>
    <x v="0"/>
    <n v="3.22"/>
    <s v="-"/>
    <s v="-"/>
    <x v="1"/>
  </r>
  <r>
    <n v="217"/>
    <s v="010.01.1."/>
    <x v="136"/>
    <s v="Корпус подшипника"/>
    <x v="33"/>
    <x v="36"/>
    <x v="6"/>
    <n v="14"/>
    <x v="4"/>
    <s v="-"/>
    <n v="14"/>
    <s v="покупн. загот. для ЭД117-02-66-001"/>
    <x v="11"/>
  </r>
  <r>
    <n v="218"/>
    <s v="010.01.2."/>
    <x v="137"/>
    <s v="Вкладыш"/>
    <x v="34"/>
    <x v="2"/>
    <x v="76"/>
    <n v="42"/>
    <x v="0"/>
    <n v="3.78E-2"/>
    <n v="6.3E-2"/>
    <s v="-"/>
    <x v="11"/>
  </r>
  <r>
    <n v="219"/>
    <s v="010.01.3."/>
    <x v="54"/>
    <s v="Втулка ВМФ-017"/>
    <x v="19"/>
    <x v="2"/>
    <x v="34"/>
    <n v="14"/>
    <x v="4"/>
    <s v="-"/>
    <n v="14"/>
    <s v="покупная"/>
    <x v="11"/>
  </r>
  <r>
    <n v="220"/>
    <s v="010.01.4."/>
    <x v="138"/>
    <s v="Комплект вспомог. мат."/>
    <x v="13"/>
    <x v="2"/>
    <x v="77"/>
    <n v="14"/>
    <x v="4"/>
    <s v="-"/>
    <n v="14"/>
    <s v="-"/>
    <x v="11"/>
  </r>
  <r>
    <n v="221"/>
    <s v="010.02."/>
    <x v="139"/>
    <s v="Сердечник ротора"/>
    <x v="6"/>
    <x v="2"/>
    <x v="6"/>
    <n v="15"/>
    <x v="4"/>
    <s v="-"/>
    <s v="-"/>
    <s v="зам. на ЭД117-02-63СБ"/>
    <x v="1"/>
  </r>
  <r>
    <n v="222"/>
    <s v="010.02.01."/>
    <x v="140"/>
    <s v="Сердечник ротора"/>
    <x v="6"/>
    <x v="2"/>
    <x v="6"/>
    <n v="15"/>
    <x v="4"/>
    <s v="-"/>
    <s v="-"/>
    <s v="-"/>
    <x v="1"/>
  </r>
  <r>
    <n v="223"/>
    <s v="010.02.01.1."/>
    <x v="141"/>
    <s v="Кольцо"/>
    <x v="12"/>
    <x v="37"/>
    <x v="6"/>
    <n v="30"/>
    <x v="4"/>
    <s v="-"/>
    <n v="30"/>
    <s v="покупное"/>
    <x v="11"/>
  </r>
  <r>
    <n v="224"/>
    <s v="010.02.01.2."/>
    <x v="142"/>
    <s v="Стержень"/>
    <x v="35"/>
    <x v="2"/>
    <x v="78"/>
    <n v="330"/>
    <x v="0"/>
    <n v="39.6"/>
    <n v="40.26"/>
    <s v="-"/>
    <x v="11"/>
  </r>
  <r>
    <n v="225"/>
    <s v="010.02.01.3."/>
    <x v="143"/>
    <s v="Лист ротора"/>
    <x v="16"/>
    <x v="2"/>
    <x v="71"/>
    <n v="10350"/>
    <x v="0"/>
    <n v="51.75"/>
    <s v="-"/>
    <s v="из отходов"/>
    <x v="1"/>
  </r>
  <r>
    <n v="226"/>
    <s v="010.02."/>
    <x v="144"/>
    <s v="Сердечник ротора"/>
    <x v="7"/>
    <x v="9"/>
    <x v="9"/>
    <m/>
    <x v="4"/>
    <m/>
    <m/>
    <s v="взамен ЭД117-02-64СБ"/>
    <x v="1"/>
  </r>
  <r>
    <n v="227"/>
    <s v="010.02.01."/>
    <x v="145"/>
    <s v="Сердечник ротора"/>
    <x v="6"/>
    <x v="2"/>
    <x v="6"/>
    <n v="15"/>
    <x v="4"/>
    <s v="-"/>
    <s v="-"/>
    <s v="-"/>
    <x v="1"/>
  </r>
  <r>
    <n v="228"/>
    <s v="010.02.01.1."/>
    <x v="146"/>
    <s v="Стержень "/>
    <x v="6"/>
    <x v="2"/>
    <x v="6"/>
    <n v="330"/>
    <x v="4"/>
    <s v="-"/>
    <s v="-"/>
    <s v="-"/>
    <x v="1"/>
  </r>
  <r>
    <n v="229"/>
    <s v="010.02.01.2."/>
    <x v="143"/>
    <s v="Лист ротора"/>
    <x v="6"/>
    <x v="2"/>
    <x v="6"/>
    <n v="10350"/>
    <x v="4"/>
    <s v="-"/>
    <s v="-"/>
    <s v="-"/>
    <x v="1"/>
  </r>
  <r>
    <n v="230"/>
    <s v="010.02.01.3."/>
    <x v="147"/>
    <s v="Лист ротора"/>
    <x v="6"/>
    <x v="2"/>
    <x v="6"/>
    <n v="120"/>
    <x v="4"/>
    <s v="-"/>
    <s v="-"/>
    <s v="-"/>
    <x v="1"/>
  </r>
  <r>
    <n v="231"/>
    <s v="010.02.01.4."/>
    <x v="148"/>
    <s v="Комплект вспомог. мат."/>
    <x v="6"/>
    <x v="2"/>
    <x v="6"/>
    <n v="15"/>
    <x v="4"/>
    <s v="-"/>
    <s v="-"/>
    <s v="-"/>
    <x v="1"/>
  </r>
  <r>
    <m/>
    <m/>
    <x v="23"/>
    <m/>
    <x v="7"/>
    <x v="9"/>
    <x v="9"/>
    <m/>
    <x v="2"/>
    <m/>
    <m/>
    <m/>
    <x v="1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  <r>
    <m/>
    <m/>
    <x v="23"/>
    <m/>
    <x v="7"/>
    <x v="9"/>
    <x v="9"/>
    <m/>
    <x v="2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72" applyNumberFormats="0" applyBorderFormats="0" applyFontFormats="0" applyPatternFormats="0" applyAlignmentFormats="0" applyWidthHeightFormats="1" dataCaption="Значения" updatedVersion="5" minRefreshableVersion="3" showCalcMbrs="0" useAutoFormatting="1" rowGrandTotals="0" colGrandTotals="0" itemPrintTitles="1" createdVersion="3" indent="0" compact="0" compactData="0" gridDropZones="1" multipleFieldFilters="0" rowHeaderCaption="Материал, изделие" colHeaderCaption="е.и.">
  <location ref="A5:H105" firstHeaderRow="1" firstDataRow="2" firstDataCol="4" rowPageCount="1" colPageCount="1"/>
  <pivotFields count="13">
    <pivotField compact="0" outline="0" showAll="0"/>
    <pivotField compact="0" outline="0" showAll="0"/>
    <pivotField axis="axisRow" compact="0" outline="0" showAll="0" defaultSubtotal="0">
      <items count="217">
        <item x="6"/>
        <item m="1" x="165"/>
        <item m="1" x="157"/>
        <item m="1" x="191"/>
        <item m="1" x="206"/>
        <item x="14"/>
        <item x="67"/>
        <item x="16"/>
        <item x="17"/>
        <item x="18"/>
        <item x="19"/>
        <item x="98"/>
        <item x="96"/>
        <item x="90"/>
        <item x="13"/>
        <item x="27"/>
        <item m="1" x="175"/>
        <item x="95"/>
        <item x="92"/>
        <item x="91"/>
        <item x="73"/>
        <item x="75"/>
        <item x="74"/>
        <item m="1" x="150"/>
        <item x="72"/>
        <item x="94"/>
        <item x="93"/>
        <item x="99"/>
        <item x="20"/>
        <item x="15"/>
        <item x="60"/>
        <item x="54"/>
        <item x="7"/>
        <item m="1" x="203"/>
        <item x="1"/>
        <item x="2"/>
        <item x="48"/>
        <item x="9"/>
        <item x="129"/>
        <item x="130"/>
        <item x="128"/>
        <item x="10"/>
        <item x="25"/>
        <item x="26"/>
        <item x="24"/>
        <item x="32"/>
        <item x="33"/>
        <item x="64"/>
        <item x="56"/>
        <item x="57"/>
        <item x="58"/>
        <item x="65"/>
        <item x="59"/>
        <item x="50"/>
        <item x="63"/>
        <item x="55"/>
        <item x="29"/>
        <item x="30"/>
        <item x="28"/>
        <item x="102"/>
        <item x="116"/>
        <item m="1" x="149"/>
        <item x="123"/>
        <item x="124"/>
        <item x="125"/>
        <item x="4"/>
        <item x="131"/>
        <item x="126"/>
        <item x="148"/>
        <item x="53"/>
        <item x="52"/>
        <item x="136"/>
        <item x="5"/>
        <item x="3"/>
        <item x="47"/>
        <item x="46"/>
        <item x="45"/>
        <item x="62"/>
        <item x="51"/>
        <item x="61"/>
        <item x="49"/>
        <item x="34"/>
        <item x="35"/>
        <item x="36"/>
        <item x="31"/>
        <item x="40"/>
        <item x="41"/>
        <item x="42"/>
        <item x="43"/>
        <item x="39"/>
        <item x="69"/>
        <item x="68"/>
        <item x="66"/>
        <item x="80"/>
        <item x="81"/>
        <item x="79"/>
        <item x="83"/>
        <item x="82"/>
        <item m="1" x="210"/>
        <item x="78"/>
        <item m="1" x="162"/>
        <item x="113"/>
        <item m="1" x="194"/>
        <item x="132"/>
        <item m="1" x="200"/>
        <item x="127"/>
        <item x="122"/>
        <item x="145"/>
        <item x="144"/>
        <item x="141"/>
        <item x="142"/>
        <item x="140"/>
        <item x="139"/>
        <item x="135"/>
        <item x="137"/>
        <item x="138"/>
        <item x="134"/>
        <item x="71"/>
        <item x="70"/>
        <item m="1" x="164"/>
        <item x="37"/>
        <item x="38"/>
        <item x="8"/>
        <item m="1" x="211"/>
        <item m="1" x="213"/>
        <item m="1" x="216"/>
        <item m="1" x="199"/>
        <item m="1" x="193"/>
        <item m="1" x="187"/>
        <item x="114"/>
        <item x="115"/>
        <item x="120"/>
        <item x="146"/>
        <item x="143"/>
        <item x="147"/>
        <item m="1" x="195"/>
        <item x="103"/>
        <item x="104"/>
        <item x="107"/>
        <item x="110"/>
        <item x="105"/>
        <item x="108"/>
        <item x="111"/>
        <item x="101"/>
        <item x="106"/>
        <item x="109"/>
        <item m="1" x="169"/>
        <item m="1" x="177"/>
        <item x="23"/>
        <item m="1" x="202"/>
        <item m="1" x="212"/>
        <item m="1" x="160"/>
        <item x="21"/>
        <item x="84"/>
        <item x="85"/>
        <item x="86"/>
        <item x="87"/>
        <item m="1" x="168"/>
        <item m="1" x="182"/>
        <item m="1" x="196"/>
        <item m="1" x="198"/>
        <item m="1" x="197"/>
        <item m="1" x="190"/>
        <item m="1" x="183"/>
        <item m="1" x="174"/>
        <item m="1" x="185"/>
        <item m="1" x="176"/>
        <item m="1" x="178"/>
        <item m="1" x="170"/>
        <item m="1" x="163"/>
        <item m="1" x="181"/>
        <item m="1" x="179"/>
        <item m="1" x="201"/>
        <item m="1" x="204"/>
        <item m="1" x="209"/>
        <item m="1" x="171"/>
        <item m="1" x="173"/>
        <item m="1" x="215"/>
        <item m="1" x="152"/>
        <item m="1" x="153"/>
        <item m="1" x="184"/>
        <item m="1" x="186"/>
        <item m="1" x="159"/>
        <item m="1" x="214"/>
        <item m="1" x="158"/>
        <item m="1" x="192"/>
        <item m="1" x="161"/>
        <item x="12"/>
        <item x="22"/>
        <item x="44"/>
        <item x="100"/>
        <item x="117"/>
        <item x="119"/>
        <item x="121"/>
        <item x="133"/>
        <item x="0"/>
        <item m="1" x="180"/>
        <item m="1" x="151"/>
        <item m="1" x="155"/>
        <item m="1" x="189"/>
        <item m="1" x="188"/>
        <item m="1" x="154"/>
        <item m="1" x="156"/>
        <item m="1" x="166"/>
        <item x="76"/>
        <item m="1" x="205"/>
        <item x="88"/>
        <item x="89"/>
        <item x="97"/>
        <item x="118"/>
        <item m="1" x="167"/>
        <item m="1" x="172"/>
        <item m="1" x="208"/>
        <item m="1" x="207"/>
        <item x="112"/>
        <item x="11"/>
        <item x="77"/>
      </items>
    </pivotField>
    <pivotField compact="0" outline="0" showAll="0"/>
    <pivotField axis="axisRow" compact="0" outline="0" showAll="0" defaultSubtotal="0">
      <items count="38">
        <item x="6"/>
        <item x="9"/>
        <item x="19"/>
        <item x="11"/>
        <item x="5"/>
        <item x="13"/>
        <item x="12"/>
        <item x="33"/>
        <item x="1"/>
        <item x="31"/>
        <item x="27"/>
        <item x="16"/>
        <item x="0"/>
        <item x="22"/>
        <item x="8"/>
        <item x="17"/>
        <item x="28"/>
        <item x="3"/>
        <item x="24"/>
        <item x="25"/>
        <item x="30"/>
        <item x="14"/>
        <item x="35"/>
        <item x="15"/>
        <item x="23"/>
        <item x="34"/>
        <item x="26"/>
        <item x="4"/>
        <item x="29"/>
        <item x="2"/>
        <item x="18"/>
        <item x="32"/>
        <item x="10"/>
        <item x="20"/>
        <item x="21"/>
        <item x="7"/>
        <item m="1" x="37"/>
        <item m="1" x="36"/>
      </items>
    </pivotField>
    <pivotField axis="axisRow" compact="0" outline="0" showAll="0" defaultSubtotal="0">
      <items count="50">
        <item x="2"/>
        <item x="7"/>
        <item x="6"/>
        <item x="27"/>
        <item x="16"/>
        <item x="28"/>
        <item x="22"/>
        <item m="1" x="38"/>
        <item x="29"/>
        <item x="8"/>
        <item x="24"/>
        <item x="23"/>
        <item m="1" x="44"/>
        <item x="33"/>
        <item x="3"/>
        <item x="31"/>
        <item x="14"/>
        <item x="1"/>
        <item x="4"/>
        <item x="30"/>
        <item x="13"/>
        <item x="21"/>
        <item x="35"/>
        <item x="20"/>
        <item x="17"/>
        <item x="15"/>
        <item x="25"/>
        <item x="34"/>
        <item x="19"/>
        <item x="26"/>
        <item x="5"/>
        <item x="0"/>
        <item x="18"/>
        <item m="1" x="46"/>
        <item x="36"/>
        <item x="37"/>
        <item x="9"/>
        <item m="1" x="40"/>
        <item m="1" x="41"/>
        <item m="1" x="42"/>
        <item m="1" x="47"/>
        <item m="1" x="49"/>
        <item m="1" x="45"/>
        <item m="1" x="43"/>
        <item m="1" x="39"/>
        <item m="1" x="48"/>
        <item x="10"/>
        <item x="11"/>
        <item x="12"/>
        <item x="32"/>
      </items>
    </pivotField>
    <pivotField axis="axisRow" compact="0" outline="0" showAll="0" defaultSubtotal="0">
      <items count="112">
        <item x="6"/>
        <item x="71"/>
        <item m="1" x="108"/>
        <item x="2"/>
        <item m="1" x="106"/>
        <item x="39"/>
        <item m="1" x="84"/>
        <item m="1" x="81"/>
        <item x="40"/>
        <item x="8"/>
        <item x="7"/>
        <item x="30"/>
        <item x="63"/>
        <item x="32"/>
        <item m="1" x="97"/>
        <item x="28"/>
        <item x="42"/>
        <item x="23"/>
        <item x="76"/>
        <item x="19"/>
        <item m="1" x="82"/>
        <item x="18"/>
        <item x="5"/>
        <item m="1" x="101"/>
        <item m="1" x="91"/>
        <item x="67"/>
        <item x="62"/>
        <item x="0"/>
        <item x="37"/>
        <item x="20"/>
        <item x="25"/>
        <item x="4"/>
        <item m="1" x="90"/>
        <item x="34"/>
        <item m="1" x="99"/>
        <item x="70"/>
        <item m="1" x="107"/>
        <item x="53"/>
        <item m="1" x="98"/>
        <item x="55"/>
        <item x="21"/>
        <item x="35"/>
        <item x="66"/>
        <item x="10"/>
        <item x="33"/>
        <item x="31"/>
        <item x="22"/>
        <item x="36"/>
        <item x="75"/>
        <item m="1" x="88"/>
        <item m="1" x="94"/>
        <item m="1" x="100"/>
        <item x="69"/>
        <item x="78"/>
        <item x="56"/>
        <item x="43"/>
        <item x="11"/>
        <item x="24"/>
        <item x="47"/>
        <item x="44"/>
        <item x="61"/>
        <item x="46"/>
        <item x="45"/>
        <item x="3"/>
        <item x="26"/>
        <item x="1"/>
        <item x="48"/>
        <item x="73"/>
        <item x="60"/>
        <item x="58"/>
        <item x="57"/>
        <item x="59"/>
        <item x="68"/>
        <item x="49"/>
        <item m="1" x="83"/>
        <item x="72"/>
        <item x="65"/>
        <item x="77"/>
        <item x="17"/>
        <item x="29"/>
        <item x="9"/>
        <item m="1" x="92"/>
        <item x="50"/>
        <item x="51"/>
        <item x="52"/>
        <item m="1" x="93"/>
        <item x="74"/>
        <item m="1" x="87"/>
        <item m="1" x="95"/>
        <item m="1" x="103"/>
        <item m="1" x="111"/>
        <item m="1" x="104"/>
        <item m="1" x="102"/>
        <item m="1" x="89"/>
        <item m="1" x="79"/>
        <item m="1" x="110"/>
        <item m="1" x="105"/>
        <item m="1" x="80"/>
        <item m="1" x="109"/>
        <item m="1" x="86"/>
        <item m="1" x="96"/>
        <item x="27"/>
        <item x="64"/>
        <item x="12"/>
        <item x="13"/>
        <item x="14"/>
        <item x="15"/>
        <item m="1" x="85"/>
        <item x="38"/>
        <item x="41"/>
        <item x="16"/>
        <item x="54"/>
      </items>
    </pivotField>
    <pivotField compact="0" outline="0" showAll="0"/>
    <pivotField axis="axisCol" compact="0" outline="0" showAll="0">
      <items count="7">
        <item h="1" x="1"/>
        <item x="0"/>
        <item x="3"/>
        <item x="5"/>
        <item x="4"/>
        <item h="1" x="2"/>
        <item t="default"/>
      </items>
    </pivotField>
    <pivotField compact="0" outline="0" showAll="0"/>
    <pivotField dataField="1" compact="0" outline="0" showAll="0"/>
    <pivotField compact="0" outline="0" showAll="0"/>
    <pivotField name="выборка для" axis="axisPage" compact="0" outline="0" multipleItemSelectionAllowed="1" showAll="0">
      <items count="29">
        <item h="1" x="1"/>
        <item x="0"/>
        <item m="1" x="14"/>
        <item m="1" x="20"/>
        <item m="1" x="24"/>
        <item m="1" x="21"/>
        <item m="1" x="22"/>
        <item m="1" x="27"/>
        <item m="1" x="25"/>
        <item m="1" x="13"/>
        <item m="1" x="17"/>
        <item m="1" x="15"/>
        <item m="1" x="23"/>
        <item m="1" x="19"/>
        <item m="1" x="16"/>
        <item m="1" x="18"/>
        <item m="1" x="26"/>
        <item h="1" x="12"/>
        <item x="2"/>
        <item x="3"/>
        <item x="4"/>
        <item x="5"/>
        <item x="6"/>
        <item x="7"/>
        <item x="8"/>
        <item h="1" x="9"/>
        <item x="10"/>
        <item x="11"/>
        <item t="default"/>
      </items>
    </pivotField>
  </pivotFields>
  <rowFields count="4">
    <field x="4"/>
    <field x="6"/>
    <field x="5"/>
    <field x="2"/>
  </rowFields>
  <rowItems count="99">
    <i>
      <x v="1"/>
      <x v="103"/>
      <x/>
      <x v="5"/>
    </i>
    <i>
      <x v="2"/>
      <x v="33"/>
      <x/>
      <x v="31"/>
    </i>
    <i>
      <x v="3"/>
      <x v="105"/>
      <x/>
      <x v="7"/>
    </i>
    <i>
      <x v="4"/>
      <x v="22"/>
      <x v="30"/>
      <x v="60"/>
    </i>
    <i r="3">
      <x v="72"/>
    </i>
    <i>
      <x v="5"/>
      <x v="75"/>
      <x/>
      <x v="193"/>
    </i>
    <i r="1">
      <x v="76"/>
      <x/>
      <x v="190"/>
    </i>
    <i r="1">
      <x v="77"/>
      <x/>
      <x v="115"/>
    </i>
    <i r="1">
      <x v="78"/>
      <x/>
      <x v="188"/>
    </i>
    <i r="1">
      <x v="79"/>
      <x/>
      <x v="189"/>
    </i>
    <i>
      <x v="6"/>
      <x/>
      <x v="35"/>
      <x v="109"/>
    </i>
    <i r="1">
      <x v="106"/>
      <x v="46"/>
      <x v="8"/>
    </i>
    <i r="2">
      <x v="47"/>
      <x v="9"/>
    </i>
    <i r="2">
      <x v="48"/>
      <x v="10"/>
    </i>
    <i>
      <x v="7"/>
      <x/>
      <x v="34"/>
      <x v="71"/>
    </i>
    <i>
      <x v="8"/>
      <x v="5"/>
      <x v="6"/>
      <x v="77"/>
    </i>
    <i r="1">
      <x v="9"/>
      <x v="1"/>
      <x v="122"/>
    </i>
    <i r="2">
      <x v="9"/>
      <x v="37"/>
    </i>
    <i r="3">
      <x v="41"/>
    </i>
    <i r="1">
      <x v="10"/>
      <x v="2"/>
      <x v="32"/>
    </i>
    <i r="2">
      <x v="10"/>
      <x v="51"/>
    </i>
    <i r="1">
      <x v="11"/>
      <x v="28"/>
      <x v="75"/>
    </i>
    <i r="1">
      <x v="16"/>
      <x v="6"/>
      <x v="90"/>
    </i>
    <i r="1">
      <x v="17"/>
      <x v="2"/>
      <x v="46"/>
    </i>
    <i r="3">
      <x v="83"/>
    </i>
    <i r="1">
      <x v="21"/>
      <x v="16"/>
      <x v="43"/>
    </i>
    <i r="2">
      <x v="20"/>
      <x v="42"/>
    </i>
    <i r="2">
      <x v="25"/>
      <x v="81"/>
    </i>
    <i r="3">
      <x v="82"/>
    </i>
    <i r="1">
      <x v="64"/>
      <x v="4"/>
      <x v="85"/>
    </i>
    <i r="2">
      <x v="20"/>
      <x v="62"/>
    </i>
    <i r="3">
      <x v="63"/>
    </i>
    <i r="2">
      <x v="22"/>
      <x v="105"/>
    </i>
    <i r="1">
      <x v="65"/>
      <x v="17"/>
      <x v="34"/>
    </i>
    <i r="1">
      <x v="86"/>
      <x/>
      <x v="194"/>
    </i>
    <i>
      <x v="9"/>
      <x v="12"/>
      <x/>
      <x v="11"/>
    </i>
    <i>
      <x v="10"/>
      <x v="73"/>
      <x v="5"/>
      <x v="97"/>
    </i>
    <i r="2">
      <x v="8"/>
      <x v="96"/>
    </i>
    <i r="2">
      <x v="15"/>
      <x v="12"/>
    </i>
    <i>
      <x v="11"/>
      <x v="1"/>
      <x/>
      <x v="131"/>
    </i>
    <i r="1">
      <x v="54"/>
      <x/>
      <x v="13"/>
    </i>
    <i r="1">
      <x v="57"/>
      <x/>
      <x v="120"/>
    </i>
    <i>
      <x v="12"/>
      <x v="27"/>
      <x v="31"/>
      <x v="130"/>
    </i>
    <i r="3">
      <x v="195"/>
    </i>
    <i r="2">
      <x v="32"/>
      <x v="87"/>
    </i>
    <i r="1">
      <x v="43"/>
      <x/>
      <x v="187"/>
    </i>
    <i r="1">
      <x v="44"/>
      <x/>
      <x v="52"/>
    </i>
    <i r="3">
      <x v="53"/>
    </i>
    <i>
      <x v="13"/>
      <x v="109"/>
      <x/>
      <x v="6"/>
    </i>
    <i>
      <x v="14"/>
      <x v="56"/>
      <x/>
      <x v="14"/>
    </i>
    <i>
      <x v="15"/>
      <x v="15"/>
      <x/>
      <x v="88"/>
    </i>
    <i>
      <x v="16"/>
      <x v="60"/>
      <x v="13"/>
      <x v="59"/>
    </i>
    <i r="2">
      <x v="19"/>
      <x v="17"/>
    </i>
    <i r="1">
      <x v="69"/>
      <x/>
      <x v="18"/>
    </i>
    <i r="1">
      <x v="70"/>
      <x/>
      <x v="19"/>
    </i>
    <i>
      <x v="17"/>
      <x v="63"/>
      <x v="14"/>
      <x v="73"/>
    </i>
    <i>
      <x v="20"/>
      <x v="25"/>
      <x v="27"/>
      <x v="137"/>
    </i>
    <i r="3">
      <x v="138"/>
    </i>
    <i r="3">
      <x v="139"/>
    </i>
    <i r="1">
      <x v="26"/>
      <x v="49"/>
      <x v="208"/>
    </i>
    <i>
      <x v="21"/>
      <x v="19"/>
      <x/>
      <x v="15"/>
    </i>
    <i r="3">
      <x v="38"/>
    </i>
    <i r="3">
      <x v="39"/>
    </i>
    <i r="3">
      <x v="40"/>
    </i>
    <i r="3">
      <x v="192"/>
    </i>
    <i r="1">
      <x v="28"/>
      <x/>
      <x v="50"/>
    </i>
    <i r="1">
      <x v="29"/>
      <x/>
      <x v="56"/>
    </i>
    <i r="1">
      <x v="30"/>
      <x/>
      <x v="64"/>
    </i>
    <i r="3">
      <x v="121"/>
    </i>
    <i>
      <x v="22"/>
      <x v="53"/>
      <x/>
      <x v="110"/>
    </i>
    <i>
      <x v="23"/>
      <x v="37"/>
      <x/>
      <x v="156"/>
    </i>
    <i r="1">
      <x v="39"/>
      <x/>
      <x v="207"/>
    </i>
    <i r="1">
      <x v="40"/>
      <x/>
      <x v="57"/>
    </i>
    <i r="1">
      <x v="41"/>
      <x/>
      <x v="48"/>
    </i>
    <i r="1">
      <x v="42"/>
      <x/>
      <x v="136"/>
    </i>
    <i r="1">
      <x v="83"/>
      <x/>
      <x v="154"/>
    </i>
    <i>
      <x v="25"/>
      <x v="18"/>
      <x/>
      <x v="114"/>
    </i>
    <i>
      <x v="26"/>
      <x v="66"/>
      <x v="3"/>
      <x v="94"/>
    </i>
    <i r="2">
      <x v="29"/>
      <x v="93"/>
    </i>
    <i r="1">
      <x v="67"/>
      <x/>
      <x v="66"/>
    </i>
    <i>
      <x v="27"/>
      <x v="31"/>
      <x v="18"/>
      <x v="65"/>
    </i>
    <i r="3">
      <x v="103"/>
    </i>
    <i r="1">
      <x v="35"/>
      <x/>
      <x v="191"/>
    </i>
    <i r="1">
      <x v="101"/>
      <x v="21"/>
      <x v="69"/>
    </i>
    <i r="2">
      <x v="23"/>
      <x v="78"/>
    </i>
    <i r="2">
      <x v="24"/>
      <x v="86"/>
    </i>
    <i>
      <x v="28"/>
      <x v="68"/>
      <x/>
      <x v="25"/>
    </i>
    <i r="1">
      <x v="71"/>
      <x/>
      <x v="26"/>
    </i>
    <i r="1">
      <x v="72"/>
      <x/>
      <x v="140"/>
    </i>
    <i r="3">
      <x v="141"/>
    </i>
    <i r="3">
      <x v="142"/>
    </i>
    <i>
      <x v="29"/>
      <x v="3"/>
      <x/>
      <x v="35"/>
    </i>
    <i>
      <x v="30"/>
      <x v="13"/>
      <x/>
      <x v="36"/>
    </i>
    <i r="3">
      <x v="95"/>
    </i>
    <i>
      <x v="31"/>
      <x v="102"/>
      <x/>
      <x v="27"/>
    </i>
    <i>
      <x v="32"/>
      <x v="104"/>
      <x/>
      <x v="29"/>
    </i>
    <i r="1">
      <x v="110"/>
      <x/>
      <x v="28"/>
    </i>
    <i>
      <x v="33"/>
      <x v="108"/>
      <x/>
      <x v="30"/>
    </i>
    <i>
      <x v="34"/>
      <x v="8"/>
      <x v="11"/>
      <x v="47"/>
    </i>
  </rowItems>
  <colFields count="1">
    <field x="8"/>
  </colFields>
  <colItems count="4">
    <i>
      <x v="1"/>
    </i>
    <i>
      <x v="2"/>
    </i>
    <i>
      <x v="3"/>
    </i>
    <i>
      <x v="4"/>
    </i>
  </colItems>
  <pageFields count="1">
    <pageField fld="12" hier="-1"/>
  </pageFields>
  <dataFields count="1">
    <dataField name="Сводная затрат материала" fld="10" baseField="0" baseItem="0"/>
  </dataFields>
  <formats count="10">
    <format dxfId="109">
      <pivotArea type="all" dataOnly="0" outline="0" fieldPosition="0"/>
    </format>
    <format dxfId="108">
      <pivotArea field="12" type="button" dataOnly="0" labelOnly="1" outline="0" axis="axisPage" fieldPosition="0"/>
    </format>
    <format dxfId="107">
      <pivotArea field="8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12" type="button" dataOnly="0" labelOnly="1" outline="0" axis="axisPage" fieldPosition="0"/>
    </format>
    <format dxfId="104">
      <pivotArea field="12" type="button" dataOnly="0" labelOnly="1" outline="0" axis="axisPage" fieldPosition="0"/>
    </format>
    <format dxfId="103">
      <pivotArea type="all" dataOnly="0" outline="0" fieldPosition="0"/>
    </format>
    <format dxfId="102">
      <pivotArea field="12" type="button" dataOnly="0" labelOnly="1" outline="0" axis="axisPage" fieldPosition="0"/>
    </format>
    <format dxfId="101">
      <pivotArea field="12" type="button" dataOnly="0" labelOnly="1" outline="0" axis="axisPage" fieldPosition="0"/>
    </format>
    <format dxfId="100">
      <pivotArea dataOnly="0" labelOnly="1" outline="0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85" zoomScaleNormal="85" workbookViewId="0">
      <selection activeCell="B27" sqref="B27"/>
    </sheetView>
  </sheetViews>
  <sheetFormatPr defaultRowHeight="15" x14ac:dyDescent="0.25"/>
  <cols>
    <col min="3" max="3" width="34.44140625" style="64" bestFit="1" customWidth="1"/>
    <col min="4" max="4" width="23.5546875" bestFit="1" customWidth="1"/>
    <col min="5" max="5" width="29.33203125" bestFit="1" customWidth="1"/>
    <col min="6" max="6" width="20.44140625" style="70" bestFit="1" customWidth="1"/>
    <col min="7" max="7" width="29" style="70" bestFit="1" customWidth="1"/>
  </cols>
  <sheetData>
    <row r="1" spans="1:8" ht="14.4" x14ac:dyDescent="0.3">
      <c r="C1" s="83" t="s">
        <v>862</v>
      </c>
      <c r="D1" s="81" t="s">
        <v>865</v>
      </c>
      <c r="E1" s="81" t="s">
        <v>866</v>
      </c>
      <c r="F1" s="82" t="s">
        <v>882</v>
      </c>
      <c r="G1" s="82" t="s">
        <v>883</v>
      </c>
      <c r="H1" s="82" t="s">
        <v>903</v>
      </c>
    </row>
    <row r="2" spans="1:8" ht="15.6" x14ac:dyDescent="0.25">
      <c r="C2" s="90" t="s">
        <v>895</v>
      </c>
      <c r="D2" s="86" t="s">
        <v>896</v>
      </c>
      <c r="E2" s="87" t="s">
        <v>897</v>
      </c>
      <c r="F2" s="87" t="s">
        <v>884</v>
      </c>
      <c r="G2" s="87" t="s">
        <v>885</v>
      </c>
      <c r="H2" s="3"/>
    </row>
    <row r="3" spans="1:8" ht="15.6" x14ac:dyDescent="0.25">
      <c r="A3" s="75">
        <v>2015</v>
      </c>
      <c r="C3" s="90" t="s">
        <v>867</v>
      </c>
      <c r="D3" s="86" t="s">
        <v>618</v>
      </c>
      <c r="E3" s="87" t="s">
        <v>614</v>
      </c>
      <c r="F3" s="87" t="s">
        <v>884</v>
      </c>
      <c r="G3" s="87" t="s">
        <v>885</v>
      </c>
      <c r="H3" s="3"/>
    </row>
    <row r="4" spans="1:8" ht="15.6" x14ac:dyDescent="0.3">
      <c r="A4" s="74">
        <v>2016</v>
      </c>
      <c r="C4" s="88" t="s">
        <v>888</v>
      </c>
      <c r="D4" s="89" t="s">
        <v>620</v>
      </c>
      <c r="E4" s="87" t="s">
        <v>617</v>
      </c>
      <c r="F4" s="87" t="s">
        <v>884</v>
      </c>
      <c r="G4" s="87" t="s">
        <v>885</v>
      </c>
      <c r="H4" s="3"/>
    </row>
    <row r="5" spans="1:8" ht="15.6" x14ac:dyDescent="0.25">
      <c r="A5" s="85">
        <v>2017</v>
      </c>
      <c r="C5" s="90" t="s">
        <v>874</v>
      </c>
      <c r="D5" s="86" t="s">
        <v>875</v>
      </c>
      <c r="E5" s="87" t="s">
        <v>876</v>
      </c>
      <c r="F5" s="87" t="s">
        <v>884</v>
      </c>
      <c r="G5" s="87" t="s">
        <v>885</v>
      </c>
      <c r="H5" s="3"/>
    </row>
    <row r="6" spans="1:8" ht="15.6" x14ac:dyDescent="0.25">
      <c r="C6" s="90" t="s">
        <v>889</v>
      </c>
      <c r="D6" s="86" t="s">
        <v>864</v>
      </c>
      <c r="E6" s="87" t="s">
        <v>868</v>
      </c>
      <c r="F6" s="87" t="s">
        <v>884</v>
      </c>
      <c r="G6" s="87" t="s">
        <v>885</v>
      </c>
      <c r="H6" s="3"/>
    </row>
    <row r="7" spans="1:8" ht="15.6" x14ac:dyDescent="0.25">
      <c r="C7" s="90" t="s">
        <v>900</v>
      </c>
      <c r="D7" s="86" t="s">
        <v>901</v>
      </c>
      <c r="E7" s="87" t="s">
        <v>902</v>
      </c>
      <c r="F7" s="87" t="s">
        <v>884</v>
      </c>
      <c r="G7" s="87" t="s">
        <v>885</v>
      </c>
      <c r="H7" s="3"/>
    </row>
    <row r="8" spans="1:8" ht="15.6" x14ac:dyDescent="0.3">
      <c r="C8" s="88" t="s">
        <v>890</v>
      </c>
      <c r="D8" s="89" t="s">
        <v>612</v>
      </c>
      <c r="E8" s="87" t="s">
        <v>608</v>
      </c>
      <c r="F8" s="87" t="s">
        <v>884</v>
      </c>
      <c r="G8" s="87" t="s">
        <v>885</v>
      </c>
      <c r="H8" s="3"/>
    </row>
    <row r="9" spans="1:8" ht="15.6" x14ac:dyDescent="0.25">
      <c r="C9" s="90" t="s">
        <v>898</v>
      </c>
      <c r="D9" s="86" t="s">
        <v>402</v>
      </c>
      <c r="E9" s="87" t="s">
        <v>513</v>
      </c>
      <c r="F9" s="87" t="s">
        <v>884</v>
      </c>
      <c r="G9" s="87" t="s">
        <v>885</v>
      </c>
      <c r="H9" s="7"/>
    </row>
    <row r="10" spans="1:8" ht="15.6" x14ac:dyDescent="0.25">
      <c r="C10" s="90" t="s">
        <v>899</v>
      </c>
      <c r="D10" s="86" t="s">
        <v>410</v>
      </c>
      <c r="E10" s="87" t="s">
        <v>521</v>
      </c>
      <c r="F10" s="87" t="s">
        <v>884</v>
      </c>
      <c r="G10" s="87" t="s">
        <v>885</v>
      </c>
      <c r="H10" s="7"/>
    </row>
    <row r="11" spans="1:8" ht="15.6" x14ac:dyDescent="0.25">
      <c r="C11" s="90" t="s">
        <v>892</v>
      </c>
      <c r="D11" s="86" t="s">
        <v>414</v>
      </c>
      <c r="E11" s="87" t="s">
        <v>124</v>
      </c>
      <c r="F11" s="87" t="s">
        <v>884</v>
      </c>
      <c r="G11" s="87" t="s">
        <v>885</v>
      </c>
      <c r="H11" s="7"/>
    </row>
    <row r="12" spans="1:8" ht="15.6" x14ac:dyDescent="0.3">
      <c r="C12" s="84" t="s">
        <v>891</v>
      </c>
      <c r="D12" s="73" t="s">
        <v>861</v>
      </c>
      <c r="E12" s="72" t="s">
        <v>870</v>
      </c>
      <c r="F12" s="72" t="s">
        <v>884</v>
      </c>
      <c r="G12" s="72" t="s">
        <v>885</v>
      </c>
      <c r="H12" s="3"/>
    </row>
    <row r="13" spans="1:8" ht="15.6" x14ac:dyDescent="0.3">
      <c r="C13" s="84" t="s">
        <v>893</v>
      </c>
      <c r="D13" s="73" t="s">
        <v>426</v>
      </c>
      <c r="E13" s="72" t="s">
        <v>536</v>
      </c>
      <c r="F13" s="72" t="s">
        <v>884</v>
      </c>
      <c r="G13" s="72" t="s">
        <v>885</v>
      </c>
      <c r="H13" s="3"/>
    </row>
    <row r="14" spans="1:8" ht="15.6" x14ac:dyDescent="0.25">
      <c r="C14" s="91" t="s">
        <v>871</v>
      </c>
      <c r="D14" s="71" t="s">
        <v>872</v>
      </c>
      <c r="E14" s="72" t="s">
        <v>873</v>
      </c>
      <c r="F14" s="72" t="s">
        <v>884</v>
      </c>
      <c r="G14" s="72" t="s">
        <v>885</v>
      </c>
      <c r="H14" s="3"/>
    </row>
    <row r="15" spans="1:8" ht="15.6" x14ac:dyDescent="0.25">
      <c r="C15" s="91" t="s">
        <v>894</v>
      </c>
      <c r="D15" s="71" t="s">
        <v>863</v>
      </c>
      <c r="E15" s="72" t="s">
        <v>869</v>
      </c>
      <c r="F15" s="72" t="s">
        <v>884</v>
      </c>
      <c r="G15" s="72" t="s">
        <v>885</v>
      </c>
      <c r="H15" s="3"/>
    </row>
    <row r="16" spans="1:8" ht="15.6" x14ac:dyDescent="0.25">
      <c r="C16" s="92" t="s">
        <v>881</v>
      </c>
      <c r="D16" s="76" t="s">
        <v>613</v>
      </c>
      <c r="E16" s="77" t="s">
        <v>615</v>
      </c>
      <c r="F16" s="77" t="s">
        <v>886</v>
      </c>
      <c r="G16" s="77" t="s">
        <v>887</v>
      </c>
      <c r="H16" s="3"/>
    </row>
    <row r="17" spans="3:8" ht="15.6" x14ac:dyDescent="0.25">
      <c r="C17" s="92" t="s">
        <v>880</v>
      </c>
      <c r="D17" s="76" t="s">
        <v>619</v>
      </c>
      <c r="E17" s="77" t="s">
        <v>616</v>
      </c>
      <c r="F17" s="77" t="s">
        <v>886</v>
      </c>
      <c r="G17" s="77" t="s">
        <v>887</v>
      </c>
      <c r="H17" s="3"/>
    </row>
    <row r="18" spans="3:8" ht="15.6" x14ac:dyDescent="0.25">
      <c r="C18" s="92" t="s">
        <v>877</v>
      </c>
      <c r="D18" s="76" t="s">
        <v>878</v>
      </c>
      <c r="E18" s="77" t="s">
        <v>879</v>
      </c>
      <c r="F18" s="77" t="s">
        <v>884</v>
      </c>
      <c r="G18" s="77" t="s">
        <v>885</v>
      </c>
      <c r="H18" s="3"/>
    </row>
    <row r="19" spans="3:8" x14ac:dyDescent="0.25">
      <c r="C19" s="78"/>
      <c r="D19" s="79"/>
      <c r="E19" s="36"/>
    </row>
    <row r="20" spans="3:8" x14ac:dyDescent="0.25">
      <c r="C20" s="78"/>
      <c r="D20" s="79"/>
      <c r="E20" s="36"/>
    </row>
    <row r="21" spans="3:8" x14ac:dyDescent="0.25">
      <c r="C21" s="78"/>
      <c r="D21" s="79"/>
      <c r="E21" s="36"/>
    </row>
    <row r="22" spans="3:8" x14ac:dyDescent="0.25">
      <c r="C22" s="78"/>
      <c r="D22" s="79"/>
      <c r="E22" s="36"/>
    </row>
    <row r="23" spans="3:8" x14ac:dyDescent="0.25">
      <c r="C23" s="78"/>
      <c r="D23" s="79"/>
      <c r="E23" s="36"/>
    </row>
    <row r="24" spans="3:8" x14ac:dyDescent="0.25">
      <c r="C24" s="78"/>
      <c r="D24" s="79"/>
      <c r="E24" s="36"/>
    </row>
    <row r="25" spans="3:8" x14ac:dyDescent="0.25">
      <c r="C25" s="78"/>
      <c r="D25" s="79"/>
      <c r="E25" s="36"/>
    </row>
    <row r="26" spans="3:8" x14ac:dyDescent="0.25">
      <c r="C26" s="78"/>
      <c r="D26" s="79"/>
      <c r="E26" s="36"/>
    </row>
    <row r="27" spans="3:8" x14ac:dyDescent="0.25">
      <c r="C27" s="78"/>
      <c r="D27" s="79"/>
      <c r="E27" s="36"/>
    </row>
    <row r="28" spans="3:8" x14ac:dyDescent="0.25">
      <c r="C28" s="78"/>
      <c r="D28" s="79"/>
      <c r="E28" s="36"/>
    </row>
    <row r="29" spans="3:8" x14ac:dyDescent="0.25">
      <c r="C29" s="78"/>
      <c r="D29" s="79"/>
      <c r="E29" s="36"/>
    </row>
    <row r="30" spans="3:8" x14ac:dyDescent="0.25">
      <c r="C30" s="78"/>
      <c r="D30" s="79"/>
      <c r="E30" s="36"/>
    </row>
    <row r="31" spans="3:8" x14ac:dyDescent="0.25">
      <c r="C31" s="78"/>
      <c r="D31" s="79"/>
      <c r="E31" s="36"/>
    </row>
    <row r="32" spans="3:8" x14ac:dyDescent="0.25">
      <c r="C32" s="78"/>
      <c r="D32" s="79"/>
      <c r="E32" s="36"/>
    </row>
    <row r="33" spans="3:5" x14ac:dyDescent="0.25">
      <c r="C33" s="78"/>
      <c r="D33" s="79"/>
      <c r="E33" s="36"/>
    </row>
    <row r="34" spans="3:5" x14ac:dyDescent="0.25">
      <c r="C34" s="78"/>
      <c r="D34" s="79"/>
      <c r="E34" s="36"/>
    </row>
    <row r="35" spans="3:5" x14ac:dyDescent="0.25">
      <c r="C35" s="78"/>
      <c r="D35" s="79"/>
      <c r="E35" s="36"/>
    </row>
    <row r="36" spans="3:5" x14ac:dyDescent="0.25">
      <c r="C36" s="78"/>
      <c r="D36" s="79"/>
      <c r="E36" s="36"/>
    </row>
    <row r="37" spans="3:5" x14ac:dyDescent="0.25">
      <c r="C37" s="78"/>
      <c r="D37" s="79"/>
      <c r="E37" s="36"/>
    </row>
    <row r="38" spans="3:5" x14ac:dyDescent="0.25">
      <c r="C38" s="78"/>
      <c r="D38" s="79"/>
      <c r="E38" s="36"/>
    </row>
    <row r="39" spans="3:5" x14ac:dyDescent="0.25">
      <c r="C39" s="78"/>
      <c r="D39" s="79"/>
      <c r="E39" s="36"/>
    </row>
    <row r="40" spans="3:5" x14ac:dyDescent="0.25">
      <c r="C40" s="78"/>
      <c r="D40" s="79"/>
      <c r="E40" s="36"/>
    </row>
    <row r="41" spans="3:5" x14ac:dyDescent="0.25">
      <c r="C41" s="78"/>
      <c r="D41" s="79"/>
      <c r="E41" s="36"/>
    </row>
    <row r="42" spans="3:5" x14ac:dyDescent="0.25">
      <c r="C42" s="78"/>
      <c r="D42" s="79"/>
      <c r="E42" s="36"/>
    </row>
    <row r="43" spans="3:5" x14ac:dyDescent="0.25">
      <c r="C43" s="78"/>
      <c r="D43" s="79"/>
      <c r="E43" s="36"/>
    </row>
    <row r="44" spans="3:5" x14ac:dyDescent="0.25">
      <c r="C44" s="78"/>
      <c r="D44" s="79"/>
      <c r="E44" s="36"/>
    </row>
    <row r="45" spans="3:5" x14ac:dyDescent="0.25">
      <c r="C45" s="78"/>
      <c r="D45" s="79"/>
      <c r="E45" s="36"/>
    </row>
    <row r="46" spans="3:5" x14ac:dyDescent="0.25">
      <c r="C46" s="78"/>
      <c r="D46" s="79"/>
      <c r="E46" s="36"/>
    </row>
    <row r="47" spans="3:5" x14ac:dyDescent="0.25">
      <c r="C47" s="78"/>
      <c r="D47" s="79"/>
      <c r="E47" s="36"/>
    </row>
    <row r="48" spans="3:5" x14ac:dyDescent="0.25">
      <c r="C48" s="78"/>
      <c r="D48" s="79"/>
      <c r="E48" s="36"/>
    </row>
    <row r="49" spans="3:5" x14ac:dyDescent="0.25">
      <c r="C49" s="78"/>
      <c r="D49" s="79"/>
      <c r="E49" s="36"/>
    </row>
    <row r="50" spans="3:5" x14ac:dyDescent="0.25">
      <c r="C50" s="78"/>
      <c r="D50" s="79"/>
      <c r="E50" s="36"/>
    </row>
    <row r="51" spans="3:5" x14ac:dyDescent="0.25">
      <c r="C51" s="78"/>
      <c r="D51" s="79"/>
      <c r="E51" s="36"/>
    </row>
    <row r="52" spans="3:5" x14ac:dyDescent="0.25">
      <c r="C52" s="80"/>
      <c r="D52" s="36"/>
      <c r="E52" s="36"/>
    </row>
    <row r="53" spans="3:5" x14ac:dyDescent="0.25">
      <c r="C53" s="80"/>
      <c r="D53" s="36"/>
      <c r="E53" s="36"/>
    </row>
    <row r="54" spans="3:5" x14ac:dyDescent="0.25">
      <c r="C54" s="80"/>
      <c r="D54" s="36"/>
      <c r="E54" s="36"/>
    </row>
    <row r="55" spans="3:5" x14ac:dyDescent="0.25">
      <c r="C55" s="80"/>
      <c r="D55" s="36"/>
      <c r="E55" s="36"/>
    </row>
  </sheetData>
  <sortState ref="C2:G55">
    <sortCondition sortBy="cellColor" ref="C2:C55" dxfId="111"/>
    <sortCondition sortBy="cellColor" ref="C2:C55" dxfId="110"/>
    <sortCondition ref="E2:E55"/>
  </sortState>
  <pageMargins left="1.4566929133858268" right="0.51181102362204722" top="0.19685039370078741" bottom="0.19685039370078741" header="0.19685039370078741" footer="0.19685039370078741"/>
  <pageSetup paperSize="9" scale="8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2"/>
  <sheetViews>
    <sheetView topLeftCell="A103" workbookViewId="0">
      <selection activeCell="C38" sqref="C38:G103"/>
    </sheetView>
  </sheetViews>
  <sheetFormatPr defaultRowHeight="13.2" x14ac:dyDescent="0.25"/>
  <cols>
    <col min="3" max="3" width="18.33203125" bestFit="1" customWidth="1"/>
    <col min="4" max="4" width="19.5546875" bestFit="1" customWidth="1"/>
    <col min="5" max="5" width="3.88671875" customWidth="1"/>
    <col min="6" max="6" width="19.5546875" bestFit="1" customWidth="1"/>
    <col min="7" max="7" width="18.33203125" bestFit="1" customWidth="1"/>
  </cols>
  <sheetData>
    <row r="1" spans="3:7" ht="15.6" x14ac:dyDescent="0.3">
      <c r="C1" s="846" t="s">
        <v>549</v>
      </c>
      <c r="D1" s="847"/>
      <c r="E1" s="847"/>
      <c r="F1" s="847"/>
      <c r="G1" s="847"/>
    </row>
    <row r="2" spans="3:7" ht="15" x14ac:dyDescent="0.25">
      <c r="C2" s="67" t="s">
        <v>544</v>
      </c>
      <c r="D2" s="67" t="s">
        <v>545</v>
      </c>
      <c r="E2" s="36"/>
      <c r="F2" s="68" t="s">
        <v>545</v>
      </c>
      <c r="G2" s="67" t="s">
        <v>544</v>
      </c>
    </row>
    <row r="3" spans="3:7" ht="15" x14ac:dyDescent="0.25">
      <c r="C3" s="65" t="s">
        <v>550</v>
      </c>
      <c r="D3" s="66" t="s">
        <v>552</v>
      </c>
      <c r="E3" s="1"/>
      <c r="F3" s="66" t="s">
        <v>589</v>
      </c>
      <c r="G3" s="65" t="s">
        <v>580</v>
      </c>
    </row>
    <row r="4" spans="3:7" ht="15" x14ac:dyDescent="0.25">
      <c r="C4" s="65" t="s">
        <v>551</v>
      </c>
      <c r="D4" s="66" t="s">
        <v>553</v>
      </c>
      <c r="E4" s="1"/>
      <c r="F4" s="66" t="s">
        <v>552</v>
      </c>
      <c r="G4" s="65" t="s">
        <v>550</v>
      </c>
    </row>
    <row r="5" spans="3:7" ht="15" x14ac:dyDescent="0.25">
      <c r="C5" s="65" t="s">
        <v>554</v>
      </c>
      <c r="D5" s="66" t="s">
        <v>555</v>
      </c>
      <c r="E5" s="1"/>
      <c r="F5" s="66" t="s">
        <v>552</v>
      </c>
      <c r="G5" s="65" t="s">
        <v>609</v>
      </c>
    </row>
    <row r="6" spans="3:7" ht="15" x14ac:dyDescent="0.25">
      <c r="C6" s="65" t="s">
        <v>556</v>
      </c>
      <c r="D6" s="66" t="s">
        <v>557</v>
      </c>
      <c r="E6" s="1"/>
      <c r="F6" s="66" t="s">
        <v>566</v>
      </c>
      <c r="G6" s="65" t="s">
        <v>564</v>
      </c>
    </row>
    <row r="7" spans="3:7" ht="15" x14ac:dyDescent="0.25">
      <c r="C7" s="65" t="s">
        <v>558</v>
      </c>
      <c r="D7" s="66" t="s">
        <v>559</v>
      </c>
      <c r="E7" s="1"/>
      <c r="F7" s="66" t="s">
        <v>576</v>
      </c>
      <c r="G7" s="65" t="s">
        <v>568</v>
      </c>
    </row>
    <row r="8" spans="3:7" ht="15" x14ac:dyDescent="0.25">
      <c r="C8" s="65" t="s">
        <v>560</v>
      </c>
      <c r="D8" s="66" t="s">
        <v>562</v>
      </c>
      <c r="E8" s="1"/>
      <c r="F8" s="66" t="s">
        <v>590</v>
      </c>
      <c r="G8" s="65" t="s">
        <v>581</v>
      </c>
    </row>
    <row r="9" spans="3:7" ht="15" x14ac:dyDescent="0.25">
      <c r="C9" s="65" t="s">
        <v>561</v>
      </c>
      <c r="D9" s="66" t="s">
        <v>563</v>
      </c>
      <c r="E9" s="1"/>
      <c r="F9" s="66" t="s">
        <v>553</v>
      </c>
      <c r="G9" s="65" t="s">
        <v>551</v>
      </c>
    </row>
    <row r="10" spans="3:7" ht="15" x14ac:dyDescent="0.25">
      <c r="C10" s="65" t="s">
        <v>564</v>
      </c>
      <c r="D10" s="66" t="s">
        <v>566</v>
      </c>
      <c r="E10" s="1"/>
      <c r="F10" s="66" t="s">
        <v>553</v>
      </c>
      <c r="G10" s="65" t="s">
        <v>600</v>
      </c>
    </row>
    <row r="11" spans="3:7" ht="15" x14ac:dyDescent="0.25">
      <c r="C11" s="65" t="s">
        <v>565</v>
      </c>
      <c r="D11" s="66" t="s">
        <v>567</v>
      </c>
      <c r="E11" s="1"/>
      <c r="F11" s="66" t="s">
        <v>567</v>
      </c>
      <c r="G11" s="65" t="s">
        <v>565</v>
      </c>
    </row>
    <row r="12" spans="3:7" ht="15" x14ac:dyDescent="0.25">
      <c r="C12" s="65" t="s">
        <v>572</v>
      </c>
      <c r="D12" s="66" t="s">
        <v>574</v>
      </c>
      <c r="E12" s="1"/>
      <c r="F12" s="66" t="s">
        <v>603</v>
      </c>
      <c r="G12" s="65" t="s">
        <v>601</v>
      </c>
    </row>
    <row r="13" spans="3:7" ht="15" x14ac:dyDescent="0.25">
      <c r="C13" s="65" t="s">
        <v>573</v>
      </c>
      <c r="D13" s="66" t="s">
        <v>575</v>
      </c>
      <c r="E13" s="1"/>
      <c r="F13" s="66" t="s">
        <v>562</v>
      </c>
      <c r="G13" s="65" t="s">
        <v>560</v>
      </c>
    </row>
    <row r="14" spans="3:7" ht="15" x14ac:dyDescent="0.25">
      <c r="C14" s="65" t="s">
        <v>568</v>
      </c>
      <c r="D14" s="66" t="s">
        <v>576</v>
      </c>
      <c r="E14" s="1"/>
      <c r="F14" s="66" t="s">
        <v>559</v>
      </c>
      <c r="G14" s="65" t="s">
        <v>558</v>
      </c>
    </row>
    <row r="15" spans="3:7" ht="15" x14ac:dyDescent="0.25">
      <c r="C15" s="65" t="s">
        <v>569</v>
      </c>
      <c r="D15" s="66" t="s">
        <v>559</v>
      </c>
      <c r="E15" s="1"/>
      <c r="F15" s="66" t="s">
        <v>559</v>
      </c>
      <c r="G15" s="65" t="s">
        <v>569</v>
      </c>
    </row>
    <row r="16" spans="3:7" ht="15" x14ac:dyDescent="0.25">
      <c r="C16" s="65" t="s">
        <v>570</v>
      </c>
      <c r="D16" s="66" t="s">
        <v>577</v>
      </c>
      <c r="E16" s="1"/>
      <c r="F16" s="66" t="s">
        <v>574</v>
      </c>
      <c r="G16" s="65" t="s">
        <v>572</v>
      </c>
    </row>
    <row r="17" spans="3:7" ht="15" x14ac:dyDescent="0.25">
      <c r="C17" s="65" t="s">
        <v>571</v>
      </c>
      <c r="D17" s="66" t="s">
        <v>578</v>
      </c>
      <c r="E17" s="1"/>
      <c r="F17" s="66" t="s">
        <v>588</v>
      </c>
      <c r="G17" s="65" t="s">
        <v>579</v>
      </c>
    </row>
    <row r="18" spans="3:7" ht="15" x14ac:dyDescent="0.25">
      <c r="C18" s="65" t="s">
        <v>579</v>
      </c>
      <c r="D18" s="69" t="s">
        <v>588</v>
      </c>
      <c r="E18" s="1"/>
      <c r="F18" s="69" t="s">
        <v>555</v>
      </c>
      <c r="G18" s="65" t="s">
        <v>554</v>
      </c>
    </row>
    <row r="19" spans="3:7" ht="15" x14ac:dyDescent="0.25">
      <c r="C19" s="65" t="s">
        <v>580</v>
      </c>
      <c r="D19" s="63" t="s">
        <v>589</v>
      </c>
      <c r="E19" s="1"/>
      <c r="F19" s="63" t="s">
        <v>555</v>
      </c>
      <c r="G19" s="65" t="s">
        <v>605</v>
      </c>
    </row>
    <row r="20" spans="3:7" ht="15" x14ac:dyDescent="0.25">
      <c r="C20" s="65" t="s">
        <v>581</v>
      </c>
      <c r="D20" s="66" t="s">
        <v>590</v>
      </c>
      <c r="E20" s="1"/>
      <c r="F20" s="66" t="s">
        <v>611</v>
      </c>
      <c r="G20" s="65" t="s">
        <v>607</v>
      </c>
    </row>
    <row r="21" spans="3:7" ht="15" x14ac:dyDescent="0.25">
      <c r="C21" s="65" t="s">
        <v>582</v>
      </c>
      <c r="D21" s="66" t="s">
        <v>591</v>
      </c>
      <c r="E21" s="1"/>
      <c r="F21" s="66" t="s">
        <v>612</v>
      </c>
      <c r="G21" s="65" t="s">
        <v>608</v>
      </c>
    </row>
    <row r="22" spans="3:7" ht="15" x14ac:dyDescent="0.25">
      <c r="C22" s="65" t="s">
        <v>583</v>
      </c>
      <c r="D22" s="66" t="s">
        <v>557</v>
      </c>
      <c r="E22" s="1"/>
      <c r="F22" s="66" t="s">
        <v>604</v>
      </c>
      <c r="G22" s="65" t="s">
        <v>602</v>
      </c>
    </row>
    <row r="23" spans="3:7" ht="15" x14ac:dyDescent="0.25">
      <c r="C23" s="65" t="s">
        <v>584</v>
      </c>
      <c r="D23" s="66" t="s">
        <v>592</v>
      </c>
      <c r="E23" s="1"/>
      <c r="F23" s="66" t="s">
        <v>575</v>
      </c>
      <c r="G23" s="65" t="s">
        <v>573</v>
      </c>
    </row>
    <row r="24" spans="3:7" ht="15" x14ac:dyDescent="0.25">
      <c r="C24" s="65" t="s">
        <v>585</v>
      </c>
      <c r="D24" s="66" t="s">
        <v>593</v>
      </c>
      <c r="F24" s="66" t="s">
        <v>591</v>
      </c>
      <c r="G24" s="65" t="s">
        <v>582</v>
      </c>
    </row>
    <row r="25" spans="3:7" ht="15" x14ac:dyDescent="0.25">
      <c r="C25" s="65" t="s">
        <v>586</v>
      </c>
      <c r="D25" s="66" t="s">
        <v>594</v>
      </c>
      <c r="E25" s="1"/>
      <c r="F25" s="66" t="s">
        <v>563</v>
      </c>
      <c r="G25" s="65" t="s">
        <v>561</v>
      </c>
    </row>
    <row r="26" spans="3:7" ht="15" x14ac:dyDescent="0.25">
      <c r="C26" s="65" t="s">
        <v>587</v>
      </c>
      <c r="D26" s="66" t="s">
        <v>595</v>
      </c>
      <c r="E26" s="1"/>
      <c r="F26" s="66" t="s">
        <v>610</v>
      </c>
      <c r="G26" s="65" t="s">
        <v>606</v>
      </c>
    </row>
    <row r="27" spans="3:7" ht="15" x14ac:dyDescent="0.25">
      <c r="C27" s="65" t="s">
        <v>596</v>
      </c>
      <c r="D27" s="66" t="s">
        <v>597</v>
      </c>
      <c r="E27" s="1"/>
      <c r="F27" s="66" t="s">
        <v>592</v>
      </c>
      <c r="G27" s="65" t="s">
        <v>584</v>
      </c>
    </row>
    <row r="28" spans="3:7" ht="15" x14ac:dyDescent="0.25">
      <c r="C28" s="65" t="s">
        <v>598</v>
      </c>
      <c r="D28" s="66" t="s">
        <v>599</v>
      </c>
      <c r="E28" s="1"/>
      <c r="F28" s="66" t="s">
        <v>557</v>
      </c>
      <c r="G28" s="65" t="s">
        <v>556</v>
      </c>
    </row>
    <row r="29" spans="3:7" ht="15" x14ac:dyDescent="0.25">
      <c r="C29" s="65" t="s">
        <v>600</v>
      </c>
      <c r="D29" s="66" t="s">
        <v>553</v>
      </c>
      <c r="E29" s="1"/>
      <c r="F29" s="66" t="s">
        <v>557</v>
      </c>
      <c r="G29" s="65" t="s">
        <v>583</v>
      </c>
    </row>
    <row r="30" spans="3:7" ht="15" x14ac:dyDescent="0.25">
      <c r="C30" s="65" t="s">
        <v>601</v>
      </c>
      <c r="D30" s="66" t="s">
        <v>603</v>
      </c>
      <c r="E30" s="1"/>
      <c r="F30" s="66" t="s">
        <v>577</v>
      </c>
      <c r="G30" s="65" t="s">
        <v>570</v>
      </c>
    </row>
    <row r="31" spans="3:7" ht="15" x14ac:dyDescent="0.25">
      <c r="C31" s="65" t="s">
        <v>602</v>
      </c>
      <c r="D31" s="66" t="s">
        <v>604</v>
      </c>
      <c r="E31" s="1"/>
      <c r="F31" s="66" t="s">
        <v>594</v>
      </c>
      <c r="G31" s="65" t="s">
        <v>586</v>
      </c>
    </row>
    <row r="32" spans="3:7" ht="15" x14ac:dyDescent="0.25">
      <c r="C32" s="65" t="s">
        <v>605</v>
      </c>
      <c r="D32" s="66" t="s">
        <v>555</v>
      </c>
      <c r="E32" s="1"/>
      <c r="F32" s="66" t="s">
        <v>593</v>
      </c>
      <c r="G32" s="65" t="s">
        <v>585</v>
      </c>
    </row>
    <row r="33" spans="3:7" ht="15" x14ac:dyDescent="0.25">
      <c r="C33" s="65" t="s">
        <v>606</v>
      </c>
      <c r="D33" s="66" t="s">
        <v>610</v>
      </c>
      <c r="E33" s="1"/>
      <c r="F33" s="66" t="s">
        <v>578</v>
      </c>
      <c r="G33" s="65" t="s">
        <v>571</v>
      </c>
    </row>
    <row r="34" spans="3:7" ht="15" x14ac:dyDescent="0.25">
      <c r="C34" s="65" t="s">
        <v>607</v>
      </c>
      <c r="D34" s="66" t="s">
        <v>611</v>
      </c>
      <c r="E34" s="1"/>
      <c r="F34" s="66" t="s">
        <v>597</v>
      </c>
      <c r="G34" s="65" t="s">
        <v>596</v>
      </c>
    </row>
    <row r="35" spans="3:7" ht="15" x14ac:dyDescent="0.25">
      <c r="C35" s="65" t="s">
        <v>608</v>
      </c>
      <c r="D35" s="66" t="s">
        <v>612</v>
      </c>
      <c r="E35" s="1"/>
      <c r="F35" s="66" t="s">
        <v>599</v>
      </c>
      <c r="G35" s="65" t="s">
        <v>598</v>
      </c>
    </row>
    <row r="36" spans="3:7" ht="15" x14ac:dyDescent="0.25">
      <c r="C36" s="65" t="s">
        <v>609</v>
      </c>
      <c r="D36" s="66" t="s">
        <v>552</v>
      </c>
      <c r="E36" s="1"/>
      <c r="F36" s="66" t="s">
        <v>595</v>
      </c>
      <c r="G36" s="65" t="s">
        <v>587</v>
      </c>
    </row>
    <row r="38" spans="3:7" ht="15.6" x14ac:dyDescent="0.3">
      <c r="C38" s="846" t="s">
        <v>546</v>
      </c>
      <c r="D38" s="847"/>
      <c r="E38" s="847"/>
      <c r="F38" s="847"/>
      <c r="G38" s="847"/>
    </row>
    <row r="39" spans="3:7" ht="15" x14ac:dyDescent="0.25">
      <c r="C39" s="67" t="s">
        <v>544</v>
      </c>
      <c r="D39" s="67" t="s">
        <v>545</v>
      </c>
      <c r="E39" s="36"/>
      <c r="F39" s="68" t="s">
        <v>545</v>
      </c>
      <c r="G39" s="67" t="s">
        <v>544</v>
      </c>
    </row>
    <row r="40" spans="3:7" ht="15" x14ac:dyDescent="0.25">
      <c r="C40" s="65" t="s">
        <v>482</v>
      </c>
      <c r="D40" s="66" t="s">
        <v>371</v>
      </c>
      <c r="F40" s="63" t="s">
        <v>547</v>
      </c>
      <c r="G40" s="62" t="s">
        <v>548</v>
      </c>
    </row>
    <row r="41" spans="3:7" ht="15" x14ac:dyDescent="0.25">
      <c r="C41" s="62" t="s">
        <v>483</v>
      </c>
      <c r="D41" s="63" t="s">
        <v>372</v>
      </c>
      <c r="F41" s="66" t="s">
        <v>432</v>
      </c>
      <c r="G41" s="65" t="s">
        <v>542</v>
      </c>
    </row>
    <row r="42" spans="3:7" ht="15" x14ac:dyDescent="0.25">
      <c r="C42" s="62" t="s">
        <v>484</v>
      </c>
      <c r="D42" s="63" t="s">
        <v>373</v>
      </c>
      <c r="F42" s="63" t="s">
        <v>433</v>
      </c>
      <c r="G42" s="62" t="s">
        <v>543</v>
      </c>
    </row>
    <row r="43" spans="3:7" ht="15" x14ac:dyDescent="0.25">
      <c r="C43" s="62" t="s">
        <v>485</v>
      </c>
      <c r="D43" s="63" t="s">
        <v>374</v>
      </c>
      <c r="F43" s="63" t="s">
        <v>371</v>
      </c>
      <c r="G43" s="62" t="s">
        <v>482</v>
      </c>
    </row>
    <row r="44" spans="3:7" ht="15" x14ac:dyDescent="0.25">
      <c r="C44" s="62" t="s">
        <v>486</v>
      </c>
      <c r="D44" s="63" t="s">
        <v>375</v>
      </c>
      <c r="F44" s="63" t="s">
        <v>373</v>
      </c>
      <c r="G44" s="62" t="s">
        <v>484</v>
      </c>
    </row>
    <row r="45" spans="3:7" ht="15" x14ac:dyDescent="0.25">
      <c r="C45" s="62" t="s">
        <v>487</v>
      </c>
      <c r="D45" s="63" t="s">
        <v>376</v>
      </c>
      <c r="F45" s="63" t="s">
        <v>374</v>
      </c>
      <c r="G45" s="62" t="s">
        <v>485</v>
      </c>
    </row>
    <row r="46" spans="3:7" ht="15" x14ac:dyDescent="0.25">
      <c r="C46" s="62" t="s">
        <v>488</v>
      </c>
      <c r="D46" s="63" t="s">
        <v>377</v>
      </c>
      <c r="F46" s="63" t="s">
        <v>372</v>
      </c>
      <c r="G46" s="62" t="s">
        <v>483</v>
      </c>
    </row>
    <row r="47" spans="3:7" ht="15" x14ac:dyDescent="0.25">
      <c r="C47" s="62" t="s">
        <v>489</v>
      </c>
      <c r="D47" s="63" t="s">
        <v>378</v>
      </c>
      <c r="F47" s="63" t="s">
        <v>375</v>
      </c>
      <c r="G47" s="62" t="s">
        <v>486</v>
      </c>
    </row>
    <row r="48" spans="3:7" ht="15" x14ac:dyDescent="0.25">
      <c r="C48" s="62" t="s">
        <v>490</v>
      </c>
      <c r="D48" s="63" t="s">
        <v>379</v>
      </c>
      <c r="F48" s="63" t="s">
        <v>377</v>
      </c>
      <c r="G48" s="62" t="s">
        <v>488</v>
      </c>
    </row>
    <row r="49" spans="3:7" ht="15" x14ac:dyDescent="0.25">
      <c r="C49" s="62" t="s">
        <v>491</v>
      </c>
      <c r="D49" s="63" t="s">
        <v>380</v>
      </c>
      <c r="F49" s="63" t="s">
        <v>378</v>
      </c>
      <c r="G49" s="62" t="s">
        <v>489</v>
      </c>
    </row>
    <row r="50" spans="3:7" ht="15" x14ac:dyDescent="0.25">
      <c r="C50" s="62" t="s">
        <v>492</v>
      </c>
      <c r="D50" s="63" t="s">
        <v>381</v>
      </c>
      <c r="F50" s="63" t="s">
        <v>376</v>
      </c>
      <c r="G50" s="62" t="s">
        <v>487</v>
      </c>
    </row>
    <row r="51" spans="3:7" ht="15" x14ac:dyDescent="0.25">
      <c r="C51" s="62" t="s">
        <v>493</v>
      </c>
      <c r="D51" s="63" t="s">
        <v>382</v>
      </c>
      <c r="F51" s="63" t="s">
        <v>379</v>
      </c>
      <c r="G51" s="62" t="s">
        <v>490</v>
      </c>
    </row>
    <row r="52" spans="3:7" ht="15" x14ac:dyDescent="0.25">
      <c r="C52" s="62" t="s">
        <v>494</v>
      </c>
      <c r="D52" s="63" t="s">
        <v>383</v>
      </c>
      <c r="F52" s="63" t="s">
        <v>381</v>
      </c>
      <c r="G52" s="62" t="s">
        <v>492</v>
      </c>
    </row>
    <row r="53" spans="3:7" ht="15" x14ac:dyDescent="0.25">
      <c r="C53" s="62" t="s">
        <v>495</v>
      </c>
      <c r="D53" s="63" t="s">
        <v>384</v>
      </c>
      <c r="F53" s="63" t="s">
        <v>382</v>
      </c>
      <c r="G53" s="62" t="s">
        <v>493</v>
      </c>
    </row>
    <row r="54" spans="3:7" ht="15" x14ac:dyDescent="0.25">
      <c r="C54" s="62" t="s">
        <v>496</v>
      </c>
      <c r="D54" s="63" t="s">
        <v>385</v>
      </c>
      <c r="F54" s="63" t="s">
        <v>380</v>
      </c>
      <c r="G54" s="62" t="s">
        <v>491</v>
      </c>
    </row>
    <row r="55" spans="3:7" ht="15" x14ac:dyDescent="0.25">
      <c r="C55" s="62" t="s">
        <v>497</v>
      </c>
      <c r="D55" s="63" t="s">
        <v>386</v>
      </c>
      <c r="F55" s="63" t="s">
        <v>427</v>
      </c>
      <c r="G55" s="62" t="s">
        <v>537</v>
      </c>
    </row>
    <row r="56" spans="3:7" ht="15" x14ac:dyDescent="0.25">
      <c r="C56" s="62" t="s">
        <v>498</v>
      </c>
      <c r="D56" s="63" t="s">
        <v>387</v>
      </c>
      <c r="F56" s="63" t="s">
        <v>429</v>
      </c>
      <c r="G56" s="62" t="s">
        <v>539</v>
      </c>
    </row>
    <row r="57" spans="3:7" ht="15" x14ac:dyDescent="0.25">
      <c r="C57" s="62" t="s">
        <v>499</v>
      </c>
      <c r="D57" s="63" t="s">
        <v>388</v>
      </c>
      <c r="F57" s="63" t="s">
        <v>430</v>
      </c>
      <c r="G57" s="62" t="s">
        <v>540</v>
      </c>
    </row>
    <row r="58" spans="3:7" ht="15" x14ac:dyDescent="0.25">
      <c r="C58" s="62" t="s">
        <v>500</v>
      </c>
      <c r="D58" s="63" t="s">
        <v>389</v>
      </c>
      <c r="F58" s="63" t="s">
        <v>428</v>
      </c>
      <c r="G58" s="62" t="s">
        <v>538</v>
      </c>
    </row>
    <row r="59" spans="3:7" ht="15" x14ac:dyDescent="0.25">
      <c r="C59" s="62" t="s">
        <v>501</v>
      </c>
      <c r="D59" s="63" t="s">
        <v>390</v>
      </c>
      <c r="F59" s="63" t="s">
        <v>383</v>
      </c>
      <c r="G59" s="62" t="s">
        <v>494</v>
      </c>
    </row>
    <row r="60" spans="3:7" ht="15" x14ac:dyDescent="0.25">
      <c r="C60" s="62" t="s">
        <v>502</v>
      </c>
      <c r="D60" s="63" t="s">
        <v>391</v>
      </c>
      <c r="F60" s="63" t="s">
        <v>385</v>
      </c>
      <c r="G60" s="62" t="s">
        <v>496</v>
      </c>
    </row>
    <row r="61" spans="3:7" ht="15" x14ac:dyDescent="0.25">
      <c r="C61" s="62" t="s">
        <v>503</v>
      </c>
      <c r="D61" s="63" t="s">
        <v>392</v>
      </c>
      <c r="F61" s="63" t="s">
        <v>386</v>
      </c>
      <c r="G61" s="62" t="s">
        <v>497</v>
      </c>
    </row>
    <row r="62" spans="3:7" ht="15" x14ac:dyDescent="0.25">
      <c r="C62" s="62" t="s">
        <v>504</v>
      </c>
      <c r="D62" s="63" t="s">
        <v>393</v>
      </c>
      <c r="F62" s="63" t="s">
        <v>384</v>
      </c>
      <c r="G62" s="62" t="s">
        <v>495</v>
      </c>
    </row>
    <row r="63" spans="3:7" ht="15" x14ac:dyDescent="0.25">
      <c r="C63" s="62" t="s">
        <v>505</v>
      </c>
      <c r="D63" s="63" t="s">
        <v>394</v>
      </c>
      <c r="F63" s="63" t="s">
        <v>387</v>
      </c>
      <c r="G63" s="62" t="s">
        <v>498</v>
      </c>
    </row>
    <row r="64" spans="3:7" ht="15" x14ac:dyDescent="0.25">
      <c r="C64" s="62" t="s">
        <v>506</v>
      </c>
      <c r="D64" s="63" t="s">
        <v>395</v>
      </c>
      <c r="F64" s="63" t="s">
        <v>389</v>
      </c>
      <c r="G64" s="62" t="s">
        <v>500</v>
      </c>
    </row>
    <row r="65" spans="3:7" ht="15" x14ac:dyDescent="0.25">
      <c r="C65" s="62" t="s">
        <v>507</v>
      </c>
      <c r="D65" s="63" t="s">
        <v>396</v>
      </c>
      <c r="F65" s="63" t="s">
        <v>390</v>
      </c>
      <c r="G65" s="62" t="s">
        <v>501</v>
      </c>
    </row>
    <row r="66" spans="3:7" ht="15" x14ac:dyDescent="0.25">
      <c r="C66" s="62" t="s">
        <v>508</v>
      </c>
      <c r="D66" s="63" t="s">
        <v>397</v>
      </c>
      <c r="F66" s="63" t="s">
        <v>388</v>
      </c>
      <c r="G66" s="62" t="s">
        <v>499</v>
      </c>
    </row>
    <row r="67" spans="3:7" ht="15" x14ac:dyDescent="0.25">
      <c r="C67" s="62" t="s">
        <v>509</v>
      </c>
      <c r="D67" s="63" t="s">
        <v>398</v>
      </c>
      <c r="F67" s="63" t="s">
        <v>391</v>
      </c>
      <c r="G67" s="62" t="s">
        <v>502</v>
      </c>
    </row>
    <row r="68" spans="3:7" ht="15" x14ac:dyDescent="0.25">
      <c r="C68" s="62" t="s">
        <v>510</v>
      </c>
      <c r="D68" s="63" t="s">
        <v>399</v>
      </c>
      <c r="F68" s="63" t="s">
        <v>393</v>
      </c>
      <c r="G68" s="62" t="s">
        <v>504</v>
      </c>
    </row>
    <row r="69" spans="3:7" ht="15" x14ac:dyDescent="0.25">
      <c r="C69" s="62" t="s">
        <v>511</v>
      </c>
      <c r="D69" s="63" t="s">
        <v>400</v>
      </c>
      <c r="F69" s="63" t="s">
        <v>394</v>
      </c>
      <c r="G69" s="62" t="s">
        <v>505</v>
      </c>
    </row>
    <row r="70" spans="3:7" ht="15" x14ac:dyDescent="0.25">
      <c r="C70" s="62" t="s">
        <v>512</v>
      </c>
      <c r="D70" s="63" t="s">
        <v>401</v>
      </c>
      <c r="F70" s="63" t="s">
        <v>392</v>
      </c>
      <c r="G70" s="62" t="s">
        <v>503</v>
      </c>
    </row>
    <row r="71" spans="3:7" ht="15" x14ac:dyDescent="0.25">
      <c r="C71" s="62" t="s">
        <v>513</v>
      </c>
      <c r="D71" s="63" t="s">
        <v>402</v>
      </c>
      <c r="F71" s="63" t="s">
        <v>395</v>
      </c>
      <c r="G71" s="62" t="s">
        <v>506</v>
      </c>
    </row>
    <row r="72" spans="3:7" ht="15" x14ac:dyDescent="0.25">
      <c r="C72" s="62" t="s">
        <v>514</v>
      </c>
      <c r="D72" s="63" t="s">
        <v>403</v>
      </c>
      <c r="F72" s="63" t="s">
        <v>397</v>
      </c>
      <c r="G72" s="62" t="s">
        <v>508</v>
      </c>
    </row>
    <row r="73" spans="3:7" ht="15" x14ac:dyDescent="0.25">
      <c r="C73" s="62" t="s">
        <v>515</v>
      </c>
      <c r="D73" s="63" t="s">
        <v>404</v>
      </c>
      <c r="F73" s="63" t="s">
        <v>398</v>
      </c>
      <c r="G73" s="62" t="s">
        <v>509</v>
      </c>
    </row>
    <row r="74" spans="3:7" ht="15" x14ac:dyDescent="0.25">
      <c r="C74" s="62" t="s">
        <v>516</v>
      </c>
      <c r="D74" s="63" t="s">
        <v>405</v>
      </c>
      <c r="F74" s="63" t="s">
        <v>396</v>
      </c>
      <c r="G74" s="62" t="s">
        <v>507</v>
      </c>
    </row>
    <row r="75" spans="3:7" ht="15" x14ac:dyDescent="0.25">
      <c r="C75" s="62" t="s">
        <v>517</v>
      </c>
      <c r="D75" s="63" t="s">
        <v>406</v>
      </c>
      <c r="F75" s="63" t="s">
        <v>399</v>
      </c>
      <c r="G75" s="62" t="s">
        <v>510</v>
      </c>
    </row>
    <row r="76" spans="3:7" ht="15" x14ac:dyDescent="0.25">
      <c r="C76" s="62" t="s">
        <v>518</v>
      </c>
      <c r="D76" s="63" t="s">
        <v>407</v>
      </c>
      <c r="F76" s="63" t="s">
        <v>401</v>
      </c>
      <c r="G76" s="62" t="s">
        <v>512</v>
      </c>
    </row>
    <row r="77" spans="3:7" ht="15" x14ac:dyDescent="0.25">
      <c r="C77" s="62" t="s">
        <v>519</v>
      </c>
      <c r="D77" s="63" t="s">
        <v>408</v>
      </c>
      <c r="F77" s="63" t="s">
        <v>402</v>
      </c>
      <c r="G77" s="62" t="s">
        <v>513</v>
      </c>
    </row>
    <row r="78" spans="3:7" ht="15" x14ac:dyDescent="0.25">
      <c r="C78" s="62" t="s">
        <v>520</v>
      </c>
      <c r="D78" s="63" t="s">
        <v>409</v>
      </c>
      <c r="F78" s="63" t="s">
        <v>400</v>
      </c>
      <c r="G78" s="62" t="s">
        <v>511</v>
      </c>
    </row>
    <row r="79" spans="3:7" ht="15" x14ac:dyDescent="0.25">
      <c r="C79" s="62" t="s">
        <v>521</v>
      </c>
      <c r="D79" s="63" t="s">
        <v>410</v>
      </c>
      <c r="F79" s="63" t="s">
        <v>403</v>
      </c>
      <c r="G79" s="62" t="s">
        <v>514</v>
      </c>
    </row>
    <row r="80" spans="3:7" ht="15" x14ac:dyDescent="0.25">
      <c r="C80" s="62" t="s">
        <v>522</v>
      </c>
      <c r="D80" s="63" t="s">
        <v>411</v>
      </c>
      <c r="F80" s="63" t="s">
        <v>405</v>
      </c>
      <c r="G80" s="62" t="s">
        <v>516</v>
      </c>
    </row>
    <row r="81" spans="3:7" ht="15" x14ac:dyDescent="0.25">
      <c r="C81" s="62" t="s">
        <v>523</v>
      </c>
      <c r="D81" s="63" t="s">
        <v>412</v>
      </c>
      <c r="F81" s="63" t="s">
        <v>406</v>
      </c>
      <c r="G81" s="62" t="s">
        <v>517</v>
      </c>
    </row>
    <row r="82" spans="3:7" ht="15" x14ac:dyDescent="0.25">
      <c r="C82" s="62" t="s">
        <v>524</v>
      </c>
      <c r="D82" s="63" t="s">
        <v>413</v>
      </c>
      <c r="F82" s="63" t="s">
        <v>404</v>
      </c>
      <c r="G82" s="62" t="s">
        <v>515</v>
      </c>
    </row>
    <row r="83" spans="3:7" ht="15" x14ac:dyDescent="0.25">
      <c r="C83" s="62" t="s">
        <v>124</v>
      </c>
      <c r="D83" s="63" t="s">
        <v>414</v>
      </c>
      <c r="F83" s="63" t="s">
        <v>407</v>
      </c>
      <c r="G83" s="62" t="s">
        <v>518</v>
      </c>
    </row>
    <row r="84" spans="3:7" ht="15" x14ac:dyDescent="0.25">
      <c r="C84" s="62" t="s">
        <v>525</v>
      </c>
      <c r="D84" s="63" t="s">
        <v>415</v>
      </c>
      <c r="F84" s="63" t="s">
        <v>409</v>
      </c>
      <c r="G84" s="62" t="s">
        <v>520</v>
      </c>
    </row>
    <row r="85" spans="3:7" ht="15" x14ac:dyDescent="0.25">
      <c r="C85" s="62" t="s">
        <v>526</v>
      </c>
      <c r="D85" s="63" t="s">
        <v>416</v>
      </c>
      <c r="F85" s="63" t="s">
        <v>410</v>
      </c>
      <c r="G85" s="62" t="s">
        <v>521</v>
      </c>
    </row>
    <row r="86" spans="3:7" ht="15" x14ac:dyDescent="0.25">
      <c r="C86" s="62" t="s">
        <v>527</v>
      </c>
      <c r="D86" s="63" t="s">
        <v>417</v>
      </c>
      <c r="F86" s="63" t="s">
        <v>408</v>
      </c>
      <c r="G86" s="62" t="s">
        <v>519</v>
      </c>
    </row>
    <row r="87" spans="3:7" ht="15" x14ac:dyDescent="0.25">
      <c r="C87" s="62" t="s">
        <v>528</v>
      </c>
      <c r="D87" s="63" t="s">
        <v>418</v>
      </c>
      <c r="F87" s="63" t="s">
        <v>411</v>
      </c>
      <c r="G87" s="62" t="s">
        <v>522</v>
      </c>
    </row>
    <row r="88" spans="3:7" ht="15" x14ac:dyDescent="0.25">
      <c r="C88" s="62" t="s">
        <v>529</v>
      </c>
      <c r="D88" s="63" t="s">
        <v>419</v>
      </c>
      <c r="F88" s="63" t="s">
        <v>413</v>
      </c>
      <c r="G88" s="62" t="s">
        <v>524</v>
      </c>
    </row>
    <row r="89" spans="3:7" ht="15" x14ac:dyDescent="0.25">
      <c r="C89" s="62" t="s">
        <v>530</v>
      </c>
      <c r="D89" s="63" t="s">
        <v>420</v>
      </c>
      <c r="F89" s="63" t="s">
        <v>414</v>
      </c>
      <c r="G89" s="62" t="s">
        <v>124</v>
      </c>
    </row>
    <row r="90" spans="3:7" ht="15" x14ac:dyDescent="0.25">
      <c r="C90" s="62" t="s">
        <v>531</v>
      </c>
      <c r="D90" s="63" t="s">
        <v>421</v>
      </c>
      <c r="F90" s="63" t="s">
        <v>431</v>
      </c>
      <c r="G90" s="62" t="s">
        <v>541</v>
      </c>
    </row>
    <row r="91" spans="3:7" ht="15" x14ac:dyDescent="0.25">
      <c r="C91" s="62" t="s">
        <v>532</v>
      </c>
      <c r="D91" s="63" t="s">
        <v>422</v>
      </c>
      <c r="F91" s="63" t="s">
        <v>412</v>
      </c>
      <c r="G91" s="62" t="s">
        <v>523</v>
      </c>
    </row>
    <row r="92" spans="3:7" ht="15" x14ac:dyDescent="0.25">
      <c r="C92" s="62" t="s">
        <v>533</v>
      </c>
      <c r="D92" s="63" t="s">
        <v>423</v>
      </c>
      <c r="F92" s="63" t="s">
        <v>415</v>
      </c>
      <c r="G92" s="62" t="s">
        <v>525</v>
      </c>
    </row>
    <row r="93" spans="3:7" ht="15" x14ac:dyDescent="0.25">
      <c r="C93" s="62" t="s">
        <v>534</v>
      </c>
      <c r="D93" s="63" t="s">
        <v>424</v>
      </c>
      <c r="F93" s="63" t="s">
        <v>417</v>
      </c>
      <c r="G93" s="62" t="s">
        <v>527</v>
      </c>
    </row>
    <row r="94" spans="3:7" ht="15" x14ac:dyDescent="0.25">
      <c r="C94" s="62" t="s">
        <v>535</v>
      </c>
      <c r="D94" s="63" t="s">
        <v>425</v>
      </c>
      <c r="F94" s="63" t="s">
        <v>418</v>
      </c>
      <c r="G94" s="62" t="s">
        <v>528</v>
      </c>
    </row>
    <row r="95" spans="3:7" ht="15" x14ac:dyDescent="0.25">
      <c r="C95" s="62" t="s">
        <v>536</v>
      </c>
      <c r="D95" s="63" t="s">
        <v>426</v>
      </c>
      <c r="F95" s="63" t="s">
        <v>416</v>
      </c>
      <c r="G95" s="62" t="s">
        <v>526</v>
      </c>
    </row>
    <row r="96" spans="3:7" ht="15" x14ac:dyDescent="0.25">
      <c r="C96" s="62" t="s">
        <v>537</v>
      </c>
      <c r="D96" s="63" t="s">
        <v>427</v>
      </c>
      <c r="F96" s="63" t="s">
        <v>419</v>
      </c>
      <c r="G96" s="62" t="s">
        <v>529</v>
      </c>
    </row>
    <row r="97" spans="3:7" ht="15" x14ac:dyDescent="0.25">
      <c r="C97" s="62" t="s">
        <v>538</v>
      </c>
      <c r="D97" s="63" t="s">
        <v>428</v>
      </c>
      <c r="F97" s="63" t="s">
        <v>421</v>
      </c>
      <c r="G97" s="62" t="s">
        <v>531</v>
      </c>
    </row>
    <row r="98" spans="3:7" ht="15" x14ac:dyDescent="0.25">
      <c r="C98" s="62" t="s">
        <v>539</v>
      </c>
      <c r="D98" s="63" t="s">
        <v>429</v>
      </c>
      <c r="F98" s="63" t="s">
        <v>422</v>
      </c>
      <c r="G98" s="62" t="s">
        <v>532</v>
      </c>
    </row>
    <row r="99" spans="3:7" ht="15" x14ac:dyDescent="0.25">
      <c r="C99" s="62" t="s">
        <v>540</v>
      </c>
      <c r="D99" s="63" t="s">
        <v>430</v>
      </c>
      <c r="F99" s="63" t="s">
        <v>420</v>
      </c>
      <c r="G99" s="62" t="s">
        <v>530</v>
      </c>
    </row>
    <row r="100" spans="3:7" ht="15" x14ac:dyDescent="0.25">
      <c r="C100" s="62" t="s">
        <v>541</v>
      </c>
      <c r="D100" s="63" t="s">
        <v>431</v>
      </c>
      <c r="F100" s="63" t="s">
        <v>423</v>
      </c>
      <c r="G100" s="62" t="s">
        <v>533</v>
      </c>
    </row>
    <row r="101" spans="3:7" ht="15" x14ac:dyDescent="0.25">
      <c r="C101" s="62" t="s">
        <v>542</v>
      </c>
      <c r="D101" s="63" t="s">
        <v>432</v>
      </c>
      <c r="F101" s="63" t="s">
        <v>425</v>
      </c>
      <c r="G101" s="62" t="s">
        <v>535</v>
      </c>
    </row>
    <row r="102" spans="3:7" ht="15" x14ac:dyDescent="0.25">
      <c r="C102" s="62" t="s">
        <v>543</v>
      </c>
      <c r="D102" s="63" t="s">
        <v>433</v>
      </c>
      <c r="F102" s="63" t="s">
        <v>426</v>
      </c>
      <c r="G102" s="62" t="s">
        <v>536</v>
      </c>
    </row>
    <row r="103" spans="3:7" ht="15" x14ac:dyDescent="0.25">
      <c r="C103" s="62" t="s">
        <v>548</v>
      </c>
      <c r="D103" s="63" t="s">
        <v>547</v>
      </c>
      <c r="F103" s="63" t="s">
        <v>424</v>
      </c>
      <c r="G103" s="62" t="s">
        <v>534</v>
      </c>
    </row>
    <row r="105" spans="3:7" ht="15.6" x14ac:dyDescent="0.3">
      <c r="C105" s="846" t="s">
        <v>621</v>
      </c>
      <c r="D105" s="847"/>
      <c r="E105" s="847"/>
      <c r="F105" s="847"/>
      <c r="G105" s="847"/>
    </row>
    <row r="106" spans="3:7" ht="15" x14ac:dyDescent="0.25">
      <c r="C106" s="67" t="s">
        <v>544</v>
      </c>
      <c r="D106" s="67" t="s">
        <v>545</v>
      </c>
      <c r="E106" s="36"/>
      <c r="F106" s="68" t="s">
        <v>545</v>
      </c>
      <c r="G106" s="67" t="s">
        <v>544</v>
      </c>
    </row>
    <row r="107" spans="3:7" ht="15" x14ac:dyDescent="0.25">
      <c r="C107" s="65" t="s">
        <v>622</v>
      </c>
      <c r="D107" s="66" t="s">
        <v>626</v>
      </c>
      <c r="F107" s="66" t="s">
        <v>626</v>
      </c>
      <c r="G107" s="65" t="s">
        <v>622</v>
      </c>
    </row>
    <row r="108" spans="3:7" ht="15" x14ac:dyDescent="0.25">
      <c r="C108" s="65" t="s">
        <v>623</v>
      </c>
      <c r="D108" s="66" t="s">
        <v>627</v>
      </c>
      <c r="F108" s="66" t="s">
        <v>627</v>
      </c>
      <c r="G108" s="65" t="s">
        <v>623</v>
      </c>
    </row>
    <row r="109" spans="3:7" ht="15" x14ac:dyDescent="0.25">
      <c r="C109" s="65" t="s">
        <v>624</v>
      </c>
      <c r="D109" s="66" t="s">
        <v>628</v>
      </c>
      <c r="F109" s="66" t="s">
        <v>628</v>
      </c>
      <c r="G109" s="65" t="s">
        <v>624</v>
      </c>
    </row>
    <row r="110" spans="3:7" ht="15" x14ac:dyDescent="0.25">
      <c r="C110" s="65" t="s">
        <v>625</v>
      </c>
      <c r="D110" s="66" t="s">
        <v>629</v>
      </c>
      <c r="F110" s="66" t="s">
        <v>629</v>
      </c>
      <c r="G110" s="65" t="s">
        <v>625</v>
      </c>
    </row>
    <row r="112" spans="3:7" ht="15.6" x14ac:dyDescent="0.3">
      <c r="C112" s="846" t="s">
        <v>630</v>
      </c>
      <c r="D112" s="847"/>
      <c r="E112" s="847"/>
      <c r="F112" s="847"/>
      <c r="G112" s="847"/>
    </row>
    <row r="113" spans="3:7" ht="15" x14ac:dyDescent="0.25">
      <c r="C113" s="67" t="s">
        <v>544</v>
      </c>
      <c r="D113" s="67" t="s">
        <v>545</v>
      </c>
      <c r="E113" s="36"/>
      <c r="F113" s="68" t="s">
        <v>545</v>
      </c>
      <c r="G113" s="67" t="s">
        <v>544</v>
      </c>
    </row>
    <row r="114" spans="3:7" ht="15" x14ac:dyDescent="0.25">
      <c r="C114" s="65" t="s">
        <v>631</v>
      </c>
      <c r="D114" s="66" t="s">
        <v>691</v>
      </c>
      <c r="F114" s="66" t="s">
        <v>691</v>
      </c>
      <c r="G114" s="65" t="s">
        <v>631</v>
      </c>
    </row>
    <row r="115" spans="3:7" ht="15" x14ac:dyDescent="0.25">
      <c r="C115" s="65" t="s">
        <v>632</v>
      </c>
      <c r="D115" s="66" t="s">
        <v>692</v>
      </c>
      <c r="F115" s="66" t="s">
        <v>691</v>
      </c>
      <c r="G115" s="65" t="s">
        <v>633</v>
      </c>
    </row>
    <row r="116" spans="3:7" ht="15" x14ac:dyDescent="0.25">
      <c r="C116" s="65" t="s">
        <v>633</v>
      </c>
      <c r="D116" s="66" t="s">
        <v>691</v>
      </c>
      <c r="F116" s="66" t="s">
        <v>692</v>
      </c>
      <c r="G116" s="65" t="s">
        <v>632</v>
      </c>
    </row>
    <row r="117" spans="3:7" ht="15" x14ac:dyDescent="0.25">
      <c r="C117" s="65" t="s">
        <v>634</v>
      </c>
      <c r="D117" s="66" t="s">
        <v>692</v>
      </c>
      <c r="F117" s="66" t="s">
        <v>692</v>
      </c>
      <c r="G117" s="65" t="s">
        <v>634</v>
      </c>
    </row>
    <row r="118" spans="3:7" ht="15" x14ac:dyDescent="0.25">
      <c r="C118" s="65" t="s">
        <v>635</v>
      </c>
      <c r="D118" s="66" t="s">
        <v>693</v>
      </c>
      <c r="F118" s="66" t="s">
        <v>693</v>
      </c>
      <c r="G118" s="65" t="s">
        <v>635</v>
      </c>
    </row>
    <row r="119" spans="3:7" ht="15" x14ac:dyDescent="0.25">
      <c r="C119" s="65" t="s">
        <v>636</v>
      </c>
      <c r="D119" s="66" t="s">
        <v>694</v>
      </c>
      <c r="F119" s="66" t="s">
        <v>693</v>
      </c>
      <c r="G119" s="65" t="s">
        <v>637</v>
      </c>
    </row>
    <row r="120" spans="3:7" ht="15" x14ac:dyDescent="0.25">
      <c r="C120" s="65" t="s">
        <v>637</v>
      </c>
      <c r="D120" s="66" t="s">
        <v>693</v>
      </c>
      <c r="F120" s="66" t="s">
        <v>694</v>
      </c>
      <c r="G120" s="65" t="s">
        <v>636</v>
      </c>
    </row>
    <row r="121" spans="3:7" ht="15" x14ac:dyDescent="0.25">
      <c r="C121" s="65" t="s">
        <v>638</v>
      </c>
      <c r="D121" s="66" t="s">
        <v>694</v>
      </c>
      <c r="F121" s="66" t="s">
        <v>694</v>
      </c>
      <c r="G121" s="65" t="s">
        <v>638</v>
      </c>
    </row>
    <row r="122" spans="3:7" ht="15" x14ac:dyDescent="0.25">
      <c r="C122" s="65" t="s">
        <v>639</v>
      </c>
      <c r="D122" s="66" t="s">
        <v>695</v>
      </c>
      <c r="F122" s="66" t="s">
        <v>695</v>
      </c>
      <c r="G122" s="65" t="s">
        <v>639</v>
      </c>
    </row>
    <row r="123" spans="3:7" ht="15" x14ac:dyDescent="0.25">
      <c r="C123" s="65" t="s">
        <v>640</v>
      </c>
      <c r="D123" s="66" t="s">
        <v>696</v>
      </c>
      <c r="F123" s="66" t="s">
        <v>695</v>
      </c>
      <c r="G123" s="65" t="s">
        <v>641</v>
      </c>
    </row>
    <row r="124" spans="3:7" ht="15" x14ac:dyDescent="0.25">
      <c r="C124" s="65" t="s">
        <v>641</v>
      </c>
      <c r="D124" s="66" t="s">
        <v>695</v>
      </c>
      <c r="F124" s="66" t="s">
        <v>696</v>
      </c>
      <c r="G124" s="65" t="s">
        <v>640</v>
      </c>
    </row>
    <row r="125" spans="3:7" ht="15" x14ac:dyDescent="0.25">
      <c r="C125" s="65" t="s">
        <v>642</v>
      </c>
      <c r="D125" s="66" t="s">
        <v>696</v>
      </c>
      <c r="F125" s="66" t="s">
        <v>696</v>
      </c>
      <c r="G125" s="65" t="s">
        <v>642</v>
      </c>
    </row>
    <row r="126" spans="3:7" ht="15" x14ac:dyDescent="0.25">
      <c r="C126" s="65" t="s">
        <v>643</v>
      </c>
      <c r="D126" s="66" t="s">
        <v>697</v>
      </c>
      <c r="F126" s="66" t="s">
        <v>697</v>
      </c>
      <c r="G126" s="65" t="s">
        <v>643</v>
      </c>
    </row>
    <row r="127" spans="3:7" ht="15" x14ac:dyDescent="0.25">
      <c r="C127" s="65" t="s">
        <v>644</v>
      </c>
      <c r="D127" s="66" t="s">
        <v>698</v>
      </c>
      <c r="F127" s="66" t="s">
        <v>697</v>
      </c>
      <c r="G127" s="65" t="s">
        <v>645</v>
      </c>
    </row>
    <row r="128" spans="3:7" ht="15" x14ac:dyDescent="0.25">
      <c r="C128" s="65" t="s">
        <v>645</v>
      </c>
      <c r="D128" s="66" t="s">
        <v>697</v>
      </c>
      <c r="F128" s="66" t="s">
        <v>698</v>
      </c>
      <c r="G128" s="65" t="s">
        <v>644</v>
      </c>
    </row>
    <row r="129" spans="3:7" ht="15" x14ac:dyDescent="0.25">
      <c r="C129" s="65" t="s">
        <v>646</v>
      </c>
      <c r="D129" s="66" t="s">
        <v>698</v>
      </c>
      <c r="F129" s="66" t="s">
        <v>698</v>
      </c>
      <c r="G129" s="65" t="s">
        <v>646</v>
      </c>
    </row>
    <row r="130" spans="3:7" ht="15" x14ac:dyDescent="0.25">
      <c r="C130" s="65" t="s">
        <v>647</v>
      </c>
      <c r="D130" s="66" t="s">
        <v>699</v>
      </c>
      <c r="F130" s="66" t="s">
        <v>699</v>
      </c>
      <c r="G130" s="65" t="s">
        <v>647</v>
      </c>
    </row>
    <row r="131" spans="3:7" ht="15" x14ac:dyDescent="0.25">
      <c r="C131" s="65" t="s">
        <v>648</v>
      </c>
      <c r="D131" s="66" t="s">
        <v>700</v>
      </c>
      <c r="F131" s="66" t="s">
        <v>699</v>
      </c>
      <c r="G131" s="65" t="s">
        <v>649</v>
      </c>
    </row>
    <row r="132" spans="3:7" ht="15" x14ac:dyDescent="0.25">
      <c r="C132" s="65" t="s">
        <v>649</v>
      </c>
      <c r="D132" s="66" t="s">
        <v>699</v>
      </c>
      <c r="F132" s="66" t="s">
        <v>700</v>
      </c>
      <c r="G132" s="65" t="s">
        <v>648</v>
      </c>
    </row>
    <row r="133" spans="3:7" ht="15" x14ac:dyDescent="0.25">
      <c r="C133" s="65" t="s">
        <v>650</v>
      </c>
      <c r="D133" s="66" t="s">
        <v>700</v>
      </c>
      <c r="F133" s="66" t="s">
        <v>700</v>
      </c>
      <c r="G133" s="65" t="s">
        <v>650</v>
      </c>
    </row>
    <row r="134" spans="3:7" ht="15" x14ac:dyDescent="0.25">
      <c r="C134" s="65" t="s">
        <v>651</v>
      </c>
      <c r="D134" s="66" t="s">
        <v>701</v>
      </c>
      <c r="F134" s="66" t="s">
        <v>701</v>
      </c>
      <c r="G134" s="65" t="s">
        <v>651</v>
      </c>
    </row>
    <row r="135" spans="3:7" ht="15" x14ac:dyDescent="0.25">
      <c r="C135" s="65" t="s">
        <v>652</v>
      </c>
      <c r="D135" s="66" t="s">
        <v>702</v>
      </c>
      <c r="F135" s="66" t="s">
        <v>701</v>
      </c>
      <c r="G135" s="65" t="s">
        <v>653</v>
      </c>
    </row>
    <row r="136" spans="3:7" ht="15" x14ac:dyDescent="0.25">
      <c r="C136" s="65" t="s">
        <v>653</v>
      </c>
      <c r="D136" s="66" t="s">
        <v>701</v>
      </c>
      <c r="F136" s="66" t="s">
        <v>702</v>
      </c>
      <c r="G136" s="65" t="s">
        <v>652</v>
      </c>
    </row>
    <row r="137" spans="3:7" ht="15" x14ac:dyDescent="0.25">
      <c r="C137" s="65" t="s">
        <v>654</v>
      </c>
      <c r="D137" s="66" t="s">
        <v>702</v>
      </c>
      <c r="F137" s="66" t="s">
        <v>702</v>
      </c>
      <c r="G137" s="65" t="s">
        <v>654</v>
      </c>
    </row>
    <row r="138" spans="3:7" ht="15" x14ac:dyDescent="0.25">
      <c r="C138" s="65" t="s">
        <v>655</v>
      </c>
      <c r="D138" s="66" t="s">
        <v>703</v>
      </c>
      <c r="F138" s="66" t="s">
        <v>703</v>
      </c>
      <c r="G138" s="65" t="s">
        <v>655</v>
      </c>
    </row>
    <row r="139" spans="3:7" ht="15" x14ac:dyDescent="0.25">
      <c r="C139" s="65" t="s">
        <v>656</v>
      </c>
      <c r="D139" s="66" t="s">
        <v>704</v>
      </c>
      <c r="F139" s="66" t="s">
        <v>703</v>
      </c>
      <c r="G139" s="65" t="s">
        <v>657</v>
      </c>
    </row>
    <row r="140" spans="3:7" ht="15" x14ac:dyDescent="0.25">
      <c r="C140" s="65" t="s">
        <v>657</v>
      </c>
      <c r="D140" s="66" t="s">
        <v>703</v>
      </c>
      <c r="F140" s="66" t="s">
        <v>704</v>
      </c>
      <c r="G140" s="65" t="s">
        <v>656</v>
      </c>
    </row>
    <row r="141" spans="3:7" ht="15" x14ac:dyDescent="0.25">
      <c r="C141" s="65" t="s">
        <v>658</v>
      </c>
      <c r="D141" s="66" t="s">
        <v>704</v>
      </c>
      <c r="F141" s="66" t="s">
        <v>704</v>
      </c>
      <c r="G141" s="65" t="s">
        <v>658</v>
      </c>
    </row>
    <row r="142" spans="3:7" ht="15" x14ac:dyDescent="0.25">
      <c r="C142" s="65" t="s">
        <v>659</v>
      </c>
      <c r="D142" s="66" t="s">
        <v>705</v>
      </c>
      <c r="F142" s="66" t="s">
        <v>705</v>
      </c>
      <c r="G142" s="65" t="s">
        <v>659</v>
      </c>
    </row>
    <row r="143" spans="3:7" ht="15" x14ac:dyDescent="0.25">
      <c r="C143" s="65" t="s">
        <v>660</v>
      </c>
      <c r="D143" s="66" t="s">
        <v>706</v>
      </c>
      <c r="F143" s="66" t="s">
        <v>705</v>
      </c>
      <c r="G143" s="65" t="s">
        <v>661</v>
      </c>
    </row>
    <row r="144" spans="3:7" ht="15" x14ac:dyDescent="0.25">
      <c r="C144" s="65" t="s">
        <v>661</v>
      </c>
      <c r="D144" s="66" t="s">
        <v>705</v>
      </c>
      <c r="F144" s="66" t="s">
        <v>706</v>
      </c>
      <c r="G144" s="65" t="s">
        <v>660</v>
      </c>
    </row>
    <row r="145" spans="3:7" ht="15" x14ac:dyDescent="0.25">
      <c r="C145" s="65" t="s">
        <v>662</v>
      </c>
      <c r="D145" s="66" t="s">
        <v>706</v>
      </c>
      <c r="F145" s="66" t="s">
        <v>706</v>
      </c>
      <c r="G145" s="65" t="s">
        <v>662</v>
      </c>
    </row>
    <row r="146" spans="3:7" ht="15" x14ac:dyDescent="0.25">
      <c r="C146" s="65" t="s">
        <v>663</v>
      </c>
      <c r="D146" s="66" t="s">
        <v>707</v>
      </c>
      <c r="F146" s="66" t="s">
        <v>707</v>
      </c>
      <c r="G146" s="65" t="s">
        <v>663</v>
      </c>
    </row>
    <row r="147" spans="3:7" ht="15" x14ac:dyDescent="0.25">
      <c r="C147" s="65" t="s">
        <v>664</v>
      </c>
      <c r="D147" s="66" t="s">
        <v>708</v>
      </c>
      <c r="F147" s="66" t="s">
        <v>707</v>
      </c>
      <c r="G147" s="65" t="s">
        <v>665</v>
      </c>
    </row>
    <row r="148" spans="3:7" ht="15" x14ac:dyDescent="0.25">
      <c r="C148" s="65" t="s">
        <v>665</v>
      </c>
      <c r="D148" s="66" t="s">
        <v>707</v>
      </c>
      <c r="F148" s="66" t="s">
        <v>708</v>
      </c>
      <c r="G148" s="65" t="s">
        <v>664</v>
      </c>
    </row>
    <row r="149" spans="3:7" ht="15" x14ac:dyDescent="0.25">
      <c r="C149" s="65" t="s">
        <v>666</v>
      </c>
      <c r="D149" s="66" t="s">
        <v>708</v>
      </c>
      <c r="F149" s="66" t="s">
        <v>708</v>
      </c>
      <c r="G149" s="65" t="s">
        <v>666</v>
      </c>
    </row>
    <row r="150" spans="3:7" ht="15" x14ac:dyDescent="0.25">
      <c r="C150" s="65" t="s">
        <v>667</v>
      </c>
      <c r="D150" s="66" t="s">
        <v>709</v>
      </c>
      <c r="F150" s="66" t="s">
        <v>709</v>
      </c>
      <c r="G150" s="65" t="s">
        <v>667</v>
      </c>
    </row>
    <row r="151" spans="3:7" ht="15" x14ac:dyDescent="0.25">
      <c r="C151" s="65" t="s">
        <v>668</v>
      </c>
      <c r="D151" s="66" t="s">
        <v>710</v>
      </c>
      <c r="F151" s="66" t="s">
        <v>709</v>
      </c>
      <c r="G151" s="65" t="s">
        <v>669</v>
      </c>
    </row>
    <row r="152" spans="3:7" ht="15" x14ac:dyDescent="0.25">
      <c r="C152" s="65" t="s">
        <v>669</v>
      </c>
      <c r="D152" s="66" t="s">
        <v>709</v>
      </c>
      <c r="F152" s="66" t="s">
        <v>710</v>
      </c>
      <c r="G152" s="65" t="s">
        <v>668</v>
      </c>
    </row>
    <row r="153" spans="3:7" ht="15" x14ac:dyDescent="0.25">
      <c r="C153" s="65" t="s">
        <v>670</v>
      </c>
      <c r="D153" s="66" t="s">
        <v>710</v>
      </c>
      <c r="F153" s="66" t="s">
        <v>710</v>
      </c>
      <c r="G153" s="65" t="s">
        <v>670</v>
      </c>
    </row>
    <row r="154" spans="3:7" ht="15" x14ac:dyDescent="0.25">
      <c r="C154" s="65" t="s">
        <v>671</v>
      </c>
      <c r="D154" s="66" t="s">
        <v>711</v>
      </c>
      <c r="F154" s="66" t="s">
        <v>711</v>
      </c>
      <c r="G154" s="65" t="s">
        <v>671</v>
      </c>
    </row>
    <row r="155" spans="3:7" ht="15" x14ac:dyDescent="0.25">
      <c r="C155" s="65" t="s">
        <v>672</v>
      </c>
      <c r="D155" s="66" t="s">
        <v>712</v>
      </c>
      <c r="F155" s="66" t="s">
        <v>711</v>
      </c>
      <c r="G155" s="65" t="s">
        <v>673</v>
      </c>
    </row>
    <row r="156" spans="3:7" ht="15" x14ac:dyDescent="0.25">
      <c r="C156" s="65" t="s">
        <v>673</v>
      </c>
      <c r="D156" s="66" t="s">
        <v>711</v>
      </c>
      <c r="F156" s="66" t="s">
        <v>712</v>
      </c>
      <c r="G156" s="65" t="s">
        <v>672</v>
      </c>
    </row>
    <row r="157" spans="3:7" ht="15" x14ac:dyDescent="0.25">
      <c r="C157" s="65" t="s">
        <v>674</v>
      </c>
      <c r="D157" s="66" t="s">
        <v>712</v>
      </c>
      <c r="F157" s="66" t="s">
        <v>712</v>
      </c>
      <c r="G157" s="65" t="s">
        <v>674</v>
      </c>
    </row>
    <row r="158" spans="3:7" ht="15" x14ac:dyDescent="0.25">
      <c r="C158" s="65" t="s">
        <v>675</v>
      </c>
      <c r="D158" s="66" t="s">
        <v>713</v>
      </c>
      <c r="F158" s="66" t="s">
        <v>713</v>
      </c>
      <c r="G158" s="65" t="s">
        <v>675</v>
      </c>
    </row>
    <row r="159" spans="3:7" ht="15" x14ac:dyDescent="0.25">
      <c r="C159" s="65" t="s">
        <v>676</v>
      </c>
      <c r="D159" s="66" t="s">
        <v>714</v>
      </c>
      <c r="F159" s="66" t="s">
        <v>713</v>
      </c>
      <c r="G159" s="65" t="s">
        <v>677</v>
      </c>
    </row>
    <row r="160" spans="3:7" ht="15" x14ac:dyDescent="0.25">
      <c r="C160" s="65" t="s">
        <v>677</v>
      </c>
      <c r="D160" s="66" t="s">
        <v>713</v>
      </c>
      <c r="F160" s="66" t="s">
        <v>714</v>
      </c>
      <c r="G160" s="65" t="s">
        <v>676</v>
      </c>
    </row>
    <row r="161" spans="3:7" ht="15" x14ac:dyDescent="0.25">
      <c r="C161" s="65" t="s">
        <v>678</v>
      </c>
      <c r="D161" s="66" t="s">
        <v>714</v>
      </c>
      <c r="F161" s="66" t="s">
        <v>714</v>
      </c>
      <c r="G161" s="65" t="s">
        <v>678</v>
      </c>
    </row>
    <row r="162" spans="3:7" ht="15" x14ac:dyDescent="0.25">
      <c r="C162" s="65" t="s">
        <v>679</v>
      </c>
      <c r="D162" s="66" t="s">
        <v>715</v>
      </c>
      <c r="F162" s="66" t="s">
        <v>715</v>
      </c>
      <c r="G162" s="65" t="s">
        <v>679</v>
      </c>
    </row>
    <row r="163" spans="3:7" ht="15" x14ac:dyDescent="0.25">
      <c r="C163" s="65" t="s">
        <v>680</v>
      </c>
      <c r="D163" s="66" t="s">
        <v>716</v>
      </c>
      <c r="F163" s="66" t="s">
        <v>715</v>
      </c>
      <c r="G163" s="65" t="s">
        <v>681</v>
      </c>
    </row>
    <row r="164" spans="3:7" ht="15" x14ac:dyDescent="0.25">
      <c r="C164" s="65" t="s">
        <v>681</v>
      </c>
      <c r="D164" s="66" t="s">
        <v>715</v>
      </c>
      <c r="F164" s="66" t="s">
        <v>716</v>
      </c>
      <c r="G164" s="65" t="s">
        <v>680</v>
      </c>
    </row>
    <row r="165" spans="3:7" ht="15" x14ac:dyDescent="0.25">
      <c r="C165" s="65" t="s">
        <v>682</v>
      </c>
      <c r="D165" s="66" t="s">
        <v>716</v>
      </c>
      <c r="F165" s="66" t="s">
        <v>716</v>
      </c>
      <c r="G165" s="65" t="s">
        <v>682</v>
      </c>
    </row>
    <row r="166" spans="3:7" ht="15" x14ac:dyDescent="0.25">
      <c r="C166" s="65" t="s">
        <v>683</v>
      </c>
      <c r="D166" s="66" t="s">
        <v>717</v>
      </c>
      <c r="F166" s="66" t="s">
        <v>717</v>
      </c>
      <c r="G166" s="65" t="s">
        <v>683</v>
      </c>
    </row>
    <row r="167" spans="3:7" ht="15" x14ac:dyDescent="0.25">
      <c r="C167" s="65" t="s">
        <v>684</v>
      </c>
      <c r="D167" s="66" t="s">
        <v>718</v>
      </c>
      <c r="F167" s="66" t="s">
        <v>717</v>
      </c>
      <c r="G167" s="65" t="s">
        <v>685</v>
      </c>
    </row>
    <row r="168" spans="3:7" ht="15" x14ac:dyDescent="0.25">
      <c r="C168" s="65" t="s">
        <v>685</v>
      </c>
      <c r="D168" s="66" t="s">
        <v>717</v>
      </c>
      <c r="F168" s="66" t="s">
        <v>718</v>
      </c>
      <c r="G168" s="65" t="s">
        <v>684</v>
      </c>
    </row>
    <row r="169" spans="3:7" ht="15" x14ac:dyDescent="0.25">
      <c r="C169" s="65" t="s">
        <v>686</v>
      </c>
      <c r="D169" s="66" t="s">
        <v>718</v>
      </c>
      <c r="F169" s="66" t="s">
        <v>718</v>
      </c>
      <c r="G169" s="65" t="s">
        <v>686</v>
      </c>
    </row>
    <row r="170" spans="3:7" ht="15" x14ac:dyDescent="0.25">
      <c r="C170" s="65" t="s">
        <v>687</v>
      </c>
      <c r="D170" s="66" t="s">
        <v>719</v>
      </c>
      <c r="F170" s="66" t="s">
        <v>719</v>
      </c>
      <c r="G170" s="65" t="s">
        <v>687</v>
      </c>
    </row>
    <row r="171" spans="3:7" ht="15" x14ac:dyDescent="0.25">
      <c r="C171" s="65" t="s">
        <v>688</v>
      </c>
      <c r="D171" s="66" t="s">
        <v>720</v>
      </c>
      <c r="F171" s="66" t="s">
        <v>719</v>
      </c>
      <c r="G171" s="65" t="s">
        <v>689</v>
      </c>
    </row>
    <row r="172" spans="3:7" ht="15" x14ac:dyDescent="0.25">
      <c r="C172" s="65" t="s">
        <v>689</v>
      </c>
      <c r="D172" s="66" t="s">
        <v>719</v>
      </c>
      <c r="F172" s="66" t="s">
        <v>720</v>
      </c>
      <c r="G172" s="65" t="s">
        <v>688</v>
      </c>
    </row>
    <row r="173" spans="3:7" ht="15" x14ac:dyDescent="0.25">
      <c r="C173" s="65" t="s">
        <v>690</v>
      </c>
      <c r="D173" s="66" t="s">
        <v>720</v>
      </c>
      <c r="F173" s="66" t="s">
        <v>720</v>
      </c>
      <c r="G173" s="65" t="s">
        <v>690</v>
      </c>
    </row>
    <row r="175" spans="3:7" ht="15.6" x14ac:dyDescent="0.3">
      <c r="C175" s="846" t="s">
        <v>721</v>
      </c>
      <c r="D175" s="847"/>
      <c r="E175" s="847"/>
      <c r="F175" s="847"/>
      <c r="G175" s="847"/>
    </row>
    <row r="176" spans="3:7" ht="15" x14ac:dyDescent="0.25">
      <c r="C176" s="67" t="s">
        <v>544</v>
      </c>
      <c r="D176" s="67" t="s">
        <v>545</v>
      </c>
      <c r="E176" s="36"/>
      <c r="F176" s="68" t="s">
        <v>545</v>
      </c>
      <c r="G176" s="67" t="s">
        <v>544</v>
      </c>
    </row>
    <row r="177" spans="3:7" ht="15" x14ac:dyDescent="0.25">
      <c r="C177" s="65" t="s">
        <v>722</v>
      </c>
      <c r="D177" s="66" t="s">
        <v>723</v>
      </c>
      <c r="F177" s="66" t="s">
        <v>723</v>
      </c>
      <c r="G177" s="65" t="s">
        <v>722</v>
      </c>
    </row>
    <row r="178" spans="3:7" ht="15" x14ac:dyDescent="0.25">
      <c r="C178" s="65" t="s">
        <v>724</v>
      </c>
      <c r="D178" s="66" t="s">
        <v>725</v>
      </c>
      <c r="F178" s="66" t="s">
        <v>725</v>
      </c>
      <c r="G178" s="65" t="s">
        <v>724</v>
      </c>
    </row>
    <row r="179" spans="3:7" ht="15" x14ac:dyDescent="0.25">
      <c r="C179" s="65" t="s">
        <v>726</v>
      </c>
      <c r="D179" s="66" t="s">
        <v>785</v>
      </c>
      <c r="F179" s="66" t="s">
        <v>785</v>
      </c>
      <c r="G179" s="65" t="s">
        <v>726</v>
      </c>
    </row>
    <row r="180" spans="3:7" ht="15" x14ac:dyDescent="0.25">
      <c r="C180" s="65" t="s">
        <v>727</v>
      </c>
      <c r="D180" s="66" t="s">
        <v>786</v>
      </c>
      <c r="F180" s="66" t="s">
        <v>786</v>
      </c>
      <c r="G180" s="65" t="s">
        <v>727</v>
      </c>
    </row>
    <row r="181" spans="3:7" ht="15" x14ac:dyDescent="0.25">
      <c r="C181" s="65" t="s">
        <v>728</v>
      </c>
      <c r="D181" s="66" t="s">
        <v>787</v>
      </c>
      <c r="F181" s="66" t="s">
        <v>787</v>
      </c>
      <c r="G181" s="65" t="s">
        <v>728</v>
      </c>
    </row>
    <row r="182" spans="3:7" ht="15" x14ac:dyDescent="0.25">
      <c r="C182" s="65" t="s">
        <v>729</v>
      </c>
      <c r="D182" s="66" t="s">
        <v>788</v>
      </c>
      <c r="F182" s="66" t="s">
        <v>788</v>
      </c>
      <c r="G182" s="65" t="s">
        <v>729</v>
      </c>
    </row>
    <row r="183" spans="3:7" ht="15" x14ac:dyDescent="0.25">
      <c r="C183" s="65" t="s">
        <v>730</v>
      </c>
      <c r="D183" s="66" t="s">
        <v>789</v>
      </c>
      <c r="F183" s="66" t="s">
        <v>789</v>
      </c>
      <c r="G183" s="65" t="s">
        <v>730</v>
      </c>
    </row>
    <row r="184" spans="3:7" ht="15" x14ac:dyDescent="0.25">
      <c r="C184" s="65" t="s">
        <v>731</v>
      </c>
      <c r="D184" s="66" t="s">
        <v>790</v>
      </c>
      <c r="F184" s="66" t="s">
        <v>790</v>
      </c>
      <c r="G184" s="65" t="s">
        <v>731</v>
      </c>
    </row>
    <row r="185" spans="3:7" ht="15" x14ac:dyDescent="0.25">
      <c r="C185" s="65" t="s">
        <v>732</v>
      </c>
      <c r="D185" s="66" t="s">
        <v>791</v>
      </c>
      <c r="F185" s="66" t="s">
        <v>791</v>
      </c>
      <c r="G185" s="65" t="s">
        <v>732</v>
      </c>
    </row>
    <row r="186" spans="3:7" ht="15" x14ac:dyDescent="0.25">
      <c r="C186" s="65" t="s">
        <v>733</v>
      </c>
      <c r="D186" s="66" t="s">
        <v>792</v>
      </c>
      <c r="F186" s="66" t="s">
        <v>792</v>
      </c>
      <c r="G186" s="65" t="s">
        <v>733</v>
      </c>
    </row>
    <row r="187" spans="3:7" ht="15" x14ac:dyDescent="0.25">
      <c r="C187" s="65" t="s">
        <v>734</v>
      </c>
      <c r="D187" s="66" t="s">
        <v>793</v>
      </c>
      <c r="F187" s="66" t="s">
        <v>793</v>
      </c>
      <c r="G187" s="65" t="s">
        <v>734</v>
      </c>
    </row>
    <row r="188" spans="3:7" ht="15" x14ac:dyDescent="0.25">
      <c r="C188" s="65" t="s">
        <v>735</v>
      </c>
      <c r="D188" s="66" t="s">
        <v>794</v>
      </c>
      <c r="F188" s="66" t="s">
        <v>794</v>
      </c>
      <c r="G188" s="65" t="s">
        <v>735</v>
      </c>
    </row>
    <row r="189" spans="3:7" ht="15" x14ac:dyDescent="0.25">
      <c r="C189" s="65" t="s">
        <v>736</v>
      </c>
      <c r="D189" s="66" t="s">
        <v>795</v>
      </c>
      <c r="F189" s="66" t="s">
        <v>795</v>
      </c>
      <c r="G189" s="65" t="s">
        <v>736</v>
      </c>
    </row>
    <row r="190" spans="3:7" ht="15" x14ac:dyDescent="0.25">
      <c r="C190" s="65" t="s">
        <v>737</v>
      </c>
      <c r="D190" s="66" t="s">
        <v>796</v>
      </c>
      <c r="F190" s="66" t="s">
        <v>796</v>
      </c>
      <c r="G190" s="65" t="s">
        <v>737</v>
      </c>
    </row>
    <row r="191" spans="3:7" ht="15" x14ac:dyDescent="0.25">
      <c r="C191" s="65" t="s">
        <v>738</v>
      </c>
      <c r="D191" s="66" t="s">
        <v>797</v>
      </c>
      <c r="F191" s="66" t="s">
        <v>797</v>
      </c>
      <c r="G191" s="65" t="s">
        <v>738</v>
      </c>
    </row>
    <row r="192" spans="3:7" ht="15" x14ac:dyDescent="0.25">
      <c r="C192" s="65" t="s">
        <v>739</v>
      </c>
      <c r="D192" s="66" t="s">
        <v>798</v>
      </c>
      <c r="F192" s="66" t="s">
        <v>798</v>
      </c>
      <c r="G192" s="65" t="s">
        <v>739</v>
      </c>
    </row>
    <row r="193" spans="3:7" ht="15" x14ac:dyDescent="0.25">
      <c r="C193" s="65" t="s">
        <v>740</v>
      </c>
      <c r="D193" s="66" t="s">
        <v>799</v>
      </c>
      <c r="F193" s="66" t="s">
        <v>799</v>
      </c>
      <c r="G193" s="65" t="s">
        <v>740</v>
      </c>
    </row>
    <row r="194" spans="3:7" ht="15" x14ac:dyDescent="0.25">
      <c r="C194" s="65" t="s">
        <v>741</v>
      </c>
      <c r="D194" s="66" t="s">
        <v>800</v>
      </c>
      <c r="F194" s="66" t="s">
        <v>800</v>
      </c>
      <c r="G194" s="65" t="s">
        <v>741</v>
      </c>
    </row>
    <row r="195" spans="3:7" ht="15" x14ac:dyDescent="0.25">
      <c r="C195" s="65" t="s">
        <v>742</v>
      </c>
      <c r="D195" s="66" t="s">
        <v>801</v>
      </c>
      <c r="F195" s="66" t="s">
        <v>801</v>
      </c>
      <c r="G195" s="65" t="s">
        <v>742</v>
      </c>
    </row>
    <row r="196" spans="3:7" ht="15" x14ac:dyDescent="0.25">
      <c r="C196" s="65" t="s">
        <v>743</v>
      </c>
      <c r="D196" s="66" t="s">
        <v>802</v>
      </c>
      <c r="F196" s="66" t="s">
        <v>802</v>
      </c>
      <c r="G196" s="65" t="s">
        <v>743</v>
      </c>
    </row>
    <row r="197" spans="3:7" ht="15" x14ac:dyDescent="0.25">
      <c r="C197" s="65" t="s">
        <v>744</v>
      </c>
      <c r="D197" s="66" t="s">
        <v>803</v>
      </c>
      <c r="F197" s="66" t="s">
        <v>803</v>
      </c>
      <c r="G197" s="65" t="s">
        <v>744</v>
      </c>
    </row>
    <row r="198" spans="3:7" ht="15" x14ac:dyDescent="0.25">
      <c r="C198" s="65" t="s">
        <v>745</v>
      </c>
      <c r="D198" s="66" t="s">
        <v>804</v>
      </c>
      <c r="F198" s="66" t="s">
        <v>804</v>
      </c>
      <c r="G198" s="65" t="s">
        <v>745</v>
      </c>
    </row>
    <row r="199" spans="3:7" ht="15" x14ac:dyDescent="0.25">
      <c r="C199" s="65" t="s">
        <v>746</v>
      </c>
      <c r="D199" s="66" t="s">
        <v>805</v>
      </c>
      <c r="F199" s="66" t="s">
        <v>805</v>
      </c>
      <c r="G199" s="65" t="s">
        <v>746</v>
      </c>
    </row>
    <row r="200" spans="3:7" ht="15" x14ac:dyDescent="0.25">
      <c r="C200" s="65" t="s">
        <v>747</v>
      </c>
      <c r="D200" s="66" t="s">
        <v>806</v>
      </c>
      <c r="F200" s="66" t="s">
        <v>806</v>
      </c>
      <c r="G200" s="65" t="s">
        <v>747</v>
      </c>
    </row>
    <row r="201" spans="3:7" ht="15" x14ac:dyDescent="0.25">
      <c r="C201" s="65" t="s">
        <v>748</v>
      </c>
      <c r="D201" s="66" t="s">
        <v>807</v>
      </c>
      <c r="F201" s="66" t="s">
        <v>807</v>
      </c>
      <c r="G201" s="65" t="s">
        <v>748</v>
      </c>
    </row>
    <row r="202" spans="3:7" ht="15" x14ac:dyDescent="0.25">
      <c r="C202" s="65" t="s">
        <v>749</v>
      </c>
      <c r="D202" s="66" t="s">
        <v>808</v>
      </c>
      <c r="F202" s="66" t="s">
        <v>808</v>
      </c>
      <c r="G202" s="65" t="s">
        <v>749</v>
      </c>
    </row>
    <row r="203" spans="3:7" ht="15" x14ac:dyDescent="0.25">
      <c r="C203" s="65" t="s">
        <v>750</v>
      </c>
      <c r="D203" s="66" t="s">
        <v>809</v>
      </c>
      <c r="F203" s="66" t="s">
        <v>809</v>
      </c>
      <c r="G203" s="65" t="s">
        <v>750</v>
      </c>
    </row>
    <row r="204" spans="3:7" ht="15" x14ac:dyDescent="0.25">
      <c r="C204" s="65" t="s">
        <v>751</v>
      </c>
      <c r="D204" s="66" t="s">
        <v>811</v>
      </c>
      <c r="F204" s="66" t="s">
        <v>811</v>
      </c>
      <c r="G204" s="65" t="s">
        <v>751</v>
      </c>
    </row>
    <row r="205" spans="3:7" ht="15" x14ac:dyDescent="0.25">
      <c r="C205" s="65" t="s">
        <v>752</v>
      </c>
      <c r="D205" s="66" t="s">
        <v>812</v>
      </c>
      <c r="F205" s="66" t="s">
        <v>812</v>
      </c>
      <c r="G205" s="65" t="s">
        <v>752</v>
      </c>
    </row>
    <row r="206" spans="3:7" ht="15" x14ac:dyDescent="0.25">
      <c r="C206" s="65" t="s">
        <v>753</v>
      </c>
      <c r="D206" s="66" t="s">
        <v>810</v>
      </c>
      <c r="F206" s="66" t="s">
        <v>810</v>
      </c>
      <c r="G206" s="65" t="s">
        <v>753</v>
      </c>
    </row>
    <row r="207" spans="3:7" ht="15" x14ac:dyDescent="0.25">
      <c r="C207" s="65" t="s">
        <v>754</v>
      </c>
      <c r="D207" s="66" t="s">
        <v>813</v>
      </c>
      <c r="F207" s="66" t="s">
        <v>813</v>
      </c>
      <c r="G207" s="65" t="s">
        <v>754</v>
      </c>
    </row>
    <row r="208" spans="3:7" ht="15" x14ac:dyDescent="0.25">
      <c r="C208" s="65" t="s">
        <v>755</v>
      </c>
      <c r="D208" s="66" t="s">
        <v>814</v>
      </c>
      <c r="F208" s="66" t="s">
        <v>814</v>
      </c>
      <c r="G208" s="65" t="s">
        <v>755</v>
      </c>
    </row>
    <row r="209" spans="3:7" ht="15" x14ac:dyDescent="0.25">
      <c r="C209" s="65" t="s">
        <v>756</v>
      </c>
      <c r="D209" s="66" t="s">
        <v>815</v>
      </c>
      <c r="F209" s="66" t="s">
        <v>815</v>
      </c>
      <c r="G209" s="65" t="s">
        <v>756</v>
      </c>
    </row>
    <row r="210" spans="3:7" ht="15" x14ac:dyDescent="0.25">
      <c r="C210" s="65" t="s">
        <v>757</v>
      </c>
      <c r="D210" s="66" t="s">
        <v>816</v>
      </c>
      <c r="F210" s="66" t="s">
        <v>816</v>
      </c>
      <c r="G210" s="65" t="s">
        <v>757</v>
      </c>
    </row>
    <row r="211" spans="3:7" ht="15" x14ac:dyDescent="0.25">
      <c r="C211" s="65" t="s">
        <v>758</v>
      </c>
      <c r="D211" s="66" t="s">
        <v>817</v>
      </c>
      <c r="F211" s="66" t="s">
        <v>817</v>
      </c>
      <c r="G211" s="65" t="s">
        <v>758</v>
      </c>
    </row>
    <row r="212" spans="3:7" ht="15" x14ac:dyDescent="0.25">
      <c r="C212" s="65" t="s">
        <v>759</v>
      </c>
      <c r="D212" s="66" t="s">
        <v>818</v>
      </c>
      <c r="F212" s="66" t="s">
        <v>818</v>
      </c>
      <c r="G212" s="65" t="s">
        <v>759</v>
      </c>
    </row>
    <row r="213" spans="3:7" ht="15" x14ac:dyDescent="0.25">
      <c r="C213" s="65" t="s">
        <v>760</v>
      </c>
      <c r="D213" s="66" t="s">
        <v>819</v>
      </c>
      <c r="F213" s="66" t="s">
        <v>819</v>
      </c>
      <c r="G213" s="65" t="s">
        <v>760</v>
      </c>
    </row>
    <row r="214" spans="3:7" ht="15" x14ac:dyDescent="0.25">
      <c r="C214" s="65" t="s">
        <v>761</v>
      </c>
      <c r="D214" s="66" t="s">
        <v>820</v>
      </c>
      <c r="F214" s="66" t="s">
        <v>820</v>
      </c>
      <c r="G214" s="65" t="s">
        <v>761</v>
      </c>
    </row>
    <row r="215" spans="3:7" ht="15" x14ac:dyDescent="0.25">
      <c r="C215" s="65" t="s">
        <v>762</v>
      </c>
      <c r="D215" s="66" t="s">
        <v>821</v>
      </c>
      <c r="F215" s="66" t="s">
        <v>821</v>
      </c>
      <c r="G215" s="65" t="s">
        <v>762</v>
      </c>
    </row>
    <row r="216" spans="3:7" ht="15" x14ac:dyDescent="0.25">
      <c r="C216" s="65" t="s">
        <v>763</v>
      </c>
      <c r="D216" s="66" t="s">
        <v>822</v>
      </c>
      <c r="F216" s="66" t="s">
        <v>822</v>
      </c>
      <c r="G216" s="65" t="s">
        <v>763</v>
      </c>
    </row>
    <row r="217" spans="3:7" ht="15" x14ac:dyDescent="0.25">
      <c r="C217" s="65" t="s">
        <v>764</v>
      </c>
      <c r="D217" s="66" t="s">
        <v>823</v>
      </c>
      <c r="F217" s="66" t="s">
        <v>823</v>
      </c>
      <c r="G217" s="65" t="s">
        <v>764</v>
      </c>
    </row>
    <row r="218" spans="3:7" ht="15" x14ac:dyDescent="0.25">
      <c r="C218" s="65" t="s">
        <v>765</v>
      </c>
      <c r="D218" s="66" t="s">
        <v>824</v>
      </c>
      <c r="F218" s="66" t="s">
        <v>824</v>
      </c>
      <c r="G218" s="65" t="s">
        <v>765</v>
      </c>
    </row>
    <row r="219" spans="3:7" ht="15" x14ac:dyDescent="0.25">
      <c r="C219" s="65" t="s">
        <v>766</v>
      </c>
      <c r="D219" s="66" t="s">
        <v>825</v>
      </c>
      <c r="F219" s="66" t="s">
        <v>825</v>
      </c>
      <c r="G219" s="65" t="s">
        <v>766</v>
      </c>
    </row>
    <row r="220" spans="3:7" ht="15" x14ac:dyDescent="0.25">
      <c r="C220" s="65" t="s">
        <v>767</v>
      </c>
      <c r="D220" s="66" t="s">
        <v>826</v>
      </c>
      <c r="F220" s="66" t="s">
        <v>826</v>
      </c>
      <c r="G220" s="65" t="s">
        <v>767</v>
      </c>
    </row>
    <row r="221" spans="3:7" ht="15" x14ac:dyDescent="0.25">
      <c r="C221" s="65" t="s">
        <v>768</v>
      </c>
      <c r="D221" s="66" t="s">
        <v>827</v>
      </c>
      <c r="F221" s="66" t="s">
        <v>827</v>
      </c>
      <c r="G221" s="65" t="s">
        <v>768</v>
      </c>
    </row>
    <row r="222" spans="3:7" ht="15" x14ac:dyDescent="0.25">
      <c r="C222" s="65" t="s">
        <v>769</v>
      </c>
      <c r="D222" s="66" t="s">
        <v>828</v>
      </c>
      <c r="F222" s="66" t="s">
        <v>828</v>
      </c>
      <c r="G222" s="65" t="s">
        <v>769</v>
      </c>
    </row>
    <row r="223" spans="3:7" ht="15" x14ac:dyDescent="0.25">
      <c r="C223" s="65" t="s">
        <v>770</v>
      </c>
      <c r="D223" s="66" t="s">
        <v>829</v>
      </c>
      <c r="F223" s="66" t="s">
        <v>829</v>
      </c>
      <c r="G223" s="65" t="s">
        <v>770</v>
      </c>
    </row>
    <row r="224" spans="3:7" ht="15" x14ac:dyDescent="0.25">
      <c r="C224" s="65" t="s">
        <v>771</v>
      </c>
      <c r="D224" s="66" t="s">
        <v>830</v>
      </c>
      <c r="F224" s="66" t="s">
        <v>830</v>
      </c>
      <c r="G224" s="65" t="s">
        <v>771</v>
      </c>
    </row>
    <row r="225" spans="3:7" ht="15" x14ac:dyDescent="0.25">
      <c r="C225" s="65" t="s">
        <v>772</v>
      </c>
      <c r="D225" s="66" t="s">
        <v>831</v>
      </c>
      <c r="F225" s="66" t="s">
        <v>831</v>
      </c>
      <c r="G225" s="65" t="s">
        <v>772</v>
      </c>
    </row>
    <row r="226" spans="3:7" ht="15" x14ac:dyDescent="0.25">
      <c r="C226" s="65" t="s">
        <v>773</v>
      </c>
      <c r="D226" s="66" t="s">
        <v>832</v>
      </c>
      <c r="F226" s="66" t="s">
        <v>832</v>
      </c>
      <c r="G226" s="65" t="s">
        <v>773</v>
      </c>
    </row>
    <row r="227" spans="3:7" ht="15" x14ac:dyDescent="0.25">
      <c r="C227" s="65" t="s">
        <v>774</v>
      </c>
      <c r="D227" s="66" t="s">
        <v>833</v>
      </c>
      <c r="F227" s="66" t="s">
        <v>833</v>
      </c>
      <c r="G227" s="65" t="s">
        <v>774</v>
      </c>
    </row>
    <row r="228" spans="3:7" ht="15" x14ac:dyDescent="0.25">
      <c r="C228" s="65" t="s">
        <v>775</v>
      </c>
      <c r="D228" s="66" t="s">
        <v>834</v>
      </c>
      <c r="F228" s="66" t="s">
        <v>834</v>
      </c>
      <c r="G228" s="65" t="s">
        <v>775</v>
      </c>
    </row>
    <row r="229" spans="3:7" ht="15" x14ac:dyDescent="0.25">
      <c r="C229" s="65" t="s">
        <v>776</v>
      </c>
      <c r="D229" s="66" t="s">
        <v>835</v>
      </c>
      <c r="F229" s="66" t="s">
        <v>835</v>
      </c>
      <c r="G229" s="65" t="s">
        <v>776</v>
      </c>
    </row>
    <row r="230" spans="3:7" ht="15" x14ac:dyDescent="0.25">
      <c r="C230" s="65" t="s">
        <v>777</v>
      </c>
      <c r="D230" s="66" t="s">
        <v>836</v>
      </c>
      <c r="F230" s="66" t="s">
        <v>836</v>
      </c>
      <c r="G230" s="65" t="s">
        <v>777</v>
      </c>
    </row>
    <row r="231" spans="3:7" ht="15" x14ac:dyDescent="0.25">
      <c r="C231" s="65" t="s">
        <v>778</v>
      </c>
      <c r="D231" s="66" t="s">
        <v>837</v>
      </c>
      <c r="F231" s="66" t="s">
        <v>837</v>
      </c>
      <c r="G231" s="65" t="s">
        <v>778</v>
      </c>
    </row>
    <row r="232" spans="3:7" ht="15" x14ac:dyDescent="0.25">
      <c r="C232" s="65" t="s">
        <v>779</v>
      </c>
      <c r="D232" s="66" t="s">
        <v>838</v>
      </c>
      <c r="F232" s="66" t="s">
        <v>838</v>
      </c>
      <c r="G232" s="65" t="s">
        <v>779</v>
      </c>
    </row>
    <row r="233" spans="3:7" ht="15" x14ac:dyDescent="0.25">
      <c r="C233" s="65" t="s">
        <v>780</v>
      </c>
      <c r="D233" s="66" t="s">
        <v>839</v>
      </c>
      <c r="F233" s="66" t="s">
        <v>839</v>
      </c>
      <c r="G233" s="65" t="s">
        <v>780</v>
      </c>
    </row>
    <row r="234" spans="3:7" ht="15" x14ac:dyDescent="0.25">
      <c r="C234" s="65" t="s">
        <v>781</v>
      </c>
      <c r="D234" s="66" t="s">
        <v>840</v>
      </c>
      <c r="F234" s="66" t="s">
        <v>840</v>
      </c>
      <c r="G234" s="65" t="s">
        <v>781</v>
      </c>
    </row>
    <row r="235" spans="3:7" ht="15" x14ac:dyDescent="0.25">
      <c r="C235" s="65" t="s">
        <v>782</v>
      </c>
      <c r="D235" s="66" t="s">
        <v>841</v>
      </c>
      <c r="F235" s="66" t="s">
        <v>841</v>
      </c>
      <c r="G235" s="65" t="s">
        <v>782</v>
      </c>
    </row>
    <row r="236" spans="3:7" ht="15" x14ac:dyDescent="0.25">
      <c r="C236" s="65" t="s">
        <v>783</v>
      </c>
      <c r="D236" s="66" t="s">
        <v>842</v>
      </c>
      <c r="F236" s="66" t="s">
        <v>842</v>
      </c>
      <c r="G236" s="65" t="s">
        <v>783</v>
      </c>
    </row>
    <row r="237" spans="3:7" ht="15" x14ac:dyDescent="0.25">
      <c r="C237" s="65" t="s">
        <v>784</v>
      </c>
      <c r="D237" s="66" t="s">
        <v>843</v>
      </c>
      <c r="F237" s="66" t="s">
        <v>843</v>
      </c>
      <c r="G237" s="65" t="s">
        <v>784</v>
      </c>
    </row>
    <row r="239" spans="3:7" ht="15.6" x14ac:dyDescent="0.3">
      <c r="C239" s="846" t="s">
        <v>844</v>
      </c>
      <c r="D239" s="847"/>
      <c r="E239" s="847"/>
      <c r="F239" s="847"/>
      <c r="G239" s="847"/>
    </row>
    <row r="240" spans="3:7" ht="15" x14ac:dyDescent="0.25">
      <c r="C240" s="67" t="s">
        <v>544</v>
      </c>
      <c r="D240" s="67" t="s">
        <v>545</v>
      </c>
      <c r="E240" s="36"/>
      <c r="F240" s="68" t="s">
        <v>545</v>
      </c>
      <c r="G240" s="67" t="s">
        <v>544</v>
      </c>
    </row>
    <row r="241" spans="3:7" ht="15" x14ac:dyDescent="0.25">
      <c r="C241" s="65" t="s">
        <v>845</v>
      </c>
      <c r="D241" s="66" t="s">
        <v>851</v>
      </c>
      <c r="F241" s="66" t="s">
        <v>852</v>
      </c>
      <c r="G241" s="65" t="s">
        <v>846</v>
      </c>
    </row>
    <row r="242" spans="3:7" ht="15" x14ac:dyDescent="0.25">
      <c r="C242" s="65" t="s">
        <v>846</v>
      </c>
      <c r="D242" s="66" t="s">
        <v>852</v>
      </c>
      <c r="F242" s="66" t="s">
        <v>851</v>
      </c>
      <c r="G242" s="65" t="s">
        <v>845</v>
      </c>
    </row>
    <row r="243" spans="3:7" ht="15" x14ac:dyDescent="0.25">
      <c r="C243" s="65" t="s">
        <v>847</v>
      </c>
      <c r="D243" s="66" t="s">
        <v>853</v>
      </c>
      <c r="F243" s="66" t="s">
        <v>853</v>
      </c>
      <c r="G243" s="65" t="s">
        <v>847</v>
      </c>
    </row>
    <row r="244" spans="3:7" ht="15" x14ac:dyDescent="0.25">
      <c r="C244" s="65" t="s">
        <v>848</v>
      </c>
      <c r="D244" s="66" t="s">
        <v>854</v>
      </c>
      <c r="F244" s="66" t="s">
        <v>856</v>
      </c>
      <c r="G244" s="65" t="s">
        <v>850</v>
      </c>
    </row>
    <row r="245" spans="3:7" ht="15" x14ac:dyDescent="0.25">
      <c r="C245" s="65" t="s">
        <v>849</v>
      </c>
      <c r="D245" s="66" t="s">
        <v>855</v>
      </c>
      <c r="F245" s="66" t="s">
        <v>854</v>
      </c>
      <c r="G245" s="65" t="s">
        <v>848</v>
      </c>
    </row>
    <row r="246" spans="3:7" ht="15" x14ac:dyDescent="0.25">
      <c r="C246" s="65" t="s">
        <v>850</v>
      </c>
      <c r="D246" s="66" t="s">
        <v>856</v>
      </c>
      <c r="F246" s="66" t="s">
        <v>855</v>
      </c>
      <c r="G246" s="65" t="s">
        <v>849</v>
      </c>
    </row>
    <row r="248" spans="3:7" ht="15.6" x14ac:dyDescent="0.3">
      <c r="C248" s="846" t="s">
        <v>857</v>
      </c>
      <c r="D248" s="847"/>
      <c r="E248" s="847"/>
      <c r="F248" s="847"/>
      <c r="G248" s="847"/>
    </row>
    <row r="249" spans="3:7" ht="15" x14ac:dyDescent="0.25">
      <c r="C249" s="67" t="s">
        <v>544</v>
      </c>
      <c r="D249" s="67" t="s">
        <v>545</v>
      </c>
      <c r="E249" s="36"/>
      <c r="F249" s="68" t="s">
        <v>545</v>
      </c>
      <c r="G249" s="67" t="s">
        <v>544</v>
      </c>
    </row>
    <row r="250" spans="3:7" ht="15" x14ac:dyDescent="0.25">
      <c r="C250" s="65" t="s">
        <v>858</v>
      </c>
      <c r="D250" s="66" t="s">
        <v>388</v>
      </c>
      <c r="F250" s="66" t="s">
        <v>372</v>
      </c>
      <c r="G250" s="65" t="s">
        <v>859</v>
      </c>
    </row>
    <row r="251" spans="3:7" ht="15" x14ac:dyDescent="0.25">
      <c r="C251" s="65" t="s">
        <v>859</v>
      </c>
      <c r="D251" s="66" t="s">
        <v>372</v>
      </c>
      <c r="F251" s="66" t="s">
        <v>380</v>
      </c>
      <c r="G251" s="65" t="s">
        <v>860</v>
      </c>
    </row>
    <row r="252" spans="3:7" ht="15" x14ac:dyDescent="0.25">
      <c r="C252" s="65" t="s">
        <v>860</v>
      </c>
      <c r="D252" s="66" t="s">
        <v>380</v>
      </c>
      <c r="F252" s="66" t="s">
        <v>388</v>
      </c>
      <c r="G252" s="65" t="s">
        <v>858</v>
      </c>
    </row>
  </sheetData>
  <sortState ref="F250:G252">
    <sortCondition ref="F250:F252"/>
  </sortState>
  <mergeCells count="7">
    <mergeCell ref="C248:G248"/>
    <mergeCell ref="C1:G1"/>
    <mergeCell ref="C38:G38"/>
    <mergeCell ref="C105:G105"/>
    <mergeCell ref="C112:G112"/>
    <mergeCell ref="C175:G175"/>
    <mergeCell ref="C239:G239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301"/>
  <sheetViews>
    <sheetView tabSelected="1" zoomScale="85" zoomScaleNormal="85" zoomScaleSheetLayoutView="70" workbookViewId="0">
      <pane ySplit="2" topLeftCell="A3" activePane="bottomLeft" state="frozen"/>
      <selection pane="bottomLeft" activeCell="D2" sqref="D2"/>
    </sheetView>
  </sheetViews>
  <sheetFormatPr defaultRowHeight="13.2" x14ac:dyDescent="0.25"/>
  <cols>
    <col min="1" max="1" width="2.44140625" bestFit="1" customWidth="1"/>
    <col min="2" max="2" width="11.33203125" style="103" bestFit="1" customWidth="1"/>
    <col min="3" max="3" width="25" bestFit="1" customWidth="1"/>
    <col min="4" max="4" width="24" bestFit="1" customWidth="1"/>
    <col min="5" max="5" width="19.33203125" bestFit="1" customWidth="1"/>
    <col min="6" max="6" width="26.5546875" bestFit="1" customWidth="1"/>
    <col min="7" max="7" width="47.5546875" bestFit="1" customWidth="1"/>
    <col min="8" max="8" width="7" bestFit="1" customWidth="1"/>
    <col min="9" max="9" width="3.33203125" style="48" bestFit="1" customWidth="1"/>
    <col min="10" max="10" width="9" style="48" bestFit="1" customWidth="1"/>
    <col min="11" max="11" width="9" style="28" bestFit="1" customWidth="1"/>
    <col min="12" max="12" width="42.33203125" style="114" bestFit="1" customWidth="1"/>
    <col min="13" max="13" width="11.33203125" style="28" bestFit="1" customWidth="1"/>
    <col min="14" max="107" width="9.109375" style="28"/>
    <col min="108" max="135" width="9.109375" style="1"/>
  </cols>
  <sheetData>
    <row r="1" spans="1:135" s="1" customFormat="1" ht="18" thickBot="1" x14ac:dyDescent="0.35">
      <c r="A1" s="850" t="s">
        <v>1244</v>
      </c>
      <c r="B1" s="851"/>
      <c r="C1" s="851"/>
      <c r="D1" s="264" t="s">
        <v>253</v>
      </c>
      <c r="E1" s="852" t="str">
        <f>HLOOKUP(D1,'дерево ЭД117-02Э'!H2:BU4,2,FALSE)</f>
        <v>ЭД100-117М5</v>
      </c>
      <c r="F1" s="852"/>
      <c r="G1" s="808">
        <v>1</v>
      </c>
      <c r="H1" s="848" t="s">
        <v>1243</v>
      </c>
      <c r="I1" s="849"/>
      <c r="J1" s="849"/>
      <c r="K1" s="849"/>
      <c r="L1" s="853"/>
      <c r="M1" s="854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</row>
    <row r="2" spans="1:135" s="1" customFormat="1" x14ac:dyDescent="0.25">
      <c r="A2" s="596" t="s">
        <v>1058</v>
      </c>
      <c r="B2" s="597" t="s">
        <v>904</v>
      </c>
      <c r="C2" s="598" t="s">
        <v>1066</v>
      </c>
      <c r="D2" s="598" t="s">
        <v>1067</v>
      </c>
      <c r="E2" s="598" t="s">
        <v>1069</v>
      </c>
      <c r="F2" s="598" t="s">
        <v>1070</v>
      </c>
      <c r="G2" s="598" t="s">
        <v>1071</v>
      </c>
      <c r="H2" s="128" t="s">
        <v>1064</v>
      </c>
      <c r="I2" s="129" t="s">
        <v>1062</v>
      </c>
      <c r="J2" s="130" t="s">
        <v>1092</v>
      </c>
      <c r="K2" s="131" t="s">
        <v>1063</v>
      </c>
      <c r="L2" s="599" t="s">
        <v>1068</v>
      </c>
      <c r="M2" s="600" t="s">
        <v>1229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</row>
    <row r="3" spans="1:135" s="3" customFormat="1" x14ac:dyDescent="0.25">
      <c r="A3" s="601">
        <f>'дерево ЭД117-02Э'!A5</f>
        <v>2</v>
      </c>
      <c r="B3" s="108" t="str">
        <f>'дерево ЭД117-02Э'!B5</f>
        <v>00.1.</v>
      </c>
      <c r="C3" s="13" t="str">
        <f>IF($H3="-","-",'детали ЭД117-02Э'!C3)</f>
        <v>ЭД117-01-002-01   шайба</v>
      </c>
      <c r="D3" s="13" t="str">
        <f>IF($H3="-","-",'детали ЭД117-02Э'!D3)</f>
        <v>Шайба</v>
      </c>
      <c r="E3" s="122" t="str">
        <f>IF($H3="-","-",IF('детали ЭД117-02Э'!E3=0,"-",'детали ЭД117-02Э'!E3))</f>
        <v>Лист</v>
      </c>
      <c r="F3" s="122" t="str">
        <f>IF($H3="-","-",IF('детали ЭД117-02Э'!F3=0,"-",'детали ЭД117-02Э'!F3))</f>
        <v>Б-ПН-2,0 ГОСТ 19903-74</v>
      </c>
      <c r="G3" s="122" t="str">
        <f>IF($H3="-","-",IF('детали ЭД117-02Э'!G3=0,"-",'детали ЭД117-02Э'!G3))</f>
        <v>IV-Ст3сп ГОСТ 16523-97</v>
      </c>
      <c r="H3" s="123">
        <f>IF((HLOOKUP($D$1,'дерево ЭД117-02Э'!$H$4:$BU$235,A3,FALSE))*$G$1=0,"-",(HLOOKUP($D$1,'дерево ЭД117-02Э'!$H$4:$BU$235,A3,FALSE))*$G$1)</f>
        <v>1</v>
      </c>
      <c r="I3" s="124" t="str">
        <f>IF(H3="-","-",'детали ЭД117-02Э'!H3)</f>
        <v>кг</v>
      </c>
      <c r="J3" s="152">
        <f>IF($H3="-","-",IF('детали ЭД117-02Э'!I3=0,"-",'детали ЭД117-02Э'!I3*$H3))</f>
        <v>2.8000000000000001E-2</v>
      </c>
      <c r="K3" s="152">
        <f>IF(H3="-","-",IF('детали ЭД117-02Э'!J3=0,"-",'детали ЭД117-02Э'!J3*$H3))</f>
        <v>6.3299999999999995E-2</v>
      </c>
      <c r="L3" s="285" t="str">
        <f>IF($H3="-","-",IF('детали ЭД117-02Э'!K3=0,"-",'детали ЭД117-02Э'!K3))</f>
        <v>-</v>
      </c>
      <c r="M3" s="602" t="str">
        <f>IF($H3="-","-",IF('детали ЭД117-02Э'!L3=0,"-",'детали ЭД117-02Э'!L3))</f>
        <v>двигатель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589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</row>
    <row r="4" spans="1:135" s="3" customFormat="1" x14ac:dyDescent="0.25">
      <c r="A4" s="601">
        <f>'дерево ЭД117-02Э'!A6</f>
        <v>3</v>
      </c>
      <c r="B4" s="108" t="str">
        <f>'дерево ЭД117-02Э'!B6</f>
        <v>00.2.</v>
      </c>
      <c r="C4" s="13" t="str">
        <f>IF($H4="-","-",'детали ЭД117-02Э'!C4)</f>
        <v>ЭД117-01-003-01</v>
      </c>
      <c r="D4" s="13" t="str">
        <f>IF($H4="-","-",'детали ЭД117-02Э'!D4)</f>
        <v xml:space="preserve">Вкладыш </v>
      </c>
      <c r="E4" s="122" t="str">
        <f>IF($H4="-","-",IF('детали ЭД117-02Э'!E4=0,"-",'детали ЭД117-02Э'!E4))</f>
        <v>Круг</v>
      </c>
      <c r="F4" s="122" t="str">
        <f>IF($H4="-","-",IF('детали ЭД117-02Э'!F4=0,"-",'детали ЭД117-02Э'!F4))</f>
        <v>40-В ГОСТ 2590-88</v>
      </c>
      <c r="G4" s="122" t="str">
        <f>IF($H4="-","-",IF('детали ЭД117-02Э'!G4=0,"-",'детали ЭД117-02Э'!G4))</f>
        <v>Ст5сп3-II ГОСТ 535-88</v>
      </c>
      <c r="H4" s="123">
        <f>IF((HLOOKUP($D$1,'дерево ЭД117-02Э'!$H$4:$BU$235,A4,FALSE))*$G$1=0,"-",(HLOOKUP($D$1,'дерево ЭД117-02Э'!$H$4:$BU$235,A4,FALSE))*$G$1)</f>
        <v>2</v>
      </c>
      <c r="I4" s="124" t="str">
        <f>IF($H4="-","-",'детали ЭД117-02Э'!H4)</f>
        <v>кг</v>
      </c>
      <c r="J4" s="152">
        <f>IF($H4="-","-",IF('детали ЭД117-02Э'!I4=0,"-",'детали ЭД117-02Э'!I4*$H4))</f>
        <v>0.01</v>
      </c>
      <c r="K4" s="152">
        <f>IF(H4="-","-",IF('детали ЭД117-02Э'!J4=0,"-",'детали ЭД117-02Э'!J4*$H4))</f>
        <v>0.1</v>
      </c>
      <c r="L4" s="285" t="str">
        <f>IF($H4="-","-",IF('детали ЭД117-02Э'!K4=0,"-",'детали ЭД117-02Э'!K4))</f>
        <v>-</v>
      </c>
      <c r="M4" s="602" t="str">
        <f>IF($H4="-","-",IF('детали ЭД117-02Э'!L4=0,"-",'детали ЭД117-02Э'!L4))</f>
        <v>двигатель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589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</row>
    <row r="5" spans="1:135" s="3" customFormat="1" x14ac:dyDescent="0.25">
      <c r="A5" s="601">
        <f>'дерево ЭД117-02Э'!A7</f>
        <v>4</v>
      </c>
      <c r="B5" s="108" t="str">
        <f>'дерево ЭД117-02Э'!B7</f>
        <v>00.3.</v>
      </c>
      <c r="C5" s="13" t="str">
        <f>IF($H5="-","-",'детали ЭД117-02Э'!C5)</f>
        <v>ЭД117-01-004</v>
      </c>
      <c r="D5" s="13" t="str">
        <f>IF($H5="-","-",'детали ЭД117-02Э'!D5)</f>
        <v>Пробка</v>
      </c>
      <c r="E5" s="122" t="str">
        <f>IF($H5="-","-",IF('детали ЭД117-02Э'!E5=0,"-",'детали ЭД117-02Э'!E5))</f>
        <v>Фенопласт</v>
      </c>
      <c r="F5" s="122" t="str">
        <f>IF($H5="-","-",IF('детали ЭД117-02Э'!F5=0,"-",'детали ЭД117-02Э'!F5))</f>
        <v>-</v>
      </c>
      <c r="G5" s="122" t="str">
        <f>IF($H5="-","-",IF('детали ЭД117-02Э'!G5=0,"-",'детали ЭД117-02Э'!G5))</f>
        <v>03-010-02 черный ГОСТ 5689-79</v>
      </c>
      <c r="H5" s="123">
        <f>IF((HLOOKUP($D$1,'дерево ЭД117-02Э'!$H$4:$BU$235,A5,FALSE))*$G$1=0,"-",(HLOOKUP($D$1,'дерево ЭД117-02Э'!$H$4:$BU$235,A5,FALSE))*$G$1)</f>
        <v>1</v>
      </c>
      <c r="I5" s="124" t="str">
        <f>IF($H5="-","-",'детали ЭД117-02Э'!H5)</f>
        <v>кг</v>
      </c>
      <c r="J5" s="152">
        <f>IF($H5="-","-",IF('детали ЭД117-02Э'!I5=0,"-",'детали ЭД117-02Э'!I5*$H5))</f>
        <v>4.3999999999999997E-2</v>
      </c>
      <c r="K5" s="152">
        <f>IF(H5="-","-",IF('детали ЭД117-02Э'!J5=0,"-",'детали ЭД117-02Э'!J5*$H5))</f>
        <v>5.1999999999999998E-2</v>
      </c>
      <c r="L5" s="285" t="str">
        <f>IF($H5="-","-",IF('детали ЭД117-02Э'!K5=0,"-",'детали ЭД117-02Э'!K5))</f>
        <v>-</v>
      </c>
      <c r="M5" s="602" t="str">
        <f>IF($H5="-","-",IF('детали ЭД117-02Э'!L5=0,"-",'детали ЭД117-02Э'!L5))</f>
        <v>двигатель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589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</row>
    <row r="6" spans="1:135" s="3" customFormat="1" x14ac:dyDescent="0.25">
      <c r="A6" s="601">
        <f>'дерево ЭД117-02Э'!A8</f>
        <v>5</v>
      </c>
      <c r="B6" s="108" t="str">
        <f>'дерево ЭД117-02Э'!B8</f>
        <v>00.4.</v>
      </c>
      <c r="C6" s="13" t="str">
        <f>IF($H6="-","-",'детали ЭД117-02Э'!C6)</f>
        <v>ЭД117-02-022</v>
      </c>
      <c r="D6" s="13" t="str">
        <f>IF($H6="-","-",'детали ЭД117-02Э'!D6)</f>
        <v>Крышка</v>
      </c>
      <c r="E6" s="122" t="str">
        <f>IF($H6="-","-",IF('детали ЭД117-02Э'!E6=0,"-",'детали ЭД117-02Э'!E6))</f>
        <v>Полоса</v>
      </c>
      <c r="F6" s="122" t="str">
        <f>IF($H6="-","-",IF('детали ЭД117-02Э'!F6=0,"-",'детали ЭД117-02Э'!F6))</f>
        <v>25х100 В-2 ГОСТ 103-76</v>
      </c>
      <c r="G6" s="122" t="str">
        <f>IF($H6="-","-",IF('детали ЭД117-02Э'!G6=0,"-",'детали ЭД117-02Э'!G6))</f>
        <v>Ст20сп ГОСТ 535-88</v>
      </c>
      <c r="H6" s="123">
        <f>IF((HLOOKUP($D$1,'дерево ЭД117-02Э'!$H$4:$BU$235,A6,FALSE))*$G$1=0,"-",(HLOOKUP($D$1,'дерево ЭД117-02Э'!$H$4:$BU$235,A6,FALSE))*$G$1)</f>
        <v>1</v>
      </c>
      <c r="I6" s="124" t="str">
        <f>IF($H6="-","-",'детали ЭД117-02Э'!H6)</f>
        <v>кг</v>
      </c>
      <c r="J6" s="152">
        <f>IF($H6="-","-",IF('детали ЭД117-02Э'!I6=0,"-",'детали ЭД117-02Э'!I6*$H6))</f>
        <v>0.24</v>
      </c>
      <c r="K6" s="152">
        <f>IF(H6="-","-",IF('детали ЭД117-02Э'!J6=0,"-",'детали ЭД117-02Э'!J6*$H6))</f>
        <v>0.82</v>
      </c>
      <c r="L6" s="285" t="str">
        <f>IF($H6="-","-",IF('детали ЭД117-02Э'!K6=0,"-",'детали ЭД117-02Э'!K6))</f>
        <v>-</v>
      </c>
      <c r="M6" s="602" t="str">
        <f>IF($H6="-","-",IF('детали ЭД117-02Э'!L6=0,"-",'детали ЭД117-02Э'!L6))</f>
        <v>двигатель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589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</row>
    <row r="7" spans="1:135" s="3" customFormat="1" x14ac:dyDescent="0.25">
      <c r="A7" s="601">
        <f>'дерево ЭД117-02Э'!A9</f>
        <v>6</v>
      </c>
      <c r="B7" s="108" t="str">
        <f>'дерево ЭД117-02Э'!B9</f>
        <v>00.5.</v>
      </c>
      <c r="C7" s="13" t="str">
        <f>IF($H7="-","-",'детали ЭД117-02Э'!C7)</f>
        <v>ЭД117-01-60-005</v>
      </c>
      <c r="D7" s="13" t="str">
        <f>IF($H7="-","-",'детали ЭД117-02Э'!D7)</f>
        <v>Втулка</v>
      </c>
      <c r="E7" s="122" t="str">
        <f>IF($H7="-","-",IF('детали ЭД117-02Э'!E7=0,"-",'детали ЭД117-02Э'!E7))</f>
        <v>Труба</v>
      </c>
      <c r="F7" s="122" t="str">
        <f>IF($H7="-","-",IF('детали ЭД117-02Э'!F7=0,"-",'детали ЭД117-02Э'!F7))</f>
        <v>40х7 ГОСТ 8734-75</v>
      </c>
      <c r="G7" s="122" t="str">
        <f>IF($H7="-","-",IF('детали ЭД117-02Э'!G7=0,"-",'детали ЭД117-02Э'!G7))</f>
        <v>Б20Х ГОСТ 8733-87</v>
      </c>
      <c r="H7" s="123">
        <f>IF((HLOOKUP($D$1,'дерево ЭД117-02Э'!$H$4:$BU$235,A7,FALSE))*$G$1=0,"-",(HLOOKUP($D$1,'дерево ЭД117-02Э'!$H$4:$BU$235,A7,FALSE))*$G$1)</f>
        <v>1</v>
      </c>
      <c r="I7" s="124" t="str">
        <f>IF($H7="-","-",'детали ЭД117-02Э'!H7)</f>
        <v>кг</v>
      </c>
      <c r="J7" s="152">
        <f>IF($H7="-","-",IF('детали ЭД117-02Э'!I7=0,"-",'детали ЭД117-02Э'!I7*$H7))</f>
        <v>7.4999999999999997E-2</v>
      </c>
      <c r="K7" s="152">
        <f>IF(H7="-","-",IF('детали ЭД117-02Э'!J7=0,"-",'детали ЭД117-02Э'!J7*$H7))</f>
        <v>0.248</v>
      </c>
      <c r="L7" s="285" t="str">
        <f>IF($H7="-","-",IF('детали ЭД117-02Э'!K7=0,"-",'детали ЭД117-02Э'!K7))</f>
        <v>-</v>
      </c>
      <c r="M7" s="602" t="str">
        <f>IF($H7="-","-",IF('детали ЭД117-02Э'!L7=0,"-",'детали ЭД117-02Э'!L7))</f>
        <v>двигатель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589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</row>
    <row r="8" spans="1:135" s="3" customFormat="1" x14ac:dyDescent="0.25">
      <c r="A8" s="601">
        <f>'дерево ЭД117-02Э'!A10</f>
        <v>7</v>
      </c>
      <c r="B8" s="108" t="str">
        <f>'дерево ЭД117-02Э'!B10</f>
        <v>00.6.</v>
      </c>
      <c r="C8" s="13" t="str">
        <f>IF($H8="-","-",'детали ЭД117-02Э'!C8)</f>
        <v>ЭД117-02-012</v>
      </c>
      <c r="D8" s="13" t="str">
        <f>IF($H8="-","-",'детали ЭД117-02Э'!D8)</f>
        <v>Шпонка</v>
      </c>
      <c r="E8" s="122" t="str">
        <f>IF($H8="-","-",IF('детали ЭД117-02Э'!E8=0,"-",'детали ЭД117-02Э'!E8))</f>
        <v>Квадрат</v>
      </c>
      <c r="F8" s="122" t="str">
        <f>IF($H8="-","-",IF('детали ЭД117-02Э'!F8=0,"-",'детали ЭД117-02Э'!F8))</f>
        <v>А6 ГОСТ 2591-71</v>
      </c>
      <c r="G8" s="122" t="str">
        <f>IF($H8="-","-",IF('детали ЭД117-02Э'!G8=0,"-",'детали ЭД117-02Э'!G8))</f>
        <v>45-3ГП ГОСТ 1050-88</v>
      </c>
      <c r="H8" s="123">
        <f>IF((HLOOKUP($D$1,'дерево ЭД117-02Э'!$H$4:$BU$235,A8,FALSE))*$G$1=0,"-",(HLOOKUP($D$1,'дерево ЭД117-02Э'!$H$4:$BU$235,A8,FALSE))*$G$1)</f>
        <v>1</v>
      </c>
      <c r="I8" s="124" t="str">
        <f>IF($H8="-","-",'детали ЭД117-02Э'!H8)</f>
        <v>кг</v>
      </c>
      <c r="J8" s="152">
        <f>IF($H8="-","-",IF('детали ЭД117-02Э'!I8=0,"-",'детали ЭД117-02Э'!I8*$H8))</f>
        <v>4.7000000000000002E-3</v>
      </c>
      <c r="K8" s="152">
        <f>IF(H8="-","-",IF('детали ЭД117-02Э'!J8=0,"-",'детали ЭД117-02Э'!J8*$H8))</f>
        <v>0.03</v>
      </c>
      <c r="L8" s="285" t="str">
        <f>IF($H8="-","-",IF('детали ЭД117-02Э'!K8=0,"-",'детали ЭД117-02Э'!K8))</f>
        <v>-</v>
      </c>
      <c r="M8" s="602" t="str">
        <f>IF($H8="-","-",IF('детали ЭД117-02Э'!L8=0,"-",'детали ЭД117-02Э'!L8))</f>
        <v>двигатель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589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</row>
    <row r="9" spans="1:135" s="35" customFormat="1" ht="13.8" thickBot="1" x14ac:dyDescent="0.3">
      <c r="A9" s="601">
        <f>'дерево ЭД117-02Э'!A11</f>
        <v>8</v>
      </c>
      <c r="B9" s="182" t="str">
        <f>'дерево ЭД117-02Э'!B11</f>
        <v>00.7.</v>
      </c>
      <c r="C9" s="183" t="str">
        <f>IF($H9="-","-",'детали ЭД117-02Э'!C9)</f>
        <v>-</v>
      </c>
      <c r="D9" s="183" t="str">
        <f>IF($H9="-","-",'детали ЭД117-02Э'!D9)</f>
        <v>-</v>
      </c>
      <c r="E9" s="478" t="str">
        <f>IF($H9="-","-",IF('детали ЭД117-02Э'!E9=0,"-",'детали ЭД117-02Э'!E9))</f>
        <v>-</v>
      </c>
      <c r="F9" s="478" t="str">
        <f>IF($H9="-","-",IF('детали ЭД117-02Э'!F9=0,"-",'детали ЭД117-02Э'!F9))</f>
        <v>-</v>
      </c>
      <c r="G9" s="478" t="str">
        <f>IF($H9="-","-",IF('детали ЭД117-02Э'!G9=0,"-",'детали ЭД117-02Э'!G9))</f>
        <v>-</v>
      </c>
      <c r="H9" s="479" t="str">
        <f>IF((HLOOKUP($D$1,'дерево ЭД117-02Э'!$H$4:$BU$235,A9,FALSE))*$G$1=0,"-",(HLOOKUP($D$1,'дерево ЭД117-02Э'!$H$4:$BU$235,A9,FALSE))*$G$1)</f>
        <v>-</v>
      </c>
      <c r="I9" s="480" t="str">
        <f>IF($H9="-","-",'детали ЭД117-02Э'!H9)</f>
        <v>-</v>
      </c>
      <c r="J9" s="174" t="str">
        <f>IF($H9="-","-",IF('детали ЭД117-02Э'!I9=0,"-",'детали ЭД117-02Э'!I9*$H9))</f>
        <v>-</v>
      </c>
      <c r="K9" s="174" t="str">
        <f>IF(H9="-","-",IF('детали ЭД117-02Э'!J9=0,"-",'детали ЭД117-02Э'!J9*$H9))</f>
        <v>-</v>
      </c>
      <c r="L9" s="287" t="str">
        <f>IF($H9="-","-",IF('детали ЭД117-02Э'!K9=0,"-",'детали ЭД117-02Э'!K9))</f>
        <v>-</v>
      </c>
      <c r="M9" s="603" t="str">
        <f>IF($H9="-","-",IF('детали ЭД117-02Э'!L9=0,"-",'детали ЭД117-02Э'!L9))</f>
        <v>-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59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</row>
    <row r="10" spans="1:135" s="199" customFormat="1" x14ac:dyDescent="0.25">
      <c r="A10" s="601">
        <f>'дерево ЭД117-02Э'!A12</f>
        <v>9</v>
      </c>
      <c r="B10" s="194" t="str">
        <f>'дерево ЭД117-02Э'!B12</f>
        <v>00.8.</v>
      </c>
      <c r="C10" s="195" t="str">
        <f>IF($H10="-","-",'детали ЭД117-02Э'!C10)</f>
        <v>ЭД117-01-001</v>
      </c>
      <c r="D10" s="312" t="str">
        <f>IF($H10="-","-",'детали ЭД117-02Э'!D10)</f>
        <v>Шпилька</v>
      </c>
      <c r="E10" s="528" t="str">
        <f>IF($H10="-","-",IF('детали ЭД117-02Э'!E10=0,"-",'детали ЭД117-02Э'!E10))</f>
        <v>-</v>
      </c>
      <c r="F10" s="528" t="str">
        <f>IF($H10="-","-",IF('детали ЭД117-02Э'!F10=0,"-",'детали ЭД117-02Э'!F10))</f>
        <v>-</v>
      </c>
      <c r="G10" s="528" t="str">
        <f>IF($H10="-","-",IF('детали ЭД117-02Э'!G10=0,"-",'детали ЭД117-02Э'!G10))</f>
        <v>заготовка ЭД117-01-001Б</v>
      </c>
      <c r="H10" s="529">
        <f>IF((HLOOKUP($D$1,'дерево ЭД117-02Э'!$H$4:$BU$235,A10,FALSE))*$G$1=0,"-",(HLOOKUP($D$1,'дерево ЭД117-02Э'!$H$4:$BU$235,A10,FALSE))*$G$1)</f>
        <v>6</v>
      </c>
      <c r="I10" s="530" t="str">
        <f>IF($H10="-","-",'детали ЭД117-02Э'!H10)</f>
        <v>кг</v>
      </c>
      <c r="J10" s="531">
        <f>IF($H10="-","-",IF('детали ЭД117-02Э'!I10=0,"-",'детали ЭД117-02Э'!I10*$H10))</f>
        <v>0.20400000000000001</v>
      </c>
      <c r="K10" s="531" t="str">
        <f>IF(H10="-","-",IF('детали ЭД117-02Э'!J10=0,"-",'детали ЭД117-02Э'!J10*$H10))</f>
        <v>-</v>
      </c>
      <c r="L10" s="532" t="str">
        <f>IF($H10="-","-",IF('детали ЭД117-02Э'!K10=0,"-",'детали ЭД117-02Э'!K10))</f>
        <v>зам. на ЭД117-07-001 или НС.073.07</v>
      </c>
      <c r="M10" s="604" t="str">
        <f>IF($H10="-","-",IF('детали ЭД117-02Э'!L10=0,"-",'детали ЭД117-02Э'!L10))</f>
        <v>-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591"/>
      <c r="DE10" s="202"/>
      <c r="DF10" s="202"/>
      <c r="DG10" s="202"/>
      <c r="DH10" s="202"/>
      <c r="DI10" s="202"/>
      <c r="DJ10" s="202"/>
      <c r="DK10" s="202"/>
      <c r="DL10" s="202"/>
      <c r="DM10" s="202"/>
      <c r="DN10" s="202"/>
      <c r="DO10" s="202"/>
      <c r="DP10" s="202"/>
      <c r="DQ10" s="202"/>
      <c r="DR10" s="202"/>
      <c r="DS10" s="202"/>
      <c r="DT10" s="202"/>
      <c r="DU10" s="202"/>
      <c r="DV10" s="202"/>
      <c r="DW10" s="202"/>
      <c r="DX10" s="202"/>
      <c r="DY10" s="202"/>
      <c r="DZ10" s="202"/>
      <c r="EA10" s="202"/>
      <c r="EB10" s="202"/>
      <c r="EC10" s="202"/>
      <c r="ED10" s="202"/>
      <c r="EE10" s="202"/>
    </row>
    <row r="11" spans="1:135" s="209" customFormat="1" ht="13.8" thickBot="1" x14ac:dyDescent="0.3">
      <c r="A11" s="601">
        <f>'дерево ЭД117-02Э'!A13</f>
        <v>10</v>
      </c>
      <c r="B11" s="204" t="str">
        <f>'дерево ЭД117-02Э'!B13</f>
        <v>00.8.</v>
      </c>
      <c r="C11" s="205" t="str">
        <f>IF($H11="-","-",'детали ЭД117-02Э'!C11)</f>
        <v>ЭД117-01-001Б</v>
      </c>
      <c r="D11" s="205" t="str">
        <f>IF($H11="-","-",'детали ЭД117-02Э'!D11)</f>
        <v>Шпилька</v>
      </c>
      <c r="E11" s="534" t="str">
        <f>IF($H11="-","-",IF('детали ЭД117-02Э'!E11=0,"-",'детали ЭД117-02Э'!E11))</f>
        <v>Круг</v>
      </c>
      <c r="F11" s="534" t="str">
        <f>IF($H11="-","-",IF('детали ЭД117-02Э'!F11=0,"-",'детали ЭД117-02Э'!F11))</f>
        <v>10-В ГОСТ 2590-88</v>
      </c>
      <c r="G11" s="534" t="str">
        <f>IF($H11="-","-",IF('детали ЭД117-02Э'!G11=0,"-",'детали ЭД117-02Э'!G11))</f>
        <v>40Х-Б-Т ГОСТ 4543-71</v>
      </c>
      <c r="H11" s="535">
        <f>IF((HLOOKUP($D$1,'дерево ЭД117-02Э'!$H$4:$BU$235,A11,FALSE))*$G$1=0,"-",(HLOOKUP($D$1,'дерево ЭД117-02Э'!$H$4:$BU$235,A11,FALSE))*$G$1)</f>
        <v>6</v>
      </c>
      <c r="I11" s="536" t="str">
        <f>IF($H11="-","-",'детали ЭД117-02Э'!H11)</f>
        <v>кг</v>
      </c>
      <c r="J11" s="537">
        <f>IF($H11="-","-",IF('детали ЭД117-02Э'!I11=0,"-",'детали ЭД117-02Э'!I11*$H11))</f>
        <v>0.20400000000000001</v>
      </c>
      <c r="K11" s="537">
        <f>IF(H11="-","-",IF('детали ЭД117-02Э'!J11=0,"-",'детали ЭД117-02Э'!J11*$H11))</f>
        <v>0.24</v>
      </c>
      <c r="L11" s="538" t="str">
        <f>IF($H11="-","-",IF('детали ЭД117-02Э'!K11=0,"-",'детали ЭД117-02Э'!K11))</f>
        <v>загот. для ЭД117-01-001</v>
      </c>
      <c r="M11" s="605" t="str">
        <f>IF($H11="-","-",IF('детали ЭД117-02Э'!L11=0,"-",'детали ЭД117-02Э'!L11))</f>
        <v>двигатель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592"/>
      <c r="DE11" s="212"/>
      <c r="DF11" s="212"/>
      <c r="DG11" s="212"/>
      <c r="DH11" s="212"/>
      <c r="DI11" s="212"/>
      <c r="DJ11" s="212"/>
      <c r="DK11" s="212"/>
      <c r="DL11" s="212"/>
      <c r="DM11" s="212"/>
      <c r="DN11" s="212"/>
      <c r="DO11" s="212"/>
      <c r="DP11" s="212"/>
      <c r="DQ11" s="212"/>
      <c r="DR11" s="212"/>
      <c r="DS11" s="212"/>
      <c r="DT11" s="212"/>
      <c r="DU11" s="212"/>
      <c r="DV11" s="212"/>
      <c r="DW11" s="212"/>
      <c r="DX11" s="212"/>
      <c r="DY11" s="212"/>
      <c r="DZ11" s="212"/>
      <c r="EA11" s="212"/>
      <c r="EB11" s="212"/>
      <c r="EC11" s="212"/>
      <c r="ED11" s="212"/>
      <c r="EE11" s="212"/>
    </row>
    <row r="12" spans="1:135" s="199" customFormat="1" x14ac:dyDescent="0.25">
      <c r="A12" s="601">
        <f>'дерево ЭД117-02Э'!A14</f>
        <v>11</v>
      </c>
      <c r="B12" s="194" t="str">
        <f>'дерево ЭД117-02Э'!B14</f>
        <v>00.8.</v>
      </c>
      <c r="C12" s="195" t="str">
        <f>IF($H12="-","-",'детали ЭД117-02Э'!C12)</f>
        <v>ЭД117-07-001</v>
      </c>
      <c r="D12" s="312" t="str">
        <f>IF($H12="-","-",'детали ЭД117-02Э'!D12)</f>
        <v>Шпилька</v>
      </c>
      <c r="E12" s="528" t="str">
        <f>IF($H12="-","-",IF('детали ЭД117-02Э'!E12=0,"-",'детали ЭД117-02Э'!E12))</f>
        <v>-</v>
      </c>
      <c r="F12" s="528" t="str">
        <f>IF($H12="-","-",IF('детали ЭД117-02Э'!F12=0,"-",'детали ЭД117-02Э'!F12))</f>
        <v>-</v>
      </c>
      <c r="G12" s="528" t="str">
        <f>IF($H12="-","-",IF('детали ЭД117-02Э'!G12=0,"-",'детали ЭД117-02Э'!G12))</f>
        <v>заготовка ЭД117-01-001Б</v>
      </c>
      <c r="H12" s="529">
        <f>IF((HLOOKUP($D$1,'дерево ЭД117-02Э'!$H$4:$BU$235,A12,FALSE))*$G$1=0,"-",(HLOOKUP($D$1,'дерево ЭД117-02Э'!$H$4:$BU$235,A12,FALSE))*$G$1)</f>
        <v>6</v>
      </c>
      <c r="I12" s="530" t="str">
        <f>IF($H12="-","-",'детали ЭД117-02Э'!H12)</f>
        <v>кг</v>
      </c>
      <c r="J12" s="531">
        <f>IF($H12="-","-",IF('детали ЭД117-02Э'!I12=0,"-",'детали ЭД117-02Э'!I12*$H12))</f>
        <v>0.20400000000000001</v>
      </c>
      <c r="K12" s="531" t="str">
        <f>IF(H12="-","-",IF('детали ЭД117-02Э'!J12=0,"-",'детали ЭД117-02Э'!J12*$H12))</f>
        <v>-</v>
      </c>
      <c r="L12" s="540" t="str">
        <f>IF($H12="-","-",IF('детали ЭД117-02Э'!K12=0,"-",'детали ЭД117-02Э'!K12))</f>
        <v>взамен ЭД117-01-001 и НС.073.07</v>
      </c>
      <c r="M12" s="604" t="str">
        <f>IF($H12="-","-",IF('детали ЭД117-02Э'!L12=0,"-",'детали ЭД117-02Э'!L12))</f>
        <v>-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591"/>
      <c r="DE12" s="202"/>
      <c r="DF12" s="202"/>
      <c r="DG12" s="202"/>
      <c r="DH12" s="202"/>
      <c r="DI12" s="202"/>
      <c r="DJ12" s="202"/>
      <c r="DK12" s="202"/>
      <c r="DL12" s="202"/>
      <c r="DM12" s="202"/>
      <c r="DN12" s="202"/>
      <c r="DO12" s="202"/>
      <c r="DP12" s="202"/>
      <c r="DQ12" s="202"/>
      <c r="DR12" s="202"/>
      <c r="DS12" s="202"/>
      <c r="DT12" s="202"/>
      <c r="DU12" s="202"/>
      <c r="DV12" s="202"/>
      <c r="DW12" s="202"/>
      <c r="DX12" s="202"/>
      <c r="DY12" s="202"/>
      <c r="DZ12" s="202"/>
      <c r="EA12" s="202"/>
      <c r="EB12" s="202"/>
      <c r="EC12" s="202"/>
      <c r="ED12" s="202"/>
      <c r="EE12" s="202"/>
    </row>
    <row r="13" spans="1:135" s="209" customFormat="1" ht="13.8" thickBot="1" x14ac:dyDescent="0.3">
      <c r="A13" s="601">
        <f>'дерево ЭД117-02Э'!A15</f>
        <v>12</v>
      </c>
      <c r="B13" s="204" t="str">
        <f>'дерево ЭД117-02Э'!B15</f>
        <v>00.8.</v>
      </c>
      <c r="C13" s="205" t="str">
        <f>IF($H13="-","-",'детали ЭД117-02Э'!C13)</f>
        <v>ЭД117-07-001Б</v>
      </c>
      <c r="D13" s="205" t="str">
        <f>IF($H13="-","-",'детали ЭД117-02Э'!D13)</f>
        <v>Шпилька</v>
      </c>
      <c r="E13" s="534" t="str">
        <f>IF($H13="-","-",IF('детали ЭД117-02Э'!E13=0,"-",'детали ЭД117-02Э'!E13))</f>
        <v>Круг</v>
      </c>
      <c r="F13" s="534" t="str">
        <f>IF($H13="-","-",IF('детали ЭД117-02Э'!F13=0,"-",'детали ЭД117-02Э'!F13))</f>
        <v>10-В ГОСТ 2590-88</v>
      </c>
      <c r="G13" s="534" t="str">
        <f>IF($H13="-","-",IF('детали ЭД117-02Э'!G13=0,"-",'детали ЭД117-02Э'!G13))</f>
        <v>40Х-Б-Т ГОСТ 4543-71</v>
      </c>
      <c r="H13" s="535">
        <f>IF((HLOOKUP($D$1,'дерево ЭД117-02Э'!$H$4:$BU$235,A13,FALSE))*$G$1=0,"-",(HLOOKUP($D$1,'дерево ЭД117-02Э'!$H$4:$BU$235,A13,FALSE))*$G$1)</f>
        <v>6</v>
      </c>
      <c r="I13" s="536" t="str">
        <f>IF($H13="-","-",'детали ЭД117-02Э'!H13)</f>
        <v>кг</v>
      </c>
      <c r="J13" s="537">
        <f>IF($H13="-","-",IF('детали ЭД117-02Э'!I13=0,"-",'детали ЭД117-02Э'!I13*$H13))</f>
        <v>0.20400000000000001</v>
      </c>
      <c r="K13" s="537">
        <f>IF(H13="-","-",IF('детали ЭД117-02Э'!J13=0,"-",'детали ЭД117-02Э'!J13*$H13))</f>
        <v>0.246</v>
      </c>
      <c r="L13" s="538" t="str">
        <f>IF($H13="-","-",IF('детали ЭД117-02Э'!K13=0,"-",'детали ЭД117-02Э'!K13))</f>
        <v>загот. для ЭД117-07-001</v>
      </c>
      <c r="M13" s="605" t="str">
        <f>IF($H13="-","-",IF('детали ЭД117-02Э'!L13=0,"-",'детали ЭД117-02Э'!L13))</f>
        <v>двигатель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592"/>
      <c r="DE13" s="212"/>
      <c r="DF13" s="212"/>
      <c r="DG13" s="212"/>
      <c r="DH13" s="212"/>
      <c r="DI13" s="212"/>
      <c r="DJ13" s="212"/>
      <c r="DK13" s="212"/>
      <c r="DL13" s="212"/>
      <c r="DM13" s="212"/>
      <c r="DN13" s="212"/>
      <c r="DO13" s="212"/>
      <c r="DP13" s="212"/>
      <c r="DQ13" s="212"/>
      <c r="DR13" s="212"/>
      <c r="DS13" s="212"/>
      <c r="DT13" s="212"/>
      <c r="DU13" s="212"/>
      <c r="DV13" s="212"/>
      <c r="DW13" s="212"/>
      <c r="DX13" s="212"/>
      <c r="DY13" s="212"/>
      <c r="DZ13" s="212"/>
      <c r="EA13" s="212"/>
      <c r="EB13" s="212"/>
      <c r="EC13" s="212"/>
      <c r="ED13" s="212"/>
      <c r="EE13" s="212"/>
    </row>
    <row r="14" spans="1:135" s="199" customFormat="1" x14ac:dyDescent="0.25">
      <c r="A14" s="601">
        <f>'дерево ЭД117-02Э'!A16</f>
        <v>13</v>
      </c>
      <c r="B14" s="194" t="str">
        <f>'дерево ЭД117-02Э'!B16</f>
        <v>00.8.</v>
      </c>
      <c r="C14" s="195" t="str">
        <f>IF($H14="-","-",'детали ЭД117-02Э'!C14)</f>
        <v>-</v>
      </c>
      <c r="D14" s="195" t="str">
        <f>IF($H14="-","-",'детали ЭД117-02Э'!D14)</f>
        <v>-</v>
      </c>
      <c r="E14" s="528" t="str">
        <f>IF($H14="-","-",IF('детали ЭД117-02Э'!E14=0,"-",'детали ЭД117-02Э'!E14))</f>
        <v>-</v>
      </c>
      <c r="F14" s="528" t="str">
        <f>IF($H14="-","-",IF('детали ЭД117-02Э'!F14=0,"-",'детали ЭД117-02Э'!F14))</f>
        <v>-</v>
      </c>
      <c r="G14" s="528" t="str">
        <f>IF($H14="-","-",IF('детали ЭД117-02Э'!G14=0,"-",'детали ЭД117-02Э'!G14))</f>
        <v>-</v>
      </c>
      <c r="H14" s="529" t="str">
        <f>IF((HLOOKUP($D$1,'дерево ЭД117-02Э'!$H$4:$BU$235,A14,FALSE))*$G$1=0,"-",(HLOOKUP($D$1,'дерево ЭД117-02Э'!$H$4:$BU$235,A14,FALSE))*$G$1)</f>
        <v>-</v>
      </c>
      <c r="I14" s="530" t="str">
        <f>IF($H14="-","-",'детали ЭД117-02Э'!H14)</f>
        <v>-</v>
      </c>
      <c r="J14" s="531" t="str">
        <f>IF($H14="-","-",IF('детали ЭД117-02Э'!I14=0,"-",'детали ЭД117-02Э'!I14*$H14))</f>
        <v>-</v>
      </c>
      <c r="K14" s="531" t="str">
        <f>IF(H14="-","-",IF('детали ЭД117-02Э'!J14=0,"-",'детали ЭД117-02Э'!J14*$H14))</f>
        <v>-</v>
      </c>
      <c r="L14" s="541" t="str">
        <f>IF($H14="-","-",IF('детали ЭД117-02Э'!K14=0,"-",'детали ЭД117-02Э'!K14))</f>
        <v>-</v>
      </c>
      <c r="M14" s="604" t="str">
        <f>IF($H14="-","-",IF('детали ЭД117-02Э'!L14=0,"-",'детали ЭД117-02Э'!L14))</f>
        <v>-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591"/>
      <c r="DE14" s="202"/>
      <c r="DF14" s="202"/>
      <c r="DG14" s="202"/>
      <c r="DH14" s="202"/>
      <c r="DI14" s="202"/>
      <c r="DJ14" s="202"/>
      <c r="DK14" s="202"/>
      <c r="DL14" s="202"/>
      <c r="DM14" s="202"/>
      <c r="DN14" s="202"/>
      <c r="DO14" s="202"/>
      <c r="DP14" s="202"/>
      <c r="DQ14" s="202"/>
      <c r="DR14" s="202"/>
      <c r="DS14" s="202"/>
      <c r="DT14" s="202"/>
      <c r="DU14" s="202"/>
      <c r="DV14" s="202"/>
      <c r="DW14" s="202"/>
      <c r="DX14" s="202"/>
      <c r="DY14" s="202"/>
      <c r="DZ14" s="202"/>
      <c r="EA14" s="202"/>
      <c r="EB14" s="202"/>
      <c r="EC14" s="202"/>
      <c r="ED14" s="202"/>
      <c r="EE14" s="202"/>
    </row>
    <row r="15" spans="1:135" s="209" customFormat="1" ht="13.8" thickBot="1" x14ac:dyDescent="0.3">
      <c r="A15" s="601">
        <f>'дерево ЭД117-02Э'!A17</f>
        <v>14</v>
      </c>
      <c r="B15" s="204" t="str">
        <f>'дерево ЭД117-02Э'!B17</f>
        <v>00.8.</v>
      </c>
      <c r="C15" s="205" t="str">
        <f>IF($H15="-","-",'детали ЭД117-02Э'!C15)</f>
        <v>-</v>
      </c>
      <c r="D15" s="205" t="str">
        <f>IF($H15="-","-",'детали ЭД117-02Э'!D15)</f>
        <v>-</v>
      </c>
      <c r="E15" s="534" t="str">
        <f>IF($H15="-","-",IF('детали ЭД117-02Э'!E15=0,"-",'детали ЭД117-02Э'!E15))</f>
        <v>-</v>
      </c>
      <c r="F15" s="534" t="str">
        <f>IF($H15="-","-",IF('детали ЭД117-02Э'!F15=0,"-",'детали ЭД117-02Э'!F15))</f>
        <v>-</v>
      </c>
      <c r="G15" s="534" t="str">
        <f>IF($H15="-","-",IF('детали ЭД117-02Э'!G15=0,"-",'детали ЭД117-02Э'!G15))</f>
        <v>-</v>
      </c>
      <c r="H15" s="535" t="str">
        <f>IF((HLOOKUP($D$1,'дерево ЭД117-02Э'!$H$4:$BU$235,A15,FALSE))*$G$1=0,"-",(HLOOKUP($D$1,'дерево ЭД117-02Э'!$H$4:$BU$235,A15,FALSE))*$G$1)</f>
        <v>-</v>
      </c>
      <c r="I15" s="536" t="str">
        <f>IF($H15="-","-",'детали ЭД117-02Э'!H15)</f>
        <v>-</v>
      </c>
      <c r="J15" s="537" t="str">
        <f>IF($H15="-","-",IF('детали ЭД117-02Э'!I15=0,"-",'детали ЭД117-02Э'!I15*$H15))</f>
        <v>-</v>
      </c>
      <c r="K15" s="537" t="str">
        <f>IF(H15="-","-",IF('детали ЭД117-02Э'!J15=0,"-",'детали ЭД117-02Э'!J15*$H15))</f>
        <v>-</v>
      </c>
      <c r="L15" s="542" t="str">
        <f>IF($H15="-","-",IF('детали ЭД117-02Э'!K15=0,"-",'детали ЭД117-02Э'!K15))</f>
        <v>-</v>
      </c>
      <c r="M15" s="605" t="str">
        <f>IF($H15="-","-",IF('детали ЭД117-02Э'!L15=0,"-",'детали ЭД117-02Э'!L15))</f>
        <v>-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592"/>
      <c r="DE15" s="212"/>
      <c r="DF15" s="212"/>
      <c r="DG15" s="212"/>
      <c r="DH15" s="212"/>
      <c r="DI15" s="212"/>
      <c r="DJ15" s="212"/>
      <c r="DK15" s="212"/>
      <c r="DL15" s="212"/>
      <c r="DM15" s="212"/>
      <c r="DN15" s="212"/>
      <c r="DO15" s="212"/>
      <c r="DP15" s="212"/>
      <c r="DQ15" s="212"/>
      <c r="DR15" s="212"/>
      <c r="DS15" s="212"/>
      <c r="DT15" s="212"/>
      <c r="DU15" s="212"/>
      <c r="DV15" s="212"/>
      <c r="DW15" s="212"/>
      <c r="DX15" s="212"/>
      <c r="DY15" s="212"/>
      <c r="DZ15" s="212"/>
      <c r="EA15" s="212"/>
      <c r="EB15" s="212"/>
      <c r="EC15" s="212"/>
      <c r="ED15" s="212"/>
      <c r="EE15" s="212"/>
    </row>
    <row r="16" spans="1:135" s="199" customFormat="1" x14ac:dyDescent="0.25">
      <c r="A16" s="601">
        <f>'дерево ЭД117-02Э'!A18</f>
        <v>15</v>
      </c>
      <c r="B16" s="194" t="str">
        <f>'дерево ЭД117-02Э'!B18</f>
        <v>00.9.</v>
      </c>
      <c r="C16" s="195" t="str">
        <f>IF($H16="-","-",'детали ЭД117-02Э'!C16)</f>
        <v>ЭД117-01-009</v>
      </c>
      <c r="D16" s="195" t="str">
        <f>IF($H16="-","-",'детали ЭД117-02Э'!D16)</f>
        <v>Винт</v>
      </c>
      <c r="E16" s="528" t="str">
        <f>IF($H16="-","-",IF('детали ЭД117-02Э'!E16=0,"-",'детали ЭД117-02Э'!E16))</f>
        <v>-</v>
      </c>
      <c r="F16" s="528" t="str">
        <f>IF($H16="-","-",IF('детали ЭД117-02Э'!F16=0,"-",'детали ЭД117-02Э'!F16))</f>
        <v>-</v>
      </c>
      <c r="G16" s="528" t="str">
        <f>IF($H16="-","-",IF('детали ЭД117-02Э'!G16=0,"-",'детали ЭД117-02Э'!G16))</f>
        <v>заготовка ЭД117-01-009Б</v>
      </c>
      <c r="H16" s="529">
        <f>IF((HLOOKUP($D$1,'дерево ЭД117-02Э'!$H$4:$BU$235,A16,FALSE))*$G$1=0,"-",(HLOOKUP($D$1,'дерево ЭД117-02Э'!$H$4:$BU$235,A16,FALSE))*$G$1)</f>
        <v>2</v>
      </c>
      <c r="I16" s="530" t="str">
        <f>IF($H16="-","-",'детали ЭД117-02Э'!H16)</f>
        <v>кг</v>
      </c>
      <c r="J16" s="531">
        <f>IF($H16="-","-",IF('детали ЭД117-02Э'!I16=0,"-",'детали ЭД117-02Э'!I16*$H16))</f>
        <v>0.08</v>
      </c>
      <c r="K16" s="531" t="str">
        <f>IF(H16="-","-",IF('детали ЭД117-02Э'!J16=0,"-",'детали ЭД117-02Э'!J16*$H16))</f>
        <v>-</v>
      </c>
      <c r="L16" s="533" t="str">
        <f>IF($H16="-","-",IF('детали ЭД117-02Э'!K16=0,"-",'детали ЭД117-02Э'!K16))</f>
        <v>-</v>
      </c>
      <c r="M16" s="604" t="str">
        <f>IF($H16="-","-",IF('детали ЭД117-02Э'!L16=0,"-",'детали ЭД117-02Э'!L16))</f>
        <v>-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591"/>
      <c r="DE16" s="202"/>
      <c r="DF16" s="202"/>
      <c r="DG16" s="202"/>
      <c r="DH16" s="202"/>
      <c r="DI16" s="202"/>
      <c r="DJ16" s="202"/>
      <c r="DK16" s="202"/>
      <c r="DL16" s="202"/>
      <c r="DM16" s="202"/>
      <c r="DN16" s="202"/>
      <c r="DO16" s="202"/>
      <c r="DP16" s="202"/>
      <c r="DQ16" s="202"/>
      <c r="DR16" s="202"/>
      <c r="DS16" s="202"/>
      <c r="DT16" s="202"/>
      <c r="DU16" s="202"/>
      <c r="DV16" s="202"/>
      <c r="DW16" s="202"/>
      <c r="DX16" s="202"/>
      <c r="DY16" s="202"/>
      <c r="DZ16" s="202"/>
      <c r="EA16" s="202"/>
      <c r="EB16" s="202"/>
      <c r="EC16" s="202"/>
      <c r="ED16" s="202"/>
      <c r="EE16" s="202"/>
    </row>
    <row r="17" spans="1:135" s="209" customFormat="1" ht="13.8" thickBot="1" x14ac:dyDescent="0.3">
      <c r="A17" s="601">
        <f>'дерево ЭД117-02Э'!A19</f>
        <v>16</v>
      </c>
      <c r="B17" s="204" t="str">
        <f>'дерево ЭД117-02Э'!B19</f>
        <v>00.9.</v>
      </c>
      <c r="C17" s="205" t="str">
        <f>IF($H17="-","-",'детали ЭД117-02Э'!C17)</f>
        <v>ЭД117-01-009Б</v>
      </c>
      <c r="D17" s="205" t="str">
        <f>IF($H17="-","-",'детали ЭД117-02Э'!D17)</f>
        <v>Винт</v>
      </c>
      <c r="E17" s="534" t="str">
        <f>IF($H17="-","-",IF('детали ЭД117-02Э'!E17=0,"-",'детали ЭД117-02Э'!E17))</f>
        <v>Шестигранник</v>
      </c>
      <c r="F17" s="534" t="str">
        <f>IF($H17="-","-",IF('детали ЭД117-02Э'!F17=0,"-",'детали ЭД117-02Э'!F17))</f>
        <v>14-h11 ГОСТ 8560-78</v>
      </c>
      <c r="G17" s="534" t="str">
        <f>IF($H17="-","-",IF('детали ЭД117-02Э'!G17=0,"-",'детали ЭД117-02Э'!G17))</f>
        <v>40Х-Б-Н ГОСТ 1051-73</v>
      </c>
      <c r="H17" s="535">
        <f>IF((HLOOKUP($D$1,'дерево ЭД117-02Э'!$H$4:$BU$235,A17,FALSE))*$G$1=0,"-",(HLOOKUP($D$1,'дерево ЭД117-02Э'!$H$4:$BU$235,A17,FALSE))*$G$1)</f>
        <v>2</v>
      </c>
      <c r="I17" s="536" t="str">
        <f>IF($H17="-","-",'детали ЭД117-02Э'!H17)</f>
        <v>кг</v>
      </c>
      <c r="J17" s="537">
        <f>IF($H17="-","-",IF('детали ЭД117-02Э'!I17=0,"-",'детали ЭД117-02Э'!I17*$H17))</f>
        <v>0.08</v>
      </c>
      <c r="K17" s="537">
        <f>IF(H17="-","-",IF('детали ЭД117-02Э'!J17=0,"-",'детали ЭД117-02Э'!J17*$H17))</f>
        <v>0.16</v>
      </c>
      <c r="L17" s="543" t="str">
        <f>IF($H17="-","-",IF('детали ЭД117-02Э'!K17=0,"-",'детали ЭД117-02Э'!K17))</f>
        <v>загот. для ЭД117-01-009</v>
      </c>
      <c r="M17" s="605" t="str">
        <f>IF($H17="-","-",IF('детали ЭД117-02Э'!L17=0,"-",'детали ЭД117-02Э'!L17))</f>
        <v>двигатель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59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</row>
    <row r="18" spans="1:135" s="254" customFormat="1" ht="13.8" thickBot="1" x14ac:dyDescent="0.3">
      <c r="A18" s="601">
        <f>'дерево ЭД117-02Э'!A20</f>
        <v>17</v>
      </c>
      <c r="B18" s="306" t="str">
        <f>'дерево ЭД117-02Э'!B20</f>
        <v>00.9.</v>
      </c>
      <c r="C18" s="307" t="str">
        <f>IF($H18="-","-",'детали ЭД117-02Э'!C18)</f>
        <v>-</v>
      </c>
      <c r="D18" s="307" t="str">
        <f>IF($H18="-","-",'детали ЭД117-02Э'!D18)</f>
        <v>-</v>
      </c>
      <c r="E18" s="507" t="str">
        <f>IF($H18="-","-",IF('детали ЭД117-02Э'!E18=0,"-",'детали ЭД117-02Э'!E18))</f>
        <v>-</v>
      </c>
      <c r="F18" s="507" t="str">
        <f>IF($H18="-","-",IF('детали ЭД117-02Э'!F18=0,"-",'детали ЭД117-02Э'!F18))</f>
        <v>-</v>
      </c>
      <c r="G18" s="507" t="str">
        <f>IF($H18="-","-",IF('детали ЭД117-02Э'!G18=0,"-",'детали ЭД117-02Э'!G18))</f>
        <v>-</v>
      </c>
      <c r="H18" s="508" t="str">
        <f>IF((HLOOKUP($D$1,'дерево ЭД117-02Э'!$H$4:$BU$235,A18,FALSE))*$G$1=0,"-",(HLOOKUP($D$1,'дерево ЭД117-02Э'!$H$4:$BU$235,A18,FALSE))*$G$1)</f>
        <v>-</v>
      </c>
      <c r="I18" s="509" t="str">
        <f>IF($H18="-","-",'детали ЭД117-02Э'!H18)</f>
        <v>-</v>
      </c>
      <c r="J18" s="486" t="str">
        <f>IF($H18="-","-",IF('детали ЭД117-02Э'!I18=0,"-",'детали ЭД117-02Э'!I18*$H18))</f>
        <v>-</v>
      </c>
      <c r="K18" s="486" t="str">
        <f>IF(H18="-","-",IF('детали ЭД117-02Э'!J18=0,"-",'детали ЭД117-02Э'!J18*$H18))</f>
        <v>-</v>
      </c>
      <c r="L18" s="510" t="str">
        <f>IF($H18="-","-",IF('детали ЭД117-02Э'!K18=0,"-",'детали ЭД117-02Э'!K18))</f>
        <v>-</v>
      </c>
      <c r="M18" s="606" t="str">
        <f>IF($H18="-","-",IF('детали ЭД117-02Э'!L18=0,"-",'детали ЭД117-02Э'!L18))</f>
        <v>-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59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</row>
    <row r="19" spans="1:135" s="199" customFormat="1" x14ac:dyDescent="0.25">
      <c r="A19" s="601">
        <f>'дерево ЭД117-02Э'!A21</f>
        <v>18</v>
      </c>
      <c r="B19" s="194" t="str">
        <f>'дерево ЭД117-02Э'!B21</f>
        <v>00.10.</v>
      </c>
      <c r="C19" s="195" t="str">
        <f>IF($H19="-","-",'детали ЭД117-02Э'!C19)</f>
        <v>ЭД117-01-017</v>
      </c>
      <c r="D19" s="195" t="str">
        <f>IF($H19="-","-",'детали ЭД117-02Э'!D19)</f>
        <v xml:space="preserve">Гайка </v>
      </c>
      <c r="E19" s="528" t="str">
        <f>IF($H19="-","-",IF('детали ЭД117-02Э'!E19=0,"-",'детали ЭД117-02Э'!E19))</f>
        <v>-</v>
      </c>
      <c r="F19" s="528" t="str">
        <f>IF($H19="-","-",IF('детали ЭД117-02Э'!F19=0,"-",'детали ЭД117-02Э'!F19))</f>
        <v>-</v>
      </c>
      <c r="G19" s="528" t="str">
        <f>IF($H19="-","-",IF('детали ЭД117-02Э'!G19=0,"-",'детали ЭД117-02Э'!G19))</f>
        <v>заготовка ЭД117-01-017Б</v>
      </c>
      <c r="H19" s="529">
        <f>IF((HLOOKUP($D$1,'дерево ЭД117-02Э'!$H$4:$BU$235,A19,FALSE))*$G$1=0,"-",(HLOOKUP($D$1,'дерево ЭД117-02Э'!$H$4:$BU$235,A19,FALSE))*$G$1)</f>
        <v>6</v>
      </c>
      <c r="I19" s="530" t="str">
        <f>IF($H19="-","-",'детали ЭД117-02Э'!H19)</f>
        <v>кг</v>
      </c>
      <c r="J19" s="531">
        <f>IF($H19="-","-",IF('детали ЭД117-02Э'!I19=0,"-",'детали ЭД117-02Э'!I19*$H19))</f>
        <v>0.06</v>
      </c>
      <c r="K19" s="531" t="str">
        <f>IF(H19="-","-",IF('детали ЭД117-02Э'!J19=0,"-",'детали ЭД117-02Э'!J19*$H19))</f>
        <v>-</v>
      </c>
      <c r="L19" s="544" t="str">
        <f>IF($H19="-","-",IF('детали ЭД117-02Э'!K19=0,"-",'детали ЭД117-02Э'!K19))</f>
        <v>зам. на НС.073.12</v>
      </c>
      <c r="M19" s="604" t="str">
        <f>IF($H19="-","-",IF('детали ЭД117-02Э'!L19=0,"-",'детали ЭД117-02Э'!L19))</f>
        <v>-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591"/>
      <c r="DE19" s="202"/>
      <c r="DF19" s="202"/>
      <c r="DG19" s="202"/>
      <c r="DH19" s="202"/>
      <c r="DI19" s="202"/>
      <c r="DJ19" s="202"/>
      <c r="DK19" s="202"/>
      <c r="DL19" s="202"/>
      <c r="DM19" s="202"/>
      <c r="DN19" s="202"/>
      <c r="DO19" s="202"/>
      <c r="DP19" s="202"/>
      <c r="DQ19" s="202"/>
      <c r="DR19" s="202"/>
      <c r="DS19" s="202"/>
      <c r="DT19" s="202"/>
      <c r="DU19" s="202"/>
      <c r="DV19" s="202"/>
      <c r="DW19" s="202"/>
      <c r="DX19" s="202"/>
      <c r="DY19" s="202"/>
      <c r="DZ19" s="202"/>
      <c r="EA19" s="202"/>
      <c r="EB19" s="202"/>
      <c r="EC19" s="202"/>
      <c r="ED19" s="202"/>
      <c r="EE19" s="202"/>
    </row>
    <row r="20" spans="1:135" s="209" customFormat="1" ht="13.8" thickBot="1" x14ac:dyDescent="0.3">
      <c r="A20" s="601">
        <f>'дерево ЭД117-02Э'!A22</f>
        <v>19</v>
      </c>
      <c r="B20" s="204" t="str">
        <f>'дерево ЭД117-02Э'!B22</f>
        <v>00.10.</v>
      </c>
      <c r="C20" s="205" t="str">
        <f>IF($H20="-","-",'детали ЭД117-02Э'!C20)</f>
        <v>ЭД117-01-017Б</v>
      </c>
      <c r="D20" s="205" t="str">
        <f>IF($H20="-","-",'детали ЭД117-02Э'!D20)</f>
        <v xml:space="preserve">Гайка </v>
      </c>
      <c r="E20" s="534" t="str">
        <f>IF($H20="-","-",IF('детали ЭД117-02Э'!E20=0,"-",'детали ЭД117-02Э'!E20))</f>
        <v>Шестигранник</v>
      </c>
      <c r="F20" s="534" t="str">
        <f>IF($H20="-","-",IF('детали ЭД117-02Э'!F20=0,"-",'детали ЭД117-02Э'!F20))</f>
        <v>14-h11 ГОСТ 8560-78</v>
      </c>
      <c r="G20" s="534" t="str">
        <f>IF($H20="-","-",IF('детали ЭД117-02Э'!G20=0,"-",'детали ЭД117-02Э'!G20))</f>
        <v>40Х-Б-Н ГОСТ 1051-73</v>
      </c>
      <c r="H20" s="535">
        <f>IF((HLOOKUP($D$1,'дерево ЭД117-02Э'!$H$4:$BU$235,A20,FALSE))*$G$1=0,"-",(HLOOKUP($D$1,'дерево ЭД117-02Э'!$H$4:$BU$235,A20,FALSE))*$G$1)</f>
        <v>6</v>
      </c>
      <c r="I20" s="536" t="str">
        <f>IF($H20="-","-",'детали ЭД117-02Э'!H20)</f>
        <v>кг</v>
      </c>
      <c r="J20" s="537">
        <f>IF($H20="-","-",IF('детали ЭД117-02Э'!I20=0,"-",'детали ЭД117-02Э'!I20*$H20))</f>
        <v>0.06</v>
      </c>
      <c r="K20" s="537">
        <f>IF(H20="-","-",IF('детали ЭД117-02Э'!J20=0,"-",'детали ЭД117-02Э'!J20*$H20))</f>
        <v>0.156</v>
      </c>
      <c r="L20" s="543" t="str">
        <f>IF($H20="-","-",IF('детали ЭД117-02Э'!K20=0,"-",'детали ЭД117-02Э'!K20))</f>
        <v>загот. для ЭД117-01-017</v>
      </c>
      <c r="M20" s="605" t="str">
        <f>IF($H20="-","-",IF('детали ЭД117-02Э'!L20=0,"-",'детали ЭД117-02Э'!L20))</f>
        <v>двигатель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59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</row>
    <row r="21" spans="1:135" s="254" customFormat="1" ht="13.8" thickBot="1" x14ac:dyDescent="0.3">
      <c r="A21" s="601">
        <f>'дерево ЭД117-02Э'!A23</f>
        <v>20</v>
      </c>
      <c r="B21" s="306" t="str">
        <f>'дерево ЭД117-02Э'!B23</f>
        <v>00.10.</v>
      </c>
      <c r="C21" s="307" t="str">
        <f>IF($H21="-","-",'детали ЭД117-02Э'!C21)</f>
        <v>-</v>
      </c>
      <c r="D21" s="307" t="str">
        <f>IF($H21="-","-",'детали ЭД117-02Э'!D21)</f>
        <v>-</v>
      </c>
      <c r="E21" s="507" t="str">
        <f>IF($H21="-","-",IF('детали ЭД117-02Э'!E21=0,"-",'детали ЭД117-02Э'!E21))</f>
        <v>-</v>
      </c>
      <c r="F21" s="507" t="str">
        <f>IF($H21="-","-",IF('детали ЭД117-02Э'!F21=0,"-",'детали ЭД117-02Э'!F21))</f>
        <v>-</v>
      </c>
      <c r="G21" s="507" t="str">
        <f>IF($H21="-","-",IF('детали ЭД117-02Э'!G21=0,"-",'детали ЭД117-02Э'!G21))</f>
        <v>-</v>
      </c>
      <c r="H21" s="508" t="str">
        <f>IF((HLOOKUP($D$1,'дерево ЭД117-02Э'!$H$4:$BU$235,A21,FALSE))*$G$1=0,"-",(HLOOKUP($D$1,'дерево ЭД117-02Э'!$H$4:$BU$235,A21,FALSE))*$G$1)</f>
        <v>-</v>
      </c>
      <c r="I21" s="509" t="str">
        <f>IF($H21="-","-",'детали ЭД117-02Э'!H21)</f>
        <v>-</v>
      </c>
      <c r="J21" s="486" t="str">
        <f>IF($H21="-","-",IF('детали ЭД117-02Э'!I21=0,"-",'детали ЭД117-02Э'!I21*$H21))</f>
        <v>-</v>
      </c>
      <c r="K21" s="486" t="str">
        <f>IF(H21="-","-",IF('детали ЭД117-02Э'!J21=0,"-",'детали ЭД117-02Э'!J21*$H21))</f>
        <v>-</v>
      </c>
      <c r="L21" s="510" t="str">
        <f>IF($H21="-","-",IF('детали ЭД117-02Э'!K21=0,"-",'детали ЭД117-02Э'!K21))</f>
        <v>-</v>
      </c>
      <c r="M21" s="606" t="str">
        <f>IF($H21="-","-",IF('детали ЭД117-02Э'!L21=0,"-",'детали ЭД117-02Э'!L21))</f>
        <v>-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593"/>
      <c r="DE21" s="253"/>
      <c r="DF21" s="253"/>
      <c r="DG21" s="253"/>
      <c r="DH21" s="253"/>
      <c r="DI21" s="253"/>
      <c r="DJ21" s="253"/>
      <c r="DK21" s="253"/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</row>
    <row r="22" spans="1:135" s="199" customFormat="1" ht="78.75" customHeight="1" x14ac:dyDescent="0.25">
      <c r="A22" s="601">
        <f>'дерево ЭД117-02Э'!A24</f>
        <v>21</v>
      </c>
      <c r="B22" s="330"/>
      <c r="C22" s="618" t="str">
        <f>HLOOKUP($D$1,'дерево ЭД117-02Э'!$H$4:$BU$235,A22,FALSE)</f>
        <v>ЭД117-02-091 ЭД117-02-106</v>
      </c>
      <c r="D22" s="324"/>
      <c r="E22" s="324"/>
      <c r="F22" s="324"/>
      <c r="G22" s="324"/>
      <c r="H22" s="324"/>
      <c r="I22" s="325"/>
      <c r="J22" s="545"/>
      <c r="K22" s="545"/>
      <c r="L22" s="546"/>
      <c r="M22" s="604" t="str">
        <f>IF($H22="-","-",IF('детали ЭД117-02Э'!L22=0,"-",'детали ЭД117-02Э'!L22))</f>
        <v>-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591"/>
      <c r="DE22" s="202"/>
      <c r="DF22" s="202"/>
      <c r="DG22" s="202"/>
      <c r="DH22" s="202"/>
      <c r="DI22" s="202"/>
      <c r="DJ22" s="202"/>
      <c r="DK22" s="202"/>
      <c r="DL22" s="202"/>
      <c r="DM22" s="202"/>
      <c r="DN22" s="202"/>
      <c r="DO22" s="202"/>
      <c r="DP22" s="202"/>
      <c r="DQ22" s="202"/>
      <c r="DR22" s="202"/>
      <c r="DS22" s="202"/>
      <c r="DT22" s="202"/>
      <c r="DU22" s="202"/>
      <c r="DV22" s="202"/>
      <c r="DW22" s="202"/>
      <c r="DX22" s="202"/>
      <c r="DY22" s="202"/>
      <c r="DZ22" s="202"/>
      <c r="EA22" s="202"/>
      <c r="EB22" s="202"/>
      <c r="EC22" s="202"/>
      <c r="ED22" s="202"/>
      <c r="EE22" s="202"/>
    </row>
    <row r="23" spans="1:135" s="209" customFormat="1" ht="13.8" thickBot="1" x14ac:dyDescent="0.3">
      <c r="A23" s="601">
        <f>'дерево ЭД117-02Э'!A25</f>
        <v>22</v>
      </c>
      <c r="B23" s="204" t="str">
        <f>'дерево ЭД117-02Э'!B25</f>
        <v>00.11.</v>
      </c>
      <c r="C23" s="205" t="str">
        <f>IF($H23="-","-",'детали ЭД117-02Э'!C23)</f>
        <v>ЭД117ХХ-02-ХХX табличка</v>
      </c>
      <c r="D23" s="205" t="str">
        <f>IF($H23="-","-",IF('детали ЭД117-02Э'!D23=0,"-",'детали ЭД117-02Э'!D23))</f>
        <v xml:space="preserve">Таблички </v>
      </c>
      <c r="E23" s="547" t="str">
        <f>IF($H23="-","-",IF($C22='дерево ЭД117-02Э'!$BP$24,IF('исп. ЭД117-02Э стр'!E5=0,"-",'исп. ЭД117-02Э стр'!E5),IF('детали ЭД117-02Э'!E23=0,"-",'детали ЭД117-02Э'!E23)))</f>
        <v>Лист</v>
      </c>
      <c r="F23" s="547" t="str">
        <f>IF($H23="-","-",IF('детали ЭД117-02Э'!F23=0,"-",'детали ЭД117-02Э'!F23))</f>
        <v>-</v>
      </c>
      <c r="G23" s="547" t="str">
        <f>IF($H23="-","-",IF($C22='дерево ЭД117-02Э'!$BP$24,IF('исп. ЭД117-02Э стр'!G5=0,"-",'исп. ЭД117-02Э стр'!G5),IF('детали ЭД117-02Э'!G23=0,"-",'детали ЭД117-02Э'!G23)))</f>
        <v>ДПРНМ 1,0 Л63 ГОСТ 931-90</v>
      </c>
      <c r="H23" s="548">
        <f>IF((HLOOKUP($D$1,'дерево ЭД117-02Э'!$H$4:$BU$235,A23,FALSE))*$G$1=0,"-",(HLOOKUP($D$1,'дерево ЭД117-02Э'!$H$4:$BU$235,A23,FALSE))*$G$1)</f>
        <v>1</v>
      </c>
      <c r="I23" s="548" t="str">
        <f>IF(H23="-","-",'детали ЭД117-02Э'!H23)</f>
        <v>кг</v>
      </c>
      <c r="J23" s="537">
        <f>IF($H23="-","-",IF($C22='дерево ЭД117-02Э'!$BP$24,IF('исп. ЭД117-02Э стр'!I5=0,"-",'исп. ЭД117-02Э стр'!I5*$H23),IF('детали ЭД117-02Э'!I23=0,"-",'детали ЭД117-02Э'!I23*$H23)))</f>
        <v>0.04</v>
      </c>
      <c r="K23" s="537">
        <f>IF($H23="-","-",IF($C22='дерево ЭД117-02Э'!$BP$24,IF('исп. ЭД117-02Э стр'!J5=0,"-",'исп. ЭД117-02Э стр'!J5*$H23),IF('детали ЭД117-02Э'!J23=0,"-",'детали ЭД117-02Э'!J23*$H23)))</f>
        <v>4.1000000000000002E-2</v>
      </c>
      <c r="L23" s="543" t="str">
        <f>IF($H23="-","-",IF('детали ЭД117-02Э'!K23=0,"-",'детали ЭД117-02Э'!K23))</f>
        <v>взаимозаменяемые, в -60 другая н.р.</v>
      </c>
      <c r="M23" s="605" t="str">
        <f>IF($H23="-","-",IF('детали ЭД117-02Э'!L23=0,"-",'детали ЭД117-02Э'!L23))</f>
        <v>двигатель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59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</row>
    <row r="24" spans="1:135" s="199" customFormat="1" x14ac:dyDescent="0.25">
      <c r="A24" s="601">
        <f>'дерево ЭД117-02Э'!A26</f>
        <v>23</v>
      </c>
      <c r="B24" s="194" t="str">
        <f>'дерево ЭД117-02Э'!B26</f>
        <v>00.12.</v>
      </c>
      <c r="C24" s="319" t="str">
        <f>IF($H24="-","-",'детали ЭД117-02Э'!C24)</f>
        <v>Масло МДПН (З)</v>
      </c>
      <c r="D24" s="319" t="str">
        <f>IF($H24="-","-",IF('детали ЭД117-02Э'!D24=0,"-",'детали ЭД117-02Э'!D24))</f>
        <v xml:space="preserve"> </v>
      </c>
      <c r="E24" s="319" t="str">
        <f>IF($H24="-","-",IF('детали ЭД117-02Э'!E24=0,"-",'детали ЭД117-02Э'!E24))</f>
        <v>Масло эл.изол.</v>
      </c>
      <c r="F24" s="319" t="str">
        <f>IF($H24="-","-",IF('детали ЭД117-02Э'!F24=0,"-",'детали ЭД117-02Э'!F24))</f>
        <v>-</v>
      </c>
      <c r="G24" s="549" t="str">
        <f>IF($H24="-","-",IF('детали ЭД117-02Э'!G24=0,"-",'детали ЭД117-02Э'!G24))</f>
        <v>МДПН (З) ТУ 0253-018-00151911-99</v>
      </c>
      <c r="H24" s="550">
        <f>IF((HLOOKUP($D$1,'дерево ЭД117-02Э'!$H$4:$BU$235,A24,FALSE))*$G$1=0,"-",(HLOOKUP($D$1,'дерево ЭД117-02Э'!$H$4:$BU$235,A24,FALSE))*$G$1)</f>
        <v>5.7</v>
      </c>
      <c r="I24" s="550" t="str">
        <f>IF(H24="-","-",'детали ЭД117-02Э'!H24)</f>
        <v>кг</v>
      </c>
      <c r="J24" s="531">
        <f>IF($H24="-","-",IF('детали ЭД117-02Э'!I24=0,"-",'детали ЭД117-02Э'!I24*$H24))</f>
        <v>5.7</v>
      </c>
      <c r="K24" s="531">
        <f>IF(H24="-","-",IF('детали ЭД117-02Э'!J24=0,"-",'детали ЭД117-02Э'!J24*$H24))</f>
        <v>5.7</v>
      </c>
      <c r="L24" s="551" t="str">
        <f>IF($H24="-","-",IF('детали ЭД117-02Э'!K24=0,"-",'детали ЭД117-02Э'!K24))</f>
        <v>в кг</v>
      </c>
      <c r="M24" s="604" t="str">
        <f>IF($H24="-","-",IF('детали ЭД117-02Э'!L24=0,"-",'детали ЭД117-02Э'!L24))</f>
        <v>двигатель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591"/>
      <c r="DE24" s="202"/>
      <c r="DF24" s="202"/>
      <c r="DG24" s="202"/>
      <c r="DH24" s="202"/>
      <c r="DI24" s="202"/>
      <c r="DJ24" s="202"/>
      <c r="DK24" s="202"/>
      <c r="DL24" s="202"/>
      <c r="DM24" s="202"/>
      <c r="DN24" s="202"/>
      <c r="DO24" s="202"/>
      <c r="DP24" s="202"/>
      <c r="DQ24" s="202"/>
      <c r="DR24" s="202"/>
      <c r="DS24" s="202"/>
      <c r="DT24" s="202"/>
      <c r="DU24" s="202"/>
      <c r="DV24" s="202"/>
      <c r="DW24" s="202"/>
      <c r="DX24" s="202"/>
      <c r="DY24" s="202"/>
      <c r="DZ24" s="202"/>
      <c r="EA24" s="202"/>
      <c r="EB24" s="202"/>
      <c r="EC24" s="202"/>
      <c r="ED24" s="202"/>
      <c r="EE24" s="202"/>
    </row>
    <row r="25" spans="1:135" s="209" customFormat="1" ht="13.8" thickBot="1" x14ac:dyDescent="0.3">
      <c r="A25" s="601">
        <f>'дерево ЭД117-02Э'!A27</f>
        <v>24</v>
      </c>
      <c r="B25" s="204" t="str">
        <f>'дерево ЭД117-02Э'!B27</f>
        <v>00.12.</v>
      </c>
      <c r="C25" s="320" t="str">
        <f>IF($H25="-","-",'детали ЭД117-02Э'!C25)</f>
        <v>Масло МДПН (З)</v>
      </c>
      <c r="D25" s="320" t="str">
        <f>IF($H25="-","-",IF('детали ЭД117-02Э'!D25=0,"-",'детали ЭД117-02Э'!D25))</f>
        <v xml:space="preserve"> </v>
      </c>
      <c r="E25" s="320" t="str">
        <f>IF($H25="-","-",IF('детали ЭД117-02Э'!E25=0,"-",'детали ЭД117-02Э'!E25))</f>
        <v>Масло эл.изол.</v>
      </c>
      <c r="F25" s="320" t="str">
        <f>IF($H25="-","-",IF('детали ЭД117-02Э'!F25=0,"-",'детали ЭД117-02Э'!F25))</f>
        <v>-</v>
      </c>
      <c r="G25" s="547" t="str">
        <f>IF($H25="-","-",IF('детали ЭД117-02Э'!G25=0,"-",'детали ЭД117-02Э'!G25))</f>
        <v>МДПН (З) ТУ 0253-018-00151911-99</v>
      </c>
      <c r="H25" s="548">
        <f>IF((HLOOKUP($D$1,'дерево ЭД117-02Э'!$H$4:$BU$235,A25,FALSE))*$G$1=0,"-",(HLOOKUP($D$1,'дерево ЭД117-02Э'!$H$4:$BU$235,A25,FALSE))*$G$1)</f>
        <v>6.5</v>
      </c>
      <c r="I25" s="548" t="str">
        <f>IF(H25="-","-",'детали ЭД117-02Э'!H25)</f>
        <v>л</v>
      </c>
      <c r="J25" s="537">
        <f>IF($H25="-","-",IF('детали ЭД117-02Э'!I25=0,"-",'детали ЭД117-02Э'!I25*$H25))</f>
        <v>6.5</v>
      </c>
      <c r="K25" s="537">
        <f>IF(H25="-","-",IF('детали ЭД117-02Э'!J25=0,"-",'детали ЭД117-02Э'!J25*$H25))</f>
        <v>6.5</v>
      </c>
      <c r="L25" s="543" t="str">
        <f>IF($H25="-","-",IF('детали ЭД117-02Э'!K25=0,"-",'детали ЭД117-02Э'!K25))</f>
        <v>в л</v>
      </c>
      <c r="M25" s="605" t="str">
        <f>IF($H25="-","-",IF('детали ЭД117-02Э'!L25=0,"-",'детали ЭД117-02Э'!L25))</f>
        <v>двигатель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59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</row>
    <row r="26" spans="1:135" s="286" customFormat="1" x14ac:dyDescent="0.25">
      <c r="A26" s="601">
        <f>'дерево ЭД117-02Э'!A28</f>
        <v>25</v>
      </c>
      <c r="B26" s="188" t="str">
        <f>'дерево ЭД117-02Э'!B28</f>
        <v>00.13.</v>
      </c>
      <c r="C26" s="315" t="str">
        <f>IF($H26="-","-",'детали ЭД117-02Э'!C26)</f>
        <v>Винт В М5-6gx10.58.029</v>
      </c>
      <c r="D26" s="316" t="str">
        <f>IF($H26="-","-",IF('детали ЭД117-02Э'!D26=0,"-",'детали ЭД117-02Э'!D26))</f>
        <v xml:space="preserve"> </v>
      </c>
      <c r="E26" s="316" t="str">
        <f>IF($H26="-","-",IF('детали ЭД117-02Э'!E26=0,"-",'детали ЭД117-02Э'!E26))</f>
        <v xml:space="preserve">Винт </v>
      </c>
      <c r="F26" s="316" t="str">
        <f>IF($H26="-","-",IF('детали ЭД117-02Э'!F26=0,"-",'детали ЭД117-02Э'!F26))</f>
        <v>-</v>
      </c>
      <c r="G26" s="511" t="str">
        <f>IF($H26="-","-",IF('детали ЭД117-02Э'!G26=0,"-",'детали ЭД117-02Э'!G26))</f>
        <v>В М5-6gx10.58.029 ГОСТ 17473-80</v>
      </c>
      <c r="H26" s="512">
        <f>IF((HLOOKUP($D$1,'дерево ЭД117-02Э'!$H$4:$BU$235,A26,FALSE))*$G$1=0,"-",(HLOOKUP($D$1,'дерево ЭД117-02Э'!$H$4:$BU$235,A26,FALSE))*$G$1)</f>
        <v>2</v>
      </c>
      <c r="I26" s="512" t="str">
        <f>IF(H26="-","-",'детали ЭД117-02Э'!H26)</f>
        <v>шт</v>
      </c>
      <c r="J26" s="513" t="str">
        <f>IF($H26="-","-",IF('детали ЭД117-02Э'!I26=0,"-",'детали ЭД117-02Э'!I26*$H26))</f>
        <v>-</v>
      </c>
      <c r="K26" s="513">
        <f>IF(H26="-","-",IF('детали ЭД117-02Э'!J26=0,"-",'детали ЭД117-02Э'!J26*$H26))</f>
        <v>2</v>
      </c>
      <c r="L26" s="514" t="str">
        <f>IF($H26="-","-",IF('детали ЭД117-02Э'!K26=0,"-",'детали ЭД117-02Э'!K26))</f>
        <v>-</v>
      </c>
      <c r="M26" s="607" t="str">
        <f>IF($H26="-","-",IF('детали ЭД117-02Э'!L26=0,"-",'детали ЭД117-02Э'!L26))</f>
        <v>двигатель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594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</row>
    <row r="27" spans="1:135" s="3" customFormat="1" x14ac:dyDescent="0.25">
      <c r="A27" s="601">
        <f>'дерево ЭД117-02Э'!A29</f>
        <v>26</v>
      </c>
      <c r="B27" s="108" t="str">
        <f>'дерево ЭД117-02Э'!B29</f>
        <v>00.14.</v>
      </c>
      <c r="C27" s="17" t="str">
        <f>IF($H27="-","-",'детали ЭД117-02Э'!C27)</f>
        <v>Шайба 5.65Г.029</v>
      </c>
      <c r="D27" s="17" t="str">
        <f>IF($H27="-","-",IF('детали ЭД117-02Э'!D27=0,"-",'детали ЭД117-02Э'!D27))</f>
        <v xml:space="preserve"> </v>
      </c>
      <c r="E27" s="17" t="str">
        <f>IF($H27="-","-",IF('детали ЭД117-02Э'!E27=0,"-",'детали ЭД117-02Э'!E27))</f>
        <v xml:space="preserve">Шайба </v>
      </c>
      <c r="F27" s="17" t="str">
        <f>IF($H27="-","-",IF('детали ЭД117-02Э'!F27=0,"-",'детали ЭД117-02Э'!F27))</f>
        <v>-</v>
      </c>
      <c r="G27" s="147" t="str">
        <f>IF($H27="-","-",IF('детали ЭД117-02Э'!G27=0,"-",'детали ЭД117-02Э'!G27))</f>
        <v>5.65Г.029 ГОСТ 6402-70</v>
      </c>
      <c r="H27" s="138">
        <f>IF((HLOOKUP($D$1,'дерево ЭД117-02Э'!$H$4:$BU$235,A27,FALSE))*$G$1=0,"-",(HLOOKUP($D$1,'дерево ЭД117-02Э'!$H$4:$BU$235,A27,FALSE))*$G$1)</f>
        <v>2</v>
      </c>
      <c r="I27" s="138" t="str">
        <f>IF(H27="-","-",'детали ЭД117-02Э'!H27)</f>
        <v>шт</v>
      </c>
      <c r="J27" s="152" t="str">
        <f>IF($H27="-","-",IF('детали ЭД117-02Э'!I27=0,"-",'детали ЭД117-02Э'!I27*$H27))</f>
        <v>-</v>
      </c>
      <c r="K27" s="152">
        <f>IF(H27="-","-",IF('детали ЭД117-02Э'!J27=0,"-",'детали ЭД117-02Э'!J27*$H27))</f>
        <v>2</v>
      </c>
      <c r="L27" s="145" t="str">
        <f>IF($H27="-","-",IF('детали ЭД117-02Э'!K27=0,"-",'детали ЭД117-02Э'!K27))</f>
        <v>-</v>
      </c>
      <c r="M27" s="602" t="str">
        <f>IF($H27="-","-",IF('детали ЭД117-02Э'!L27=0,"-",'детали ЭД117-02Э'!L27))</f>
        <v>двигатель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589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</row>
    <row r="28" spans="1:135" s="3" customFormat="1" x14ac:dyDescent="0.25">
      <c r="A28" s="601">
        <f>'дерево ЭД117-02Э'!A30</f>
        <v>27</v>
      </c>
      <c r="B28" s="108" t="str">
        <f>'дерево ЭД117-02Э'!B30</f>
        <v>00.15.</v>
      </c>
      <c r="C28" s="17" t="str">
        <f>IF($H28="-","-",'детали ЭД117-02Э'!C28)</f>
        <v>Заклепка 3х7.32</v>
      </c>
      <c r="D28" s="17" t="str">
        <f>IF($H28="-","-",IF('детали ЭД117-02Э'!D28=0,"-",'детали ЭД117-02Э'!D28))</f>
        <v xml:space="preserve"> </v>
      </c>
      <c r="E28" s="17" t="str">
        <f>IF($H28="-","-",IF('детали ЭД117-02Э'!E28=0,"-",'детали ЭД117-02Э'!E28))</f>
        <v>Заклепка</v>
      </c>
      <c r="F28" s="136" t="str">
        <f>IF($H28="-","-",IF('детали ЭД117-02Э'!F28=0,"-",'детали ЭД117-02Э'!F28))</f>
        <v>-</v>
      </c>
      <c r="G28" s="147" t="str">
        <f>IF($H28="-","-",IF('детали ЭД117-02Э'!G28=0,"-",'детали ЭД117-02Э'!G28))</f>
        <v>3х7.32 ГОСТ 10299-80</v>
      </c>
      <c r="H28" s="138">
        <f>IF((HLOOKUP($D$1,'дерево ЭД117-02Э'!$H$4:$BU$235,A28,FALSE))*$G$1=0,"-",(HLOOKUP($D$1,'дерево ЭД117-02Э'!$H$4:$BU$235,A28,FALSE))*$G$1)</f>
        <v>4</v>
      </c>
      <c r="I28" s="138" t="str">
        <f>IF(H28="-","-",'детали ЭД117-02Э'!H28)</f>
        <v>шт</v>
      </c>
      <c r="J28" s="152" t="str">
        <f>IF($H28="-","-",IF('детали ЭД117-02Э'!I28=0,"-",'детали ЭД117-02Э'!I28*$H28))</f>
        <v>-</v>
      </c>
      <c r="K28" s="152">
        <f>IF(H28="-","-",IF('детали ЭД117-02Э'!J28=0,"-",'детали ЭД117-02Э'!J28*$H28))</f>
        <v>4</v>
      </c>
      <c r="L28" s="145" t="str">
        <f>IF($H28="-","-",IF('детали ЭД117-02Э'!K28=0,"-",'детали ЭД117-02Э'!K28))</f>
        <v>-</v>
      </c>
      <c r="M28" s="602" t="str">
        <f>IF($H28="-","-",IF('детали ЭД117-02Э'!L28=0,"-",'детали ЭД117-02Э'!L28))</f>
        <v>двигатель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589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</row>
    <row r="29" spans="1:135" s="3" customFormat="1" x14ac:dyDescent="0.25">
      <c r="A29" s="601">
        <f>'дерево ЭД117-02Э'!A31</f>
        <v>28</v>
      </c>
      <c r="B29" s="108" t="str">
        <f>'дерево ЭД117-02Э'!B31</f>
        <v>00.16.</v>
      </c>
      <c r="C29" s="17" t="str">
        <f>IF($H29="-","-",'детали ЭД117-02Э'!C29)</f>
        <v>Кольцо 030-035-30-2-3</v>
      </c>
      <c r="D29" s="17" t="str">
        <f>IF($H29="-","-",IF('детали ЭД117-02Э'!D29=0,"-",'детали ЭД117-02Э'!D29))</f>
        <v xml:space="preserve"> </v>
      </c>
      <c r="E29" s="17" t="str">
        <f>IF($H29="-","-",IF('детали ЭД117-02Э'!E29=0,"-",'детали ЭД117-02Э'!E29))</f>
        <v xml:space="preserve">Кольцо </v>
      </c>
      <c r="F29" s="17" t="str">
        <f>IF($H29="-","-",IF('детали ЭД117-02Э'!F29=0,"-",'детали ЭД117-02Э'!F29))</f>
        <v>030-035-30-2-3</v>
      </c>
      <c r="G29" s="147" t="str">
        <f>IF($H29="-","-",IF('детали ЭД117-02Э'!G29=0,"-",'детали ЭД117-02Э'!G29))</f>
        <v>ГОСТ 9833-73; ГОСТ 18829-80 из рез. смеси РС-26ч ТУ 2512-003-36523570-97</v>
      </c>
      <c r="H29" s="138">
        <f>IF((HLOOKUP($D$1,'дерево ЭД117-02Э'!$H$4:$BU$235,A29,FALSE))*$G$1=0,"-",(HLOOKUP($D$1,'дерево ЭД117-02Э'!$H$4:$BU$235,A29,FALSE))*$G$1)</f>
        <v>1</v>
      </c>
      <c r="I29" s="138" t="str">
        <f>IF(H29="-","-",'детали ЭД117-02Э'!H29)</f>
        <v>шт</v>
      </c>
      <c r="J29" s="152" t="str">
        <f>IF($H29="-","-",IF('детали ЭД117-02Э'!I29=0,"-",'детали ЭД117-02Э'!I29*$H29))</f>
        <v>-</v>
      </c>
      <c r="K29" s="152">
        <f>IF(H29="-","-",IF('детали ЭД117-02Э'!J29=0,"-",'детали ЭД117-02Э'!J29*$H29))</f>
        <v>1</v>
      </c>
      <c r="L29" s="145" t="str">
        <f>IF($H29="-","-",IF('детали ЭД117-02Э'!K29=0,"-",'детали ЭД117-02Э'!K29))</f>
        <v>-</v>
      </c>
      <c r="M29" s="602" t="str">
        <f>IF($H29="-","-",IF('детали ЭД117-02Э'!L29=0,"-",'детали ЭД117-02Э'!L29))</f>
        <v>двигатель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589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</row>
    <row r="30" spans="1:135" s="3" customFormat="1" x14ac:dyDescent="0.25">
      <c r="A30" s="601">
        <f>'дерево ЭД117-02Э'!A32</f>
        <v>29</v>
      </c>
      <c r="B30" s="108" t="str">
        <f>'дерево ЭД117-02Э'!B32</f>
        <v>00.17.</v>
      </c>
      <c r="C30" s="17" t="str">
        <f>IF($H30="-","-",'детали ЭД117-02Э'!C30)</f>
        <v>Кольцо 059-065-36-2-3</v>
      </c>
      <c r="D30" s="17" t="str">
        <f>IF($H30="-","-",IF('детали ЭД117-02Э'!D30=0,"-",'детали ЭД117-02Э'!D30))</f>
        <v xml:space="preserve"> </v>
      </c>
      <c r="E30" s="17" t="str">
        <f>IF($H30="-","-",IF('детали ЭД117-02Э'!E30=0,"-",'детали ЭД117-02Э'!E30))</f>
        <v xml:space="preserve">Кольцо </v>
      </c>
      <c r="F30" s="17" t="str">
        <f>IF($H30="-","-",IF('детали ЭД117-02Э'!F30=0,"-",'детали ЭД117-02Э'!F30))</f>
        <v>059-065-36-2-3</v>
      </c>
      <c r="G30" s="147" t="str">
        <f>IF($H30="-","-",IF('детали ЭД117-02Э'!G30=0,"-",'детали ЭД117-02Э'!G30))</f>
        <v>ГОСТ 9833-73; ГОСТ 18829-80 из рез. смеси РС-26ч ТУ 2512-003-36523570-97</v>
      </c>
      <c r="H30" s="138">
        <f>IF((HLOOKUP($D$1,'дерево ЭД117-02Э'!$H$4:$BU$235,A30,FALSE))*$G$1=0,"-",(HLOOKUP($D$1,'дерево ЭД117-02Э'!$H$4:$BU$235,A30,FALSE))*$G$1)</f>
        <v>1</v>
      </c>
      <c r="I30" s="138" t="str">
        <f>IF(H30="-","-",'детали ЭД117-02Э'!H30)</f>
        <v>шт</v>
      </c>
      <c r="J30" s="152" t="str">
        <f>IF($H30="-","-",IF('детали ЭД117-02Э'!I30=0,"-",'детали ЭД117-02Э'!I30*$H30))</f>
        <v>-</v>
      </c>
      <c r="K30" s="152">
        <f>IF(H30="-","-",IF('детали ЭД117-02Э'!J30=0,"-",'детали ЭД117-02Э'!J30*$H30))</f>
        <v>1</v>
      </c>
      <c r="L30" s="145" t="str">
        <f>IF($H30="-","-",IF('детали ЭД117-02Э'!K30=0,"-",'детали ЭД117-02Э'!K30))</f>
        <v>-</v>
      </c>
      <c r="M30" s="602" t="str">
        <f>IF($H30="-","-",IF('детали ЭД117-02Э'!L30=0,"-",'детали ЭД117-02Э'!L30))</f>
        <v>двигатель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589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</row>
    <row r="31" spans="1:135" s="35" customFormat="1" ht="13.8" thickBot="1" x14ac:dyDescent="0.3">
      <c r="A31" s="481">
        <f>'дерево ЭД117-02Э'!A33</f>
        <v>30</v>
      </c>
      <c r="B31" s="182" t="str">
        <f>'дерево ЭД117-02Э'!B33</f>
        <v>00.18.</v>
      </c>
      <c r="C31" s="795" t="str">
        <f>IF($H31="-","-",'детали ЭД117-02Э'!C31)</f>
        <v>Кольцо 100-106-36-2-3</v>
      </c>
      <c r="D31" s="219" t="str">
        <f>IF($H31="-","-",IF('детали ЭД117-02Э'!D31=0,"-",'детали ЭД117-02Э'!D31))</f>
        <v xml:space="preserve"> </v>
      </c>
      <c r="E31" s="687" t="str">
        <f>IF($H31="-","-",IF('детали ЭД117-02Э'!E31=0,"-",'детали ЭД117-02Э'!E31))</f>
        <v xml:space="preserve">Кольцо </v>
      </c>
      <c r="F31" s="687" t="str">
        <f>IF($H31="-","-",IF('детали ЭД117-02Э'!F31=0,"-",'детали ЭД117-02Э'!F31))</f>
        <v>100-106-36-2-3</v>
      </c>
      <c r="G31" s="492" t="str">
        <f>IF($H31="-","-",IF('детали ЭД117-02Э'!G31=0,"-",'детали ЭД117-02Э'!G31))</f>
        <v>ГОСТ 9833-73; ГОСТ 18829-80 из рез. смеси РС-26ч ТУ 2512-003-36523570-97</v>
      </c>
      <c r="H31" s="493">
        <f>IF((HLOOKUP($D$1,'дерево ЭД117-02Э'!$H$4:$BU$235,A31,FALSE))*$G$1=0,"-",(HLOOKUP($D$1,'дерево ЭД117-02Э'!$H$4:$BU$235,A31,FALSE))*$G$1)</f>
        <v>4</v>
      </c>
      <c r="I31" s="493" t="str">
        <f>IF(H31="-","-",'детали ЭД117-02Э'!H31)</f>
        <v>шт</v>
      </c>
      <c r="J31" s="494" t="str">
        <f>IF($H31="-","-",IF('детали ЭД117-02Э'!I31=0,"-",'детали ЭД117-02Э'!I31*$H31))</f>
        <v>-</v>
      </c>
      <c r="K31" s="494">
        <f>IF(H31="-","-",IF('детали ЭД117-02Э'!J31=0,"-",'детали ЭД117-02Э'!J31*$H31))</f>
        <v>4</v>
      </c>
      <c r="L31" s="482" t="str">
        <f>IF($H31="-","-",IF('детали ЭД117-02Э'!K31=0,"-",'детали ЭД117-02Э'!K31))</f>
        <v>-</v>
      </c>
      <c r="M31" s="603" t="str">
        <f>IF($H31="-","-",IF('детали ЭД117-02Э'!L31=0,"-",'детали ЭД117-02Э'!L31))</f>
        <v>двигатель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59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</row>
    <row r="32" spans="1:135" s="199" customFormat="1" x14ac:dyDescent="0.25">
      <c r="A32" s="193">
        <f>'дерево ЭД117-02Э'!A34</f>
        <v>31</v>
      </c>
      <c r="B32" s="194" t="str">
        <f>'дерево ЭД117-02Э'!B34</f>
        <v>00.19.</v>
      </c>
      <c r="C32" s="319" t="str">
        <f>IF($H32="-","-",'детали ЭД117-02Э'!C32)</f>
        <v>Шайба 10.65Г.029</v>
      </c>
      <c r="D32" s="195" t="str">
        <f>IF($H32="-","-",IF('детали ЭД117-02Э'!D32=0,"-",'детали ЭД117-02Э'!D32))</f>
        <v xml:space="preserve"> </v>
      </c>
      <c r="E32" s="634" t="str">
        <f>IF($H32="-","-",IF('детали ЭД117-02Э'!E32=0,"-",'детали ЭД117-02Э'!E32))</f>
        <v xml:space="preserve">Шайба </v>
      </c>
      <c r="F32" s="634" t="str">
        <f>IF($H32="-","-",IF('детали ЭД117-02Э'!F32=0,"-",'детали ЭД117-02Э'!F32))</f>
        <v>-</v>
      </c>
      <c r="G32" s="549" t="str">
        <f>IF($H32="-","-",IF('детали ЭД117-02Э'!G32=0,"-",'детали ЭД117-02Э'!G32))</f>
        <v>10.65Г.029 ГОСТ 6402-70</v>
      </c>
      <c r="H32" s="550">
        <f>IF((HLOOKUP($D$1,'дерево ЭД117-02Э'!$H$4:$BU$235,A32,FALSE))*$G$1=0,"-",(HLOOKUP($D$1,'дерево ЭД117-02Э'!$H$4:$BU$235,A32,FALSE))*$G$1)</f>
        <v>8</v>
      </c>
      <c r="I32" s="550" t="str">
        <f>IF(H32="-","-",'детали ЭД117-02Э'!H32)</f>
        <v>шт</v>
      </c>
      <c r="J32" s="531" t="str">
        <f>IF($H32="-","-",IF('детали ЭД117-02Э'!I32=0,"-",'детали ЭД117-02Э'!I32*$H32))</f>
        <v>-</v>
      </c>
      <c r="K32" s="531">
        <f>IF(H32="-","-",IF('детали ЭД117-02Э'!J32=0,"-",'детали ЭД117-02Э'!J32*$H32))</f>
        <v>8</v>
      </c>
      <c r="L32" s="567" t="str">
        <f>IF($H32="-","-",IF('детали ЭД117-02Э'!K32=0,"-",'детали ЭД117-02Э'!K32))</f>
        <v>-</v>
      </c>
      <c r="M32" s="604" t="str">
        <f>IF($H32="-","-",IF('детали ЭД117-02Э'!L32=0,"-",'детали ЭД117-02Э'!L32))</f>
        <v>двигатель</v>
      </c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201"/>
      <c r="CF32" s="201"/>
      <c r="CG32" s="201"/>
      <c r="CH32" s="201"/>
      <c r="CI32" s="201"/>
      <c r="CJ32" s="201"/>
      <c r="CK32" s="201"/>
      <c r="CL32" s="201"/>
      <c r="CM32" s="201"/>
      <c r="CN32" s="201"/>
      <c r="CO32" s="201"/>
      <c r="CP32" s="201"/>
      <c r="CQ32" s="201"/>
      <c r="CR32" s="201"/>
      <c r="CS32" s="201"/>
      <c r="CT32" s="201"/>
      <c r="CU32" s="201"/>
      <c r="CV32" s="201"/>
      <c r="CW32" s="201"/>
      <c r="CX32" s="201"/>
      <c r="CY32" s="201"/>
      <c r="CZ32" s="201"/>
      <c r="DA32" s="201"/>
      <c r="DB32" s="201"/>
      <c r="DC32" s="201"/>
      <c r="DD32" s="591"/>
      <c r="DE32" s="202"/>
      <c r="DF32" s="202"/>
      <c r="DG32" s="202"/>
      <c r="DH32" s="202"/>
      <c r="DI32" s="202"/>
      <c r="DJ32" s="202"/>
      <c r="DK32" s="202"/>
      <c r="DL32" s="202"/>
      <c r="DM32" s="202"/>
      <c r="DN32" s="202"/>
      <c r="DO32" s="202"/>
      <c r="DP32" s="202"/>
      <c r="DQ32" s="202"/>
      <c r="DR32" s="202"/>
      <c r="DS32" s="202"/>
      <c r="DT32" s="202"/>
      <c r="DU32" s="202"/>
      <c r="DV32" s="202"/>
      <c r="DW32" s="202"/>
      <c r="DX32" s="202"/>
      <c r="DY32" s="202"/>
      <c r="DZ32" s="202"/>
      <c r="EA32" s="202"/>
      <c r="EB32" s="202"/>
      <c r="EC32" s="202"/>
      <c r="ED32" s="202"/>
      <c r="EE32" s="202"/>
    </row>
    <row r="33" spans="1:135" s="209" customFormat="1" ht="13.8" thickBot="1" x14ac:dyDescent="0.3">
      <c r="A33" s="203">
        <f>'дерево ЭД117-02Э'!A35</f>
        <v>32</v>
      </c>
      <c r="B33" s="204" t="str">
        <f>'дерево ЭД117-02Э'!B35</f>
        <v>00.19.</v>
      </c>
      <c r="C33" s="320" t="str">
        <f>IF($H33="-","-",'детали ЭД117-02Э'!C33)</f>
        <v>-</v>
      </c>
      <c r="D33" s="320" t="str">
        <f>IF($H33="-","-",IF('детали ЭД117-02Э'!D33=0,"-",'детали ЭД117-02Э'!D33))</f>
        <v>-</v>
      </c>
      <c r="E33" s="320" t="str">
        <f>IF($H33="-","-",IF('детали ЭД117-02Э'!E33=0,"-",'детали ЭД117-02Э'!E33))</f>
        <v>-</v>
      </c>
      <c r="F33" s="320" t="str">
        <f>IF($H33="-","-",IF('детали ЭД117-02Э'!F33=0,"-",'детали ЭД117-02Э'!F33))</f>
        <v>-</v>
      </c>
      <c r="G33" s="547" t="str">
        <f>IF($H33="-","-",IF('детали ЭД117-02Э'!G33=0,"-",'детали ЭД117-02Э'!G33))</f>
        <v>-</v>
      </c>
      <c r="H33" s="548" t="str">
        <f>IF((HLOOKUP($D$1,'дерево ЭД117-02Э'!$H$4:$BU$235,A33,FALSE))*$G$1=0,"-",(HLOOKUP($D$1,'дерево ЭД117-02Э'!$H$4:$BU$235,A33,FALSE))*$G$1)</f>
        <v>-</v>
      </c>
      <c r="I33" s="548" t="str">
        <f>IF(H33="-","-",'детали ЭД117-02Э'!H33)</f>
        <v>-</v>
      </c>
      <c r="J33" s="537" t="str">
        <f>IF($H33="-","-",IF('детали ЭД117-02Э'!I33=0,"-",'детали ЭД117-02Э'!I33*$H33))</f>
        <v>-</v>
      </c>
      <c r="K33" s="537" t="str">
        <f>IF(H33="-","-",IF('детали ЭД117-02Э'!J33=0,"-",'детали ЭД117-02Э'!J33*$H33))</f>
        <v>-</v>
      </c>
      <c r="L33" s="581" t="str">
        <f>IF($H33="-","-",IF('детали ЭД117-02Э'!K33=0,"-",'детали ЭД117-02Э'!K33))</f>
        <v>-</v>
      </c>
      <c r="M33" s="605" t="str">
        <f>IF($H33="-","-",IF('детали ЭД117-02Э'!L33=0,"-",'детали ЭД117-02Э'!L33))</f>
        <v>-</v>
      </c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11"/>
      <c r="DB33" s="211"/>
      <c r="DC33" s="211"/>
      <c r="DD33" s="592"/>
      <c r="DE33" s="212"/>
      <c r="DF33" s="212"/>
      <c r="DG33" s="212"/>
      <c r="DH33" s="212"/>
      <c r="DI33" s="212"/>
      <c r="DJ33" s="212"/>
      <c r="DK33" s="212"/>
      <c r="DL33" s="212"/>
      <c r="DM33" s="212"/>
      <c r="DN33" s="212"/>
      <c r="DO33" s="212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12"/>
      <c r="EB33" s="212"/>
      <c r="EC33" s="212"/>
      <c r="ED33" s="212"/>
      <c r="EE33" s="212"/>
    </row>
    <row r="34" spans="1:135" s="302" customFormat="1" x14ac:dyDescent="0.25">
      <c r="A34" s="322">
        <f>'дерево ЭД117-02Э'!A36</f>
        <v>33</v>
      </c>
      <c r="B34" s="188" t="str">
        <f>'дерево ЭД117-02Э'!B36</f>
        <v>00.8.</v>
      </c>
      <c r="C34" s="323" t="str">
        <f>IF($H34="-","-",'детали ЭД117-02Э'!C34)</f>
        <v>НС.073.07</v>
      </c>
      <c r="D34" s="323" t="str">
        <f>IF($H34="-","-",IF('детали ЭД117-02Э'!D34=0,"-",'детали ЭД117-02Э'!D34))</f>
        <v>Шпилька ресурсная М10</v>
      </c>
      <c r="E34" s="323" t="str">
        <f>IF($H34="-","-",IF('детали ЭД117-02Э'!E34=0,"-",'детали ЭД117-02Э'!E34))</f>
        <v>Шпилька</v>
      </c>
      <c r="F34" s="323" t="str">
        <f>IF($H34="-","-",IF('детали ЭД117-02Э'!F34=0,"-",'детали ЭД117-02Э'!F34))</f>
        <v>-</v>
      </c>
      <c r="G34" s="149" t="str">
        <f>IF($H34="-","-",IF('детали ЭД117-02Э'!G34=0,"-",'детали ЭД117-02Э'!G34))</f>
        <v>ресурсная М10 НС.073.07</v>
      </c>
      <c r="H34" s="799">
        <f>IF((HLOOKUP($D$1,'дерево ЭД117-02Э'!$H$4:$BU$235,A34,FALSE))*$G$1=0,"-",(HLOOKUP($D$1,'дерево ЭД117-02Э'!$H$4:$BU$235,A34,FALSE))*$G$1)</f>
        <v>6</v>
      </c>
      <c r="I34" s="799" t="str">
        <f>IF(H34="-","-",'детали ЭД117-02Э'!H34)</f>
        <v>шт</v>
      </c>
      <c r="J34" s="175" t="str">
        <f>IF($H34="-","-",IF('детали ЭД117-02Э'!I34=0,"-",'детали ЭД117-02Э'!I34*$H34))</f>
        <v>-</v>
      </c>
      <c r="K34" s="175">
        <f>IF(H34="-","-",IF('детали ЭД117-02Э'!J34=0,"-",'детали ЭД117-02Э'!J34*$H34))</f>
        <v>6</v>
      </c>
      <c r="L34" s="807" t="str">
        <f>IF($H34="-","-",IF('детали ЭД117-02Э'!K34=0,"-",'детали ЭД117-02Э'!K34))</f>
        <v>покупн. взамен ЭД117-01-001 и ЭД117-07-001</v>
      </c>
      <c r="M34" s="607" t="str">
        <f>IF($H34="-","-",IF('детали ЭД117-02Э'!L34=0,"-",'детали ЭД117-02Э'!L34))</f>
        <v>двигатель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594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</row>
    <row r="35" spans="1:135" s="35" customFormat="1" ht="13.8" thickBot="1" x14ac:dyDescent="0.3">
      <c r="A35" s="601">
        <f>'дерево ЭД117-02Э'!A37</f>
        <v>34</v>
      </c>
      <c r="B35" s="182" t="str">
        <f>'дерево ЭД117-02Э'!B37</f>
        <v>00.10.</v>
      </c>
      <c r="C35" s="321" t="str">
        <f>IF($H35="-","-",'детали ЭД117-02Э'!C35)</f>
        <v>НС.073.12</v>
      </c>
      <c r="D35" s="321" t="str">
        <f>IF($H35="-","-",IF('детали ЭД117-02Э'!D35=0,"-",'детали ЭД117-02Э'!D35))</f>
        <v>Гайка М10</v>
      </c>
      <c r="E35" s="321" t="str">
        <f>IF($H35="-","-",IF('детали ЭД117-02Э'!E35=0,"-",'детали ЭД117-02Э'!E35))</f>
        <v>Гайка</v>
      </c>
      <c r="F35" s="321" t="str">
        <f>IF($H35="-","-",IF('детали ЭД117-02Э'!F35=0,"-",'детали ЭД117-02Э'!F35))</f>
        <v>-</v>
      </c>
      <c r="G35" s="484" t="str">
        <f>IF($H35="-","-",IF('детали ЭД117-02Э'!G35=0,"-",'детали ЭД117-02Э'!G35))</f>
        <v>М10 НС.073.12</v>
      </c>
      <c r="H35" s="485">
        <f>IF((HLOOKUP($D$1,'дерево ЭД117-02Э'!$H$4:$BU$235,A35,FALSE))*$G$1=0,"-",(HLOOKUP($D$1,'дерево ЭД117-02Э'!$H$4:$BU$235,A35,FALSE))*$G$1)</f>
        <v>6</v>
      </c>
      <c r="I35" s="485" t="str">
        <f>IF(H35="-","-",'детали ЭД117-02Э'!H35)</f>
        <v>шт</v>
      </c>
      <c r="J35" s="486" t="str">
        <f>IF($H35="-","-",IF('детали ЭД117-02Э'!I35=0,"-",'детали ЭД117-02Э'!I35*$H35))</f>
        <v>-</v>
      </c>
      <c r="K35" s="174">
        <f>IF(H35="-","-",IF('детали ЭД117-02Э'!J35=0,"-",'детали ЭД117-02Э'!J35*$H35))</f>
        <v>6</v>
      </c>
      <c r="L35" s="487" t="str">
        <f>IF($H35="-","-",IF('детали ЭД117-02Э'!K35=0,"-",'детали ЭД117-02Э'!K35))</f>
        <v>покупн. взамен ЭД117-01-017</v>
      </c>
      <c r="M35" s="603" t="str">
        <f>IF($H35="-","-",IF('детали ЭД117-02Э'!L35=0,"-",'детали ЭД117-02Э'!L35))</f>
        <v>двигатель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59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</row>
    <row r="36" spans="1:135" s="201" customFormat="1" ht="16.2" x14ac:dyDescent="0.25">
      <c r="A36" s="601">
        <f>'дерево ЭД117-02Э'!A38</f>
        <v>35</v>
      </c>
      <c r="B36" s="324"/>
      <c r="C36" s="619" t="str">
        <f>HLOOKUP($D$1,'дерево ЭД117-02Э'!$H$4:$BU$235,A36,FALSE)</f>
        <v>11</v>
      </c>
      <c r="D36" s="324"/>
      <c r="E36" s="552"/>
      <c r="F36" s="552"/>
      <c r="G36" s="552"/>
      <c r="H36" s="553"/>
      <c r="I36" s="325"/>
      <c r="J36" s="545" t="str">
        <f>IF(H36="-","-",IF('детали ЭД117-02Э'!I36=0,"-",'детали ЭД117-02Э'!I36*H36))</f>
        <v>-</v>
      </c>
      <c r="K36" s="545" t="str">
        <f>IF(H36="-","-",IF('детали ЭД117-02Э'!J36=0,"-",'детали ЭД117-02Э'!J36*H36))</f>
        <v>-</v>
      </c>
      <c r="L36" s="554"/>
      <c r="M36" s="604" t="str">
        <f>IF($H36="-","-",IF('детали ЭД117-02Э'!L36=0,"-",'детали ЭД117-02Э'!L36))</f>
        <v>-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</row>
    <row r="37" spans="1:135" s="329" customFormat="1" ht="13.8" thickBot="1" x14ac:dyDescent="0.3">
      <c r="A37" s="601">
        <f>'дерево ЭД117-02Э'!A39</f>
        <v>36</v>
      </c>
      <c r="B37" s="204" t="str">
        <f>'дерево ЭД117-02Э'!B39</f>
        <v>00.20.</v>
      </c>
      <c r="C37" s="205" t="str">
        <f>IF($H37="-","-",'детали ЭД117-02Э'!C37)</f>
        <v>ЭД117-02-ХХКВМ двиг-ль</v>
      </c>
      <c r="D37" s="205" t="str">
        <f>IF($H37="-","-",IF('детали ЭД117-02Э'!D37=0,"-",'детали ЭД117-02Э'!D37))</f>
        <v>Комплект вспомог. мат.</v>
      </c>
      <c r="E37" s="555" t="str">
        <f>IF($H37="-","-",IF('детали ЭД117-02Э'!E37=0,"-",'детали ЭД117-02Э'!E37))</f>
        <v>КВМ</v>
      </c>
      <c r="F37" s="555" t="str">
        <f>IF($H37="-","-",IF('детали ЭД117-02Э'!F37=0,"-",'детали ЭД117-02Э'!F37))</f>
        <v>-</v>
      </c>
      <c r="G37" s="556" t="str">
        <f>IF($H37="-","-",IF('детали ЭД117-02Э'!G37=0,"-",'детали ЭД117-02Э'!G37))</f>
        <v>ЭД117-02-ХХКВМ</v>
      </c>
      <c r="H37" s="535">
        <f>IF((HLOOKUP($D$1,'дерево ЭД117-02Э'!$H$4:$BU$235,A37,FALSE))*$G$1=0,"-",(HLOOKUP($D$1,'дерево ЭД117-02Э'!$H$4:$BU$235,A37,FALSE))*$G$1)</f>
        <v>1</v>
      </c>
      <c r="I37" s="548" t="str">
        <f>IF(H37="-","-",'детали ЭД117-02Э'!H37)</f>
        <v>шт</v>
      </c>
      <c r="J37" s="537" t="str">
        <f>IF($H37="-","-",IF('детали ЭД117-02Э'!I37=0,"-",'детали ЭД117-02Э'!I37*$H37))</f>
        <v>-</v>
      </c>
      <c r="K37" s="537">
        <f>IF(H37="-","-",IF('детали ЭД117-02Э'!J37=0,"-",'детали ЭД117-02Э'!J37*$H37))</f>
        <v>1</v>
      </c>
      <c r="L37" s="539" t="str">
        <f>IF($H37="-","-",IF('детали ЭД117-02Э'!K37=0,"-",'детали ЭД117-02Э'!K37))</f>
        <v>-</v>
      </c>
      <c r="M37" s="605" t="str">
        <f>IF($H37="-","-",IF('детали ЭД117-02Э'!L37=0,"-",'детали ЭД117-02Э'!L37))</f>
        <v>двигатель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11"/>
      <c r="DO37" s="211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11"/>
      <c r="EB37" s="211"/>
      <c r="EC37" s="211"/>
      <c r="ED37" s="211"/>
      <c r="EE37" s="211"/>
    </row>
    <row r="38" spans="1:135" s="334" customFormat="1" ht="13.8" thickBot="1" x14ac:dyDescent="0.3">
      <c r="A38" s="601">
        <f>'дерево ЭД117-02Э'!A40</f>
        <v>37</v>
      </c>
      <c r="B38" s="333"/>
      <c r="E38" s="515"/>
      <c r="F38" s="515"/>
      <c r="G38" s="516"/>
      <c r="H38" s="335"/>
      <c r="I38" s="517"/>
      <c r="J38" s="518"/>
      <c r="K38" s="519"/>
      <c r="L38" s="520"/>
      <c r="M38" s="606" t="str">
        <f>IF($H38="-","-",IF('детали ЭД117-02Э'!L38=0,"-",'детали ЭД117-02Э'!L38))</f>
        <v>-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59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</row>
    <row r="39" spans="1:135" s="275" customFormat="1" ht="13.8" thickBot="1" x14ac:dyDescent="0.3">
      <c r="A39" s="601">
        <f>'дерево ЭД117-02Э'!A41</f>
        <v>38</v>
      </c>
      <c r="B39" s="384" t="str">
        <f>'дерево ЭД117-02Э'!B41</f>
        <v>01.</v>
      </c>
      <c r="C39" s="385" t="str">
        <f>IF($H39="-","-",'детали ЭД117-02Э'!C39)</f>
        <v>ЭД117-01-10СБ</v>
      </c>
      <c r="D39" s="385" t="str">
        <f>IF($H39="-","-",IF('детали ЭД117-02Э'!D39=0,"-",'детали ЭД117-02Э'!D39))</f>
        <v>Муфта</v>
      </c>
      <c r="E39" s="557" t="str">
        <f>IF($H39="-","-",IF('детали ЭД117-02Э'!E39=0,"-",'детали ЭД117-02Э'!E39))</f>
        <v>-</v>
      </c>
      <c r="F39" s="557" t="str">
        <f>IF($H39="-","-",IF('детали ЭД117-02Э'!F39=0,"-",'детали ЭД117-02Э'!F39))</f>
        <v>-</v>
      </c>
      <c r="G39" s="557" t="str">
        <f>IF($H39="-","-",IF('детали ЭД117-02Э'!G39=0,"-",'детали ЭД117-02Э'!G39))</f>
        <v>-</v>
      </c>
      <c r="H39" s="558">
        <f>IF((HLOOKUP($D$1,'дерево ЭД117-02Э'!$H$4:$BU$235,A39,FALSE))*$G$1=0,"-",(HLOOKUP($D$1,'дерево ЭД117-02Э'!$H$4:$BU$235,A39,FALSE))*$G$1)</f>
        <v>1</v>
      </c>
      <c r="I39" s="559" t="str">
        <f>IF(H39="-","-",'детали ЭД117-02Э'!H39)</f>
        <v>шт</v>
      </c>
      <c r="J39" s="560" t="str">
        <f>IF($H39="-","-",IF('детали ЭД117-02Э'!I39=0,"-",'детали ЭД117-02Э'!I39*$H39))</f>
        <v>-</v>
      </c>
      <c r="K39" s="561" t="str">
        <f>IF(H39="-","-",IF('детали ЭД117-02Э'!J39=0,"-",'детали ЭД117-02Э'!J39*$H39))</f>
        <v>-</v>
      </c>
      <c r="L39" s="562" t="str">
        <f>IF($H39="-","-",IF('детали ЭД117-02Э'!K39=0,"-",'детали ЭД117-02Э'!K39))</f>
        <v>-</v>
      </c>
      <c r="M39" s="608" t="str">
        <f>IF($H39="-","-",IF('детали ЭД117-02Э'!L39=0,"-",'детали ЭД117-02Э'!L39))</f>
        <v>-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595"/>
      <c r="DE39" s="270"/>
      <c r="DF39" s="270"/>
      <c r="DG39" s="270"/>
      <c r="DH39" s="270"/>
      <c r="DI39" s="270"/>
      <c r="DJ39" s="270"/>
      <c r="DK39" s="270"/>
      <c r="DL39" s="270"/>
      <c r="DM39" s="270"/>
      <c r="DN39" s="270"/>
      <c r="DO39" s="270"/>
      <c r="DP39" s="270"/>
      <c r="DQ39" s="270"/>
      <c r="DR39" s="270"/>
      <c r="DS39" s="270"/>
      <c r="DT39" s="270"/>
      <c r="DU39" s="270"/>
      <c r="DV39" s="270"/>
      <c r="DW39" s="270"/>
      <c r="DX39" s="270"/>
      <c r="DY39" s="270"/>
      <c r="DZ39" s="270"/>
      <c r="EA39" s="270"/>
      <c r="EB39" s="270"/>
      <c r="EC39" s="270"/>
      <c r="ED39" s="270"/>
      <c r="EE39" s="270"/>
    </row>
    <row r="40" spans="1:135" s="286" customFormat="1" x14ac:dyDescent="0.25">
      <c r="A40" s="601">
        <f>'дерево ЭД117-02Э'!A42</f>
        <v>39</v>
      </c>
      <c r="B40" s="363" t="str">
        <f>'дерево ЭД117-02Э'!B42</f>
        <v>01.1.</v>
      </c>
      <c r="C40" s="364" t="str">
        <f>IF($H40="-","-",'детали ЭД117-02Э'!C40)</f>
        <v>ЭД117-01-10-001</v>
      </c>
      <c r="D40" s="365" t="str">
        <f>IF($H40="-","-",IF('детали ЭД117-02Э'!D40=0,"-",'детали ЭД117-02Э'!D40))</f>
        <v>Корпус</v>
      </c>
      <c r="E40" s="511" t="str">
        <f>IF($H40="-","-",IF('детали ЭД117-02Э'!E40=0,"-",'детали ЭД117-02Э'!E40))</f>
        <v>Круг</v>
      </c>
      <c r="F40" s="511" t="str">
        <f>IF($H40="-","-",IF('детали ЭД117-02Э'!F40=0,"-",'детали ЭД117-02Э'!F40))</f>
        <v>45-В ГОСТ 2590-88</v>
      </c>
      <c r="G40" s="511" t="str">
        <f>IF($H40="-","-",IF('детали ЭД117-02Э'!G40=0,"-",'детали ЭД117-02Э'!G40))</f>
        <v>40Х-Б-Т ГОСТ 4543-71</v>
      </c>
      <c r="H40" s="512">
        <f>IF((HLOOKUP($D$1,'дерево ЭД117-02Э'!$H$4:$BU$235,A40,FALSE))*$G$1=0,"-",(HLOOKUP($D$1,'дерево ЭД117-02Э'!$H$4:$BU$235,A40,FALSE))*$G$1)</f>
        <v>1</v>
      </c>
      <c r="I40" s="512" t="str">
        <f>IF(H40="-","-",'детали ЭД117-02Э'!H40)</f>
        <v>кг</v>
      </c>
      <c r="J40" s="513">
        <f>IF($H40="-","-",IF('детали ЭД117-02Э'!I40=0,"-",'детали ЭД117-02Э'!I40*$H40))</f>
        <v>0.41</v>
      </c>
      <c r="K40" s="513">
        <f>IF(H40="-","-",IF('детали ЭД117-02Э'!J40=0,"-",'детали ЭД117-02Э'!J40*$H40))</f>
        <v>1.1499999999999999</v>
      </c>
      <c r="L40" s="514" t="str">
        <f>IF($H40="-","-",IF('детали ЭД117-02Э'!K40=0,"-",'детали ЭД117-02Э'!K40))</f>
        <v>-</v>
      </c>
      <c r="M40" s="607" t="str">
        <f>IF($H40="-","-",IF('детали ЭД117-02Э'!L40=0,"-",'детали ЭД117-02Э'!L40))</f>
        <v>муфта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594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</row>
    <row r="41" spans="1:135" s="3" customFormat="1" x14ac:dyDescent="0.25">
      <c r="A41" s="601">
        <f>'дерево ЭД117-02Э'!A43</f>
        <v>40</v>
      </c>
      <c r="B41" s="107" t="str">
        <f>'дерево ЭД117-02Э'!B43</f>
        <v>01.2.</v>
      </c>
      <c r="C41" s="95" t="str">
        <f>IF($H41="-","-",'детали ЭД117-02Э'!C41)</f>
        <v>ЭД117-01-10-002</v>
      </c>
      <c r="D41" s="15" t="str">
        <f>IF($H41="-","-",IF('детали ЭД117-02Э'!D41=0,"-",'детали ЭД117-02Э'!D41))</f>
        <v>Муфта</v>
      </c>
      <c r="E41" s="147" t="str">
        <f>IF($H41="-","-",IF('детали ЭД117-02Э'!E41=0,"-",'детали ЭД117-02Э'!E41))</f>
        <v>Круг</v>
      </c>
      <c r="F41" s="147" t="str">
        <f>IF($H41="-","-",IF('детали ЭД117-02Э'!F41=0,"-",'детали ЭД117-02Э'!F41))</f>
        <v>36-В ГОСТ 2590-88</v>
      </c>
      <c r="G41" s="147" t="str">
        <f>IF($H41="-","-",IF('детали ЭД117-02Э'!G41=0,"-",'детали ЭД117-02Э'!G41))</f>
        <v>40Х-Б-Т ГОСТ 4543-71</v>
      </c>
      <c r="H41" s="138">
        <f>IF((HLOOKUP($D$1,'дерево ЭД117-02Э'!$H$4:$BU$235,A41,FALSE))*$G$1=0,"-",(HLOOKUP($D$1,'дерево ЭД117-02Э'!$H$4:$BU$235,A41,FALSE))*$G$1)</f>
        <v>1</v>
      </c>
      <c r="I41" s="138" t="str">
        <f>IF(H41="-","-",'детали ЭД117-02Э'!H41)</f>
        <v>кг</v>
      </c>
      <c r="J41" s="152">
        <f>IF($H41="-","-",IF('детали ЭД117-02Э'!I41=0,"-",'детали ЭД117-02Э'!I41*$H41))</f>
        <v>0.16</v>
      </c>
      <c r="K41" s="152">
        <f>IF(H41="-","-",IF('детали ЭД117-02Э'!J41=0,"-",'детали ЭД117-02Э'!J41*$H41))</f>
        <v>0.42</v>
      </c>
      <c r="L41" s="145" t="str">
        <f>IF($H41="-","-",IF('детали ЭД117-02Э'!K41=0,"-",'детали ЭД117-02Э'!K41))</f>
        <v>-</v>
      </c>
      <c r="M41" s="602" t="str">
        <f>IF($H41="-","-",IF('детали ЭД117-02Э'!L41=0,"-",'детали ЭД117-02Э'!L41))</f>
        <v>муфта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589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</row>
    <row r="42" spans="1:135" s="3" customFormat="1" x14ac:dyDescent="0.25">
      <c r="A42" s="601">
        <f>'дерево ЭД117-02Э'!A44</f>
        <v>41</v>
      </c>
      <c r="B42" s="107" t="str">
        <f>'дерево ЭД117-02Э'!B44</f>
        <v>01.3.</v>
      </c>
      <c r="C42" s="96" t="str">
        <f>IF($H42="-","-",'детали ЭД117-02Э'!C42)</f>
        <v>П5АМ5-01-70-003</v>
      </c>
      <c r="D42" s="14" t="str">
        <f>IF($H42="-","-",IF('детали ЭД117-02Э'!D42=0,"-",'детали ЭД117-02Э'!D42))</f>
        <v>Штифт</v>
      </c>
      <c r="E42" s="147" t="str">
        <f>IF($H42="-","-",IF('детали ЭД117-02Э'!E42=0,"-",'детали ЭД117-02Э'!E42))</f>
        <v>Проволока</v>
      </c>
      <c r="F42" s="147" t="str">
        <f>IF($H42="-","-",IF('детали ЭД117-02Э'!F42=0,"-",'детали ЭД117-02Э'!F42))</f>
        <v>-</v>
      </c>
      <c r="G42" s="147" t="str">
        <f>IF($H42="-","-",IF('детали ЭД117-02Э'!G42=0,"-",'детали ЭД117-02Э'!G42))</f>
        <v>3х3 65Г ГОСТ 11850-72</v>
      </c>
      <c r="H42" s="138">
        <f>IF((HLOOKUP($D$1,'дерево ЭД117-02Э'!$H$4:$BU$235,A42,FALSE))*$G$1=0,"-",(HLOOKUP($D$1,'дерево ЭД117-02Э'!$H$4:$BU$235,A42,FALSE))*$G$1)</f>
        <v>6</v>
      </c>
      <c r="I42" s="138" t="str">
        <f>IF(H42="-","-",'детали ЭД117-02Э'!H42)</f>
        <v>кг</v>
      </c>
      <c r="J42" s="152">
        <f>IF($H42="-","-",IF('детали ЭД117-02Э'!I42=0,"-",'детали ЭД117-02Э'!I42*$H42))</f>
        <v>1.4999999999999999E-2</v>
      </c>
      <c r="K42" s="152">
        <f>IF(H42="-","-",IF('детали ЭД117-02Э'!J42=0,"-",'детали ЭД117-02Э'!J42*$H42))</f>
        <v>1.8000000000000002E-2</v>
      </c>
      <c r="L42" s="145" t="str">
        <f>IF($H42="-","-",IF('детали ЭД117-02Э'!K42=0,"-",'детали ЭД117-02Э'!K42))</f>
        <v>-</v>
      </c>
      <c r="M42" s="602" t="str">
        <f>IF($H42="-","-",IF('детали ЭД117-02Э'!L42=0,"-",'детали ЭД117-02Э'!L42))</f>
        <v>муфта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589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</row>
    <row r="43" spans="1:135" s="263" customFormat="1" ht="13.8" thickBot="1" x14ac:dyDescent="0.3">
      <c r="A43" s="601">
        <f>'дерево ЭД117-02Э'!A45</f>
        <v>42</v>
      </c>
      <c r="B43" s="337"/>
      <c r="C43" s="338"/>
      <c r="D43" s="338"/>
      <c r="E43" s="158"/>
      <c r="F43" s="158"/>
      <c r="G43" s="158"/>
      <c r="H43" s="339"/>
      <c r="I43" s="150"/>
      <c r="J43" s="489"/>
      <c r="K43" s="490"/>
      <c r="L43" s="491"/>
      <c r="M43" s="603" t="str">
        <f>IF($H43="-","-",IF('детали ЭД117-02Э'!L43=0,"-",'детали ЭД117-02Э'!L43))</f>
        <v>-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59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</row>
    <row r="44" spans="1:135" s="275" customFormat="1" ht="13.8" thickBot="1" x14ac:dyDescent="0.3">
      <c r="A44" s="601">
        <f>'дерево ЭД117-02Э'!A46</f>
        <v>43</v>
      </c>
      <c r="B44" s="384" t="str">
        <f>'дерево ЭД117-02Э'!B46</f>
        <v>02.</v>
      </c>
      <c r="C44" s="385" t="str">
        <f>IF($H44="-","-",'детали ЭД117-02Э'!C44)</f>
        <v>ЭД117-01-30СБ</v>
      </c>
      <c r="D44" s="385" t="str">
        <f>IF($H44="-","-",IF('детали ЭД117-02Э'!D44=0,"-",'детали ЭД117-02Э'!D44))</f>
        <v>Гильза</v>
      </c>
      <c r="E44" s="557" t="str">
        <f>IF($H44="-","-",IF('детали ЭД117-02Э'!E44=0,"-",'детали ЭД117-02Э'!E44))</f>
        <v>-</v>
      </c>
      <c r="F44" s="557" t="str">
        <f>IF($H44="-","-",IF('детали ЭД117-02Э'!F44=0,"-",'детали ЭД117-02Э'!F44))</f>
        <v>-</v>
      </c>
      <c r="G44" s="557" t="str">
        <f>IF($H44="-","-",IF('детали ЭД117-02Э'!G44=0,"-",'детали ЭД117-02Э'!G44))</f>
        <v>-</v>
      </c>
      <c r="H44" s="558">
        <f>IF((HLOOKUP($D$1,'дерево ЭД117-02Э'!$H$4:$BU$235,A44,FALSE))*$G$1=0,"-",(HLOOKUP($D$1,'дерево ЭД117-02Э'!$H$4:$BU$235,A44,FALSE))*$G$1)</f>
        <v>3</v>
      </c>
      <c r="I44" s="559" t="str">
        <f>IF(H44="-","-",'детали ЭД117-02Э'!H44)</f>
        <v>шт</v>
      </c>
      <c r="J44" s="560" t="str">
        <f>IF($H44="-","-",IF('детали ЭД117-02Э'!I44=0,"-",'детали ЭД117-02Э'!I44*$H44))</f>
        <v>-</v>
      </c>
      <c r="K44" s="561" t="str">
        <f>IF(H44="-","-",IF('детали ЭД117-02Э'!J44=0,"-",'детали ЭД117-02Э'!J44*$H44))</f>
        <v>-</v>
      </c>
      <c r="L44" s="562" t="str">
        <f>IF($H44="-","-",IF('детали ЭД117-02Э'!K44=0,"-",'детали ЭД117-02Э'!K44))</f>
        <v>-</v>
      </c>
      <c r="M44" s="608" t="str">
        <f>IF($H44="-","-",IF('детали ЭД117-02Э'!L44=0,"-",'детали ЭД117-02Э'!L44))</f>
        <v>-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595"/>
      <c r="DE44" s="270"/>
      <c r="DF44" s="270"/>
      <c r="DG44" s="270"/>
      <c r="DH44" s="270"/>
      <c r="DI44" s="270"/>
      <c r="DJ44" s="270"/>
      <c r="DK44" s="270"/>
      <c r="DL44" s="270"/>
      <c r="DM44" s="270"/>
      <c r="DN44" s="270"/>
      <c r="DO44" s="270"/>
      <c r="DP44" s="270"/>
      <c r="DQ44" s="270"/>
      <c r="DR44" s="270"/>
      <c r="DS44" s="270"/>
      <c r="DT44" s="270"/>
      <c r="DU44" s="270"/>
      <c r="DV44" s="270"/>
      <c r="DW44" s="270"/>
      <c r="DX44" s="270"/>
      <c r="DY44" s="270"/>
      <c r="DZ44" s="270"/>
      <c r="EA44" s="270"/>
      <c r="EB44" s="270"/>
      <c r="EC44" s="270"/>
      <c r="ED44" s="270"/>
      <c r="EE44" s="270"/>
    </row>
    <row r="45" spans="1:135" s="286" customFormat="1" x14ac:dyDescent="0.25">
      <c r="A45" s="601">
        <f>'дерево ЭД117-02Э'!A47</f>
        <v>44</v>
      </c>
      <c r="B45" s="363" t="str">
        <f>'дерево ЭД117-02Э'!B47</f>
        <v>02.1.</v>
      </c>
      <c r="C45" s="369" t="str">
        <f>IF($H45="-","-",'детали ЭД117-02Э'!C45)</f>
        <v>ЭД117-01-30-001</v>
      </c>
      <c r="D45" s="370" t="str">
        <f>IF($H45="-","-",IF('детали ЭД117-02Э'!D45=0,"-",'детали ЭД117-02Э'!D45))</f>
        <v>Кольцо</v>
      </c>
      <c r="E45" s="511" t="str">
        <f>IF($H45="-","-",IF('детали ЭД117-02Э'!E45=0,"-",'детали ЭД117-02Э'!E45))</f>
        <v>Проволока</v>
      </c>
      <c r="F45" s="511" t="str">
        <f>IF($H45="-","-",IF('детали ЭД117-02Э'!F45=0,"-",'детали ЭД117-02Э'!F45))</f>
        <v>-</v>
      </c>
      <c r="G45" s="511" t="str">
        <f>IF($H45="-","-",IF('детали ЭД117-02Э'!G45=0,"-",'детали ЭД117-02Э'!G45))</f>
        <v>Б-1-0,8 ГОСТ 9389-75</v>
      </c>
      <c r="H45" s="512">
        <f>IF((HLOOKUP($D$1,'дерево ЭД117-02Э'!$H$4:$BU$235,A45,FALSE))*$G$1=0,"-",(HLOOKUP($D$1,'дерево ЭД117-02Э'!$H$4:$BU$235,A45,FALSE))*$G$1)</f>
        <v>3</v>
      </c>
      <c r="I45" s="512" t="str">
        <f>IF(H45="-","-",'детали ЭД117-02Э'!H45)</f>
        <v>кг</v>
      </c>
      <c r="J45" s="513">
        <f>IF($H45="-","-",IF('детали ЭД117-02Э'!I45=0,"-",'детали ЭД117-02Э'!I45*$H45))</f>
        <v>6.1799999999999995E-4</v>
      </c>
      <c r="K45" s="513">
        <f>IF(H45="-","-",IF('детали ЭД117-02Э'!J45=0,"-",'детали ЭД117-02Э'!J45*$H45))</f>
        <v>6.3000000000000003E-4</v>
      </c>
      <c r="L45" s="514" t="str">
        <f>IF($H45="-","-",IF('детали ЭД117-02Э'!K45=0,"-",'детали ЭД117-02Э'!K45))</f>
        <v>-</v>
      </c>
      <c r="M45" s="607" t="str">
        <f>IF($H45="-","-",IF('детали ЭД117-02Э'!L45=0,"-",'детали ЭД117-02Э'!L45))</f>
        <v>гильза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594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</row>
    <row r="46" spans="1:135" s="3" customFormat="1" x14ac:dyDescent="0.25">
      <c r="A46" s="601">
        <f>'дерево ЭД117-02Э'!A48</f>
        <v>45</v>
      </c>
      <c r="B46" s="108" t="str">
        <f>'дерево ЭД117-02Э'!B48</f>
        <v>02.2.</v>
      </c>
      <c r="C46" s="97" t="str">
        <f>IF($H46="-","-",'детали ЭД117-02Э'!C46)</f>
        <v>ЭД117-01-30-003</v>
      </c>
      <c r="D46" s="97" t="str">
        <f>IF($H46="-","-",IF('детали ЭД117-02Э'!D46=0,"-",'детали ЭД117-02Э'!D46))</f>
        <v>Гильза</v>
      </c>
      <c r="E46" s="147" t="str">
        <f>IF($H46="-","-",IF('детали ЭД117-02Э'!E46=0,"-",'детали ЭД117-02Э'!E46))</f>
        <v>Пруток</v>
      </c>
      <c r="F46" s="147" t="str">
        <f>IF($H46="-","-",IF('детали ЭД117-02Э'!F46=0,"-",'детали ЭД117-02Э'!F46))</f>
        <v>-</v>
      </c>
      <c r="G46" s="147" t="str">
        <f>IF($H46="-","-",IF('детали ЭД117-02Э'!G46=0,"-",'детали ЭД117-02Э'!G46))</f>
        <v>ДКРПП 10х2000 ЛС 59-1 АВ ГОСТ 2060-90</v>
      </c>
      <c r="H46" s="138">
        <f>IF((HLOOKUP($D$1,'дерево ЭД117-02Э'!$H$4:$BU$235,A46,FALSE))*$G$1=0,"-",(HLOOKUP($D$1,'дерево ЭД117-02Э'!$H$4:$BU$235,A46,FALSE))*$G$1)</f>
        <v>3</v>
      </c>
      <c r="I46" s="138" t="str">
        <f>IF(H46="-","-",'детали ЭД117-02Э'!H46)</f>
        <v>кг</v>
      </c>
      <c r="J46" s="152">
        <f>IF($H46="-","-",IF('детали ЭД117-02Э'!I46=0,"-",'детали ЭД117-02Э'!I46*$H46))</f>
        <v>0.03</v>
      </c>
      <c r="K46" s="152">
        <f>IF(H46="-","-",IF('детали ЭД117-02Э'!J46=0,"-",'детали ЭД117-02Э'!J46*$H46))</f>
        <v>7.5899999999999995E-2</v>
      </c>
      <c r="L46" s="145" t="str">
        <f>IF($H46="-","-",IF('детали ЭД117-02Э'!K46=0,"-",'детали ЭД117-02Э'!K46))</f>
        <v>-</v>
      </c>
      <c r="M46" s="602" t="str">
        <f>IF($H46="-","-",IF('детали ЭД117-02Э'!L46=0,"-",'детали ЭД117-02Э'!L46))</f>
        <v>гильза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589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</row>
    <row r="47" spans="1:135" s="263" customFormat="1" ht="13.8" thickBot="1" x14ac:dyDescent="0.3">
      <c r="A47" s="601">
        <f>'дерево ЭД117-02Э'!A49</f>
        <v>46</v>
      </c>
      <c r="B47" s="337"/>
      <c r="E47" s="158"/>
      <c r="F47" s="158"/>
      <c r="G47" s="158"/>
      <c r="H47" s="339"/>
      <c r="I47" s="150"/>
      <c r="J47" s="489"/>
      <c r="K47" s="490"/>
      <c r="L47" s="491"/>
      <c r="M47" s="603" t="str">
        <f>IF($H47="-","-",IF('детали ЭД117-02Э'!L47=0,"-",'детали ЭД117-02Э'!L47))</f>
        <v>-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59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</row>
    <row r="48" spans="1:135" s="275" customFormat="1" ht="13.8" thickBot="1" x14ac:dyDescent="0.3">
      <c r="A48" s="601">
        <f>'дерево ЭД117-02Э'!A50</f>
        <v>47</v>
      </c>
      <c r="B48" s="384" t="str">
        <f>'дерево ЭД117-02Э'!B50</f>
        <v>03.</v>
      </c>
      <c r="C48" s="385" t="str">
        <f>IF($H48="-","-",'детали ЭД117-02Э'!C48)</f>
        <v>ЭД117-02-25СБ</v>
      </c>
      <c r="D48" s="385" t="str">
        <f>IF($H48="-","-",IF('детали ЭД117-02Э'!D48=0,"-",'детали ЭД117-02Э'!D48))</f>
        <v>Подпятник</v>
      </c>
      <c r="E48" s="557" t="str">
        <f>IF($H48="-","-",IF('детали ЭД117-02Э'!E48=0,"-",'детали ЭД117-02Э'!E48))</f>
        <v>-</v>
      </c>
      <c r="F48" s="557" t="str">
        <f>IF($H48="-","-",IF('детали ЭД117-02Э'!F48=0,"-",'детали ЭД117-02Э'!F48))</f>
        <v>-</v>
      </c>
      <c r="G48" s="557" t="str">
        <f>IF($H48="-","-",IF('детали ЭД117-02Э'!G48=0,"-",'детали ЭД117-02Э'!G48))</f>
        <v>-</v>
      </c>
      <c r="H48" s="558">
        <f>IF((HLOOKUP($D$1,'дерево ЭД117-02Э'!$H$4:$BU$235,A48,FALSE))*$G$1=0,"-",(HLOOKUP($D$1,'дерево ЭД117-02Э'!$H$4:$BU$235,A48,FALSE))*$G$1)</f>
        <v>1</v>
      </c>
      <c r="I48" s="559" t="str">
        <f>IF(H48="-","-",'детали ЭД117-02Э'!H48)</f>
        <v>шт</v>
      </c>
      <c r="J48" s="560" t="str">
        <f>IF($H48="-","-",IF('детали ЭД117-02Э'!I48=0,"-",'детали ЭД117-02Э'!I48*$H48))</f>
        <v>-</v>
      </c>
      <c r="K48" s="561" t="str">
        <f>IF(H48="-","-",IF('детали ЭД117-02Э'!J48=0,"-",'детали ЭД117-02Э'!J48*$H48))</f>
        <v>-</v>
      </c>
      <c r="L48" s="563" t="str">
        <f>IF($H48="-","-",IF('детали ЭД117-02Э'!K48=0,"-",'детали ЭД117-02Э'!K48))</f>
        <v>-</v>
      </c>
      <c r="M48" s="608" t="str">
        <f>IF($H48="-","-",IF('детали ЭД117-02Э'!L48=0,"-",'детали ЭД117-02Э'!L48))</f>
        <v>-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595"/>
      <c r="DE48" s="270"/>
      <c r="DF48" s="270"/>
      <c r="DG48" s="270"/>
      <c r="DH48" s="270"/>
      <c r="DI48" s="270"/>
      <c r="DJ48" s="270"/>
      <c r="DK48" s="270"/>
      <c r="DL48" s="270"/>
      <c r="DM48" s="270"/>
      <c r="DN48" s="270"/>
      <c r="DO48" s="270"/>
      <c r="DP48" s="270"/>
      <c r="DQ48" s="270"/>
      <c r="DR48" s="270"/>
      <c r="DS48" s="270"/>
      <c r="DT48" s="270"/>
      <c r="DU48" s="270"/>
      <c r="DV48" s="270"/>
      <c r="DW48" s="270"/>
      <c r="DX48" s="270"/>
      <c r="DY48" s="270"/>
      <c r="DZ48" s="270"/>
      <c r="EA48" s="270"/>
      <c r="EB48" s="270"/>
      <c r="EC48" s="270"/>
      <c r="ED48" s="270"/>
      <c r="EE48" s="270"/>
    </row>
    <row r="49" spans="1:135" s="199" customFormat="1" x14ac:dyDescent="0.25">
      <c r="A49" s="601">
        <f>'дерево ЭД117-02Э'!A51</f>
        <v>48</v>
      </c>
      <c r="B49" s="423" t="str">
        <f>'дерево ЭД117-02Э'!B51</f>
        <v>03.1.</v>
      </c>
      <c r="C49" s="424" t="str">
        <f>IF($H49="-","-",'детали ЭД117-02Э'!C49)</f>
        <v>ЭД117-01-20-001</v>
      </c>
      <c r="D49" s="222" t="str">
        <f>IF($H49="-","-",IF('детали ЭД117-02Э'!D49=0,"-",'детали ЭД117-02Э'!D49))</f>
        <v>Винт</v>
      </c>
      <c r="E49" s="564" t="str">
        <f>IF($H49="-","-",IF('детали ЭД117-02Э'!E49=0,"-",'детали ЭД117-02Э'!E49))</f>
        <v>-</v>
      </c>
      <c r="F49" s="564" t="str">
        <f>IF($H49="-","-",IF('детали ЭД117-02Э'!F49=0,"-",'детали ЭД117-02Э'!F49))</f>
        <v>-</v>
      </c>
      <c r="G49" s="564" t="str">
        <f>IF($H49="-","-",IF('детали ЭД117-02Э'!G49=0,"-",'детали ЭД117-02Э'!G49))</f>
        <v>заготовка ЭД117-01-20-001Б</v>
      </c>
      <c r="H49" s="565">
        <f>IF((HLOOKUP($D$1,'дерево ЭД117-02Э'!$H$4:$BU$235,A49,FALSE))*$G$1=0,"-",(HLOOKUP($D$1,'дерево ЭД117-02Э'!$H$4:$BU$235,A49,FALSE))*$G$1)</f>
        <v>2</v>
      </c>
      <c r="I49" s="565" t="str">
        <f>IF(H49="-","-",'детали ЭД117-02Э'!H49)</f>
        <v>кг</v>
      </c>
      <c r="J49" s="566">
        <f>IF($H49="-","-",IF('детали ЭД117-02Э'!I49=0,"-",'детали ЭД117-02Э'!I49*$H49))</f>
        <v>7.6E-3</v>
      </c>
      <c r="K49" s="566" t="str">
        <f>IF(H49="-","-",IF('детали ЭД117-02Э'!J49=0,"-",'детали ЭД117-02Э'!J49*$H49))</f>
        <v>-</v>
      </c>
      <c r="L49" s="567" t="str">
        <f>IF($H49="-","-",IF('детали ЭД117-02Э'!K49=0,"-",'детали ЭД117-02Э'!K49))</f>
        <v>-</v>
      </c>
      <c r="M49" s="604" t="str">
        <f>IF($H49="-","-",IF('детали ЭД117-02Э'!L49=0,"-",'детали ЭД117-02Э'!L49))</f>
        <v>-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591"/>
      <c r="DE49" s="202"/>
      <c r="DF49" s="202"/>
      <c r="DG49" s="202"/>
      <c r="DH49" s="202"/>
      <c r="DI49" s="202"/>
      <c r="DJ49" s="202"/>
      <c r="DK49" s="202"/>
      <c r="DL49" s="202"/>
      <c r="DM49" s="202"/>
      <c r="DN49" s="202"/>
      <c r="DO49" s="202"/>
      <c r="DP49" s="202"/>
      <c r="DQ49" s="202"/>
      <c r="DR49" s="202"/>
      <c r="DS49" s="202"/>
      <c r="DT49" s="202"/>
      <c r="DU49" s="202"/>
      <c r="DV49" s="202"/>
      <c r="DW49" s="202"/>
      <c r="DX49" s="202"/>
      <c r="DY49" s="202"/>
      <c r="DZ49" s="202"/>
      <c r="EA49" s="202"/>
      <c r="EB49" s="202"/>
      <c r="EC49" s="202"/>
      <c r="ED49" s="202"/>
      <c r="EE49" s="202"/>
    </row>
    <row r="50" spans="1:135" s="209" customFormat="1" ht="13.8" thickBot="1" x14ac:dyDescent="0.3">
      <c r="A50" s="601">
        <f>'дерево ЭД117-02Э'!A52</f>
        <v>49</v>
      </c>
      <c r="B50" s="427" t="str">
        <f>'дерево ЭД117-02Э'!B52</f>
        <v>03.1.</v>
      </c>
      <c r="C50" s="225" t="str">
        <f>IF($H50="-","-",'детали ЭД117-02Э'!C50)</f>
        <v>ЭД117-01-20-001Б</v>
      </c>
      <c r="D50" s="225" t="str">
        <f>IF($H50="-","-",IF('детали ЭД117-02Э'!D50=0,"-",'детали ЭД117-02Э'!D50))</f>
        <v>Винт</v>
      </c>
      <c r="E50" s="568" t="str">
        <f>IF($H50="-","-",IF('детали ЭД117-02Э'!E50=0,"-",'детали ЭД117-02Э'!E50))</f>
        <v>Круг</v>
      </c>
      <c r="F50" s="568" t="str">
        <f>IF($H50="-","-",IF('детали ЭД117-02Э'!F50=0,"-",'детали ЭД117-02Э'!F50))</f>
        <v>10-В ГОСТ 2590-88</v>
      </c>
      <c r="G50" s="568" t="str">
        <f>IF($H50="-","-",IF('детали ЭД117-02Э'!G50=0,"-",'детали ЭД117-02Э'!G50))</f>
        <v>35-3ГП-ТО ГОСТ 1050-88</v>
      </c>
      <c r="H50" s="569">
        <f>IF((HLOOKUP($D$1,'дерево ЭД117-02Э'!$H$4:$BU$235,A50,FALSE))*$G$1=0,"-",(HLOOKUP($D$1,'дерево ЭД117-02Э'!$H$4:$BU$235,A50,FALSE))*$G$1)</f>
        <v>2</v>
      </c>
      <c r="I50" s="569" t="str">
        <f>IF(H50="-","-",'детали ЭД117-02Э'!H50)</f>
        <v>кг</v>
      </c>
      <c r="J50" s="570">
        <f>IF($H50="-","-",IF('детали ЭД117-02Э'!I50=0,"-",'детали ЭД117-02Э'!I50*$H50))</f>
        <v>7.6E-3</v>
      </c>
      <c r="K50" s="570">
        <f>IF(H50="-","-",IF('детали ЭД117-02Э'!J50=0,"-",'детали ЭД117-02Э'!J50*$H50))</f>
        <v>0.03</v>
      </c>
      <c r="L50" s="543" t="str">
        <f>IF($H50="-","-",IF('детали ЭД117-02Э'!K50=0,"-",'детали ЭД117-02Э'!K50))</f>
        <v>загот. для ЭД117-01-20-001</v>
      </c>
      <c r="M50" s="605" t="str">
        <f>IF($H50="-","-",IF('детали ЭД117-02Э'!L50=0,"-",'детали ЭД117-02Э'!L50))</f>
        <v>подпятник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592"/>
      <c r="DE50" s="212"/>
      <c r="DF50" s="212"/>
      <c r="DG50" s="212"/>
      <c r="DH50" s="212"/>
      <c r="DI50" s="212"/>
      <c r="DJ50" s="212"/>
      <c r="DK50" s="212"/>
      <c r="DL50" s="212"/>
      <c r="DM50" s="212"/>
      <c r="DN50" s="212"/>
      <c r="DO50" s="212"/>
      <c r="DP50" s="212"/>
      <c r="DQ50" s="212"/>
      <c r="DR50" s="212"/>
      <c r="DS50" s="212"/>
      <c r="DT50" s="212"/>
      <c r="DU50" s="212"/>
      <c r="DV50" s="212"/>
      <c r="DW50" s="212"/>
      <c r="DX50" s="212"/>
      <c r="DY50" s="212"/>
      <c r="DZ50" s="212"/>
      <c r="EA50" s="212"/>
      <c r="EB50" s="212"/>
      <c r="EC50" s="212"/>
      <c r="ED50" s="212"/>
      <c r="EE50" s="212"/>
    </row>
    <row r="51" spans="1:135" s="286" customFormat="1" x14ac:dyDescent="0.25">
      <c r="A51" s="601">
        <f>'дерево ЭД117-02Э'!A53</f>
        <v>50</v>
      </c>
      <c r="B51" s="363" t="str">
        <f>'дерево ЭД117-02Э'!B53</f>
        <v>03.2.</v>
      </c>
      <c r="C51" s="315" t="str">
        <f>IF($H51="-","-",'детали ЭД117-02Э'!C51)</f>
        <v>ЭД117-02-25-001</v>
      </c>
      <c r="D51" s="422" t="str">
        <f>IF($H51="-","-",IF('детали ЭД117-02Э'!D51=0,"-",'детали ЭД117-02Э'!D51))</f>
        <v>Опора подпятника</v>
      </c>
      <c r="E51" s="511" t="str">
        <f>IF($H51="-","-",IF('детали ЭД117-02Э'!E51=0,"-",'детали ЭД117-02Э'!E51))</f>
        <v>Круг</v>
      </c>
      <c r="F51" s="511" t="str">
        <f>IF($H51="-","-",IF('детали ЭД117-02Э'!F51=0,"-",'детали ЭД117-02Э'!F51))</f>
        <v>70-В ГОСТ 2590-88</v>
      </c>
      <c r="G51" s="511" t="str">
        <f>IF($H51="-","-",IF('детали ЭД117-02Э'!G51=0,"-",'детали ЭД117-02Э'!G51))</f>
        <v>40Х-Б-Т ГОСТ 4543-71</v>
      </c>
      <c r="H51" s="512">
        <f>IF((HLOOKUP($D$1,'дерево ЭД117-02Э'!$H$4:$BU$235,A51,FALSE))*$G$1=0,"-",(HLOOKUP($D$1,'дерево ЭД117-02Э'!$H$4:$BU$235,A51,FALSE))*$G$1)</f>
        <v>1</v>
      </c>
      <c r="I51" s="512" t="str">
        <f>IF(H51="-","-",'детали ЭД117-02Э'!H51)</f>
        <v>кг</v>
      </c>
      <c r="J51" s="513">
        <f>IF($H51="-","-",IF('детали ЭД117-02Э'!I51=0,"-",'детали ЭД117-02Э'!I51*$H51))</f>
        <v>0.13</v>
      </c>
      <c r="K51" s="513">
        <f>IF(H51="-","-",IF('детали ЭД117-02Э'!J51=0,"-",'детали ЭД117-02Э'!J51*$H51))</f>
        <v>0.62</v>
      </c>
      <c r="L51" s="514" t="str">
        <f>IF($H51="-","-",IF('детали ЭД117-02Э'!K51=0,"-",'детали ЭД117-02Э'!K51))</f>
        <v>-</v>
      </c>
      <c r="M51" s="607" t="str">
        <f>IF($H51="-","-",IF('детали ЭД117-02Э'!L51=0,"-",'детали ЭД117-02Э'!L51))</f>
        <v>подпятник</v>
      </c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594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</row>
    <row r="52" spans="1:135" s="3" customFormat="1" x14ac:dyDescent="0.25">
      <c r="A52" s="601">
        <f>'дерево ЭД117-02Э'!A54</f>
        <v>51</v>
      </c>
      <c r="B52" s="107" t="str">
        <f>'дерево ЭД117-02Э'!B54</f>
        <v>03.3.</v>
      </c>
      <c r="C52" s="17" t="str">
        <f>IF($H52="-","-",'детали ЭД117-02Э'!C52)</f>
        <v>ЭД117-02-25-002</v>
      </c>
      <c r="D52" s="12" t="str">
        <f>IF($H52="-","-",IF('детали ЭД117-02Э'!D52=0,"-",'детали ЭД117-02Э'!D52))</f>
        <v>Основание подпятника</v>
      </c>
      <c r="E52" s="147" t="str">
        <f>IF($H52="-","-",IF('детали ЭД117-02Э'!E52=0,"-",'детали ЭД117-02Э'!E52))</f>
        <v>Круг</v>
      </c>
      <c r="F52" s="147" t="str">
        <f>IF($H52="-","-",IF('детали ЭД117-02Э'!F52=0,"-",'детали ЭД117-02Э'!F52))</f>
        <v>70-В ГОСТ 2590-88</v>
      </c>
      <c r="G52" s="147" t="str">
        <f>IF($H52="-","-",IF('детали ЭД117-02Э'!G52=0,"-",'детали ЭД117-02Э'!G52))</f>
        <v>40Х-Б-Т ГОСТ 4543-71</v>
      </c>
      <c r="H52" s="138">
        <f>IF((HLOOKUP($D$1,'дерево ЭД117-02Э'!$H$4:$BU$235,A52,FALSE))*$G$1=0,"-",(HLOOKUP($D$1,'дерево ЭД117-02Э'!$H$4:$BU$235,A52,FALSE))*$G$1)</f>
        <v>1</v>
      </c>
      <c r="I52" s="138" t="str">
        <f>IF(H52="-","-",'детали ЭД117-02Э'!H52)</f>
        <v>кг</v>
      </c>
      <c r="J52" s="152">
        <f>IF($H52="-","-",IF('детали ЭД117-02Э'!I52=0,"-",'детали ЭД117-02Э'!I52*$H52))</f>
        <v>0.2</v>
      </c>
      <c r="K52" s="152">
        <f>IF(H52="-","-",IF('детали ЭД117-02Э'!J52=0,"-",'детали ЭД117-02Э'!J52*$H52))</f>
        <v>0.78</v>
      </c>
      <c r="L52" s="145" t="str">
        <f>IF($H52="-","-",IF('детали ЭД117-02Э'!K52=0,"-",'детали ЭД117-02Э'!K52))</f>
        <v>-</v>
      </c>
      <c r="M52" s="602" t="str">
        <f>IF($H52="-","-",IF('детали ЭД117-02Э'!L52=0,"-",'детали ЭД117-02Э'!L52))</f>
        <v>подпятник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589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</row>
    <row r="53" spans="1:135" s="3" customFormat="1" x14ac:dyDescent="0.25">
      <c r="A53" s="601">
        <f>'дерево ЭД117-02Э'!A55</f>
        <v>52</v>
      </c>
      <c r="B53" s="107" t="str">
        <f>'дерево ЭД117-02Э'!B55</f>
        <v>03.4.</v>
      </c>
      <c r="C53" s="17" t="str">
        <f>IF($H53="-","-",'детали ЭД117-02Э'!C53)</f>
        <v>ЭД117-02-25-003</v>
      </c>
      <c r="D53" s="16" t="str">
        <f>IF($H53="-","-",IF('детали ЭД117-02Э'!D53=0,"-",'детали ЭД117-02Э'!D53))</f>
        <v>Штифт</v>
      </c>
      <c r="E53" s="147" t="str">
        <f>IF($H53="-","-",IF('детали ЭД117-02Э'!E53=0,"-",'детали ЭД117-02Э'!E53))</f>
        <v>Круг</v>
      </c>
      <c r="F53" s="147" t="str">
        <f>IF($H53="-","-",IF('детали ЭД117-02Э'!F53=0,"-",'детали ЭД117-02Э'!F53))</f>
        <v>10-В ГОСТ 2590-88</v>
      </c>
      <c r="G53" s="147" t="str">
        <f>IF($H53="-","-",IF('детали ЭД117-02Э'!G53=0,"-",'детали ЭД117-02Э'!G53))</f>
        <v>35-3ГП-ТО ГОСТ 1050-88</v>
      </c>
      <c r="H53" s="138">
        <f>IF((HLOOKUP($D$1,'дерево ЭД117-02Э'!$H$4:$BU$235,A53,FALSE))*$G$1=0,"-",(HLOOKUP($D$1,'дерево ЭД117-02Э'!$H$4:$BU$235,A53,FALSE))*$G$1)</f>
        <v>2</v>
      </c>
      <c r="I53" s="138" t="str">
        <f>IF(H53="-","-",'детали ЭД117-02Э'!H53)</f>
        <v>кг</v>
      </c>
      <c r="J53" s="152">
        <f>IF($H53="-","-",IF('детали ЭД117-02Э'!I53=0,"-",'детали ЭД117-02Э'!I53*$H53))</f>
        <v>1.7999999999999999E-2</v>
      </c>
      <c r="K53" s="152">
        <f>IF(H53="-","-",IF('детали ЭД117-02Э'!J53=0,"-",'детали ЭД117-02Э'!J53*$H53))</f>
        <v>5.1999999999999998E-2</v>
      </c>
      <c r="L53" s="145" t="str">
        <f>IF($H53="-","-",IF('детали ЭД117-02Э'!K53=0,"-",'детали ЭД117-02Э'!K53))</f>
        <v>-</v>
      </c>
      <c r="M53" s="602" t="str">
        <f>IF($H53="-","-",IF('детали ЭД117-02Э'!L53=0,"-",'детали ЭД117-02Э'!L53))</f>
        <v>подпятник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589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</row>
    <row r="54" spans="1:135" s="3" customFormat="1" x14ac:dyDescent="0.25">
      <c r="A54" s="601">
        <f>'дерево ЭД117-02Э'!A56</f>
        <v>53</v>
      </c>
      <c r="B54" s="107" t="str">
        <f>'дерево ЭД117-02Э'!B56</f>
        <v>03.5.</v>
      </c>
      <c r="C54" s="17" t="str">
        <f>IF($H54="-","-",'детали ЭД117-02Э'!C54)</f>
        <v>ЭД117-06-25-002</v>
      </c>
      <c r="D54" s="16" t="str">
        <f>IF($H54="-","-",IF('детали ЭД117-02Э'!D54=0,"-",'детали ЭД117-02Э'!D54))</f>
        <v>Кольцо подпятника</v>
      </c>
      <c r="E54" s="147" t="str">
        <f>IF($H54="-","-",IF('детали ЭД117-02Э'!E54=0,"-",'детали ЭД117-02Э'!E54))</f>
        <v>Лента</v>
      </c>
      <c r="F54" s="147" t="str">
        <f>IF($H54="-","-",IF('детали ЭД117-02Э'!F54=0,"-",'детали ЭД117-02Э'!F54))</f>
        <v>-</v>
      </c>
      <c r="G54" s="147" t="str">
        <f>IF($H54="-","-",IF('детали ЭД117-02Э'!G54=0,"-",'детали ЭД117-02Э'!G54))</f>
        <v>МФЛ 1,55 ТУ 37.002.0063-84</v>
      </c>
      <c r="H54" s="138">
        <f>IF((HLOOKUP($D$1,'дерево ЭД117-02Э'!$H$4:$BU$235,A54,FALSE))*$G$1=0,"-",(HLOOKUP($D$1,'дерево ЭД117-02Э'!$H$4:$BU$235,A54,FALSE))*$G$1)</f>
        <v>1</v>
      </c>
      <c r="I54" s="138" t="str">
        <f>IF(H54="-","-",'детали ЭД117-02Э'!H54)</f>
        <v>кг</v>
      </c>
      <c r="J54" s="152">
        <f>IF($H54="-","-",IF('детали ЭД117-02Э'!I54=0,"-",'детали ЭД117-02Э'!I54*$H54))</f>
        <v>2.5999999999999999E-2</v>
      </c>
      <c r="K54" s="152">
        <f>IF(H54="-","-",IF('детали ЭД117-02Э'!J54=0,"-",'детали ЭД117-02Э'!J54*$H54))</f>
        <v>0.08</v>
      </c>
      <c r="L54" s="145" t="str">
        <f>IF($H54="-","-",IF('детали ЭД117-02Э'!K54=0,"-",'детали ЭД117-02Э'!K54))</f>
        <v>-</v>
      </c>
      <c r="M54" s="602" t="str">
        <f>IF($H54="-","-",IF('детали ЭД117-02Э'!L54=0,"-",'детали ЭД117-02Э'!L54))</f>
        <v>подпятник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589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</row>
    <row r="55" spans="1:135" s="3" customFormat="1" x14ac:dyDescent="0.25">
      <c r="A55" s="601">
        <f>'дерево ЭД117-02Э'!A57</f>
        <v>54</v>
      </c>
      <c r="B55" s="107" t="str">
        <f>'дерево ЭД117-02Э'!B57</f>
        <v>03.6.</v>
      </c>
      <c r="C55" s="17" t="str">
        <f>IF($H55="-","-",'детали ЭД117-02Э'!C55)</f>
        <v>ЭД117-06-25-003</v>
      </c>
      <c r="D55" s="16" t="str">
        <f>IF($H55="-","-",IF('детали ЭД117-02Э'!D55=0,"-",'детали ЭД117-02Э'!D55))</f>
        <v>Кольцо пружинное</v>
      </c>
      <c r="E55" s="147" t="str">
        <f>IF($H55="-","-",IF('детали ЭД117-02Э'!E55=0,"-",'детали ЭД117-02Э'!E55))</f>
        <v>Проволока</v>
      </c>
      <c r="F55" s="147" t="str">
        <f>IF($H55="-","-",IF('детали ЭД117-02Э'!F55=0,"-",'детали ЭД117-02Э'!F55))</f>
        <v>-</v>
      </c>
      <c r="G55" s="147" t="str">
        <f>IF($H55="-","-",IF('детали ЭД117-02Э'!G55=0,"-",'детали ЭД117-02Э'!G55))</f>
        <v>Б-1-1,2 ГОСТ 9389-75</v>
      </c>
      <c r="H55" s="138">
        <f>IF((HLOOKUP($D$1,'дерево ЭД117-02Э'!$H$4:$BU$235,A55,FALSE))*$G$1=0,"-",(HLOOKUP($D$1,'дерево ЭД117-02Э'!$H$4:$BU$235,A55,FALSE))*$G$1)</f>
        <v>1</v>
      </c>
      <c r="I55" s="138" t="str">
        <f>IF(H55="-","-",'детали ЭД117-02Э'!H55)</f>
        <v>кг</v>
      </c>
      <c r="J55" s="152">
        <f>IF($H55="-","-",IF('детали ЭД117-02Э'!I55=0,"-",'детали ЭД117-02Э'!I55*$H55))</f>
        <v>2E-3</v>
      </c>
      <c r="K55" s="152">
        <f>IF(H55="-","-",IF('детали ЭД117-02Э'!J55=0,"-",'детали ЭД117-02Э'!J55*$H55))</f>
        <v>2E-3</v>
      </c>
      <c r="L55" s="145" t="str">
        <f>IF($H55="-","-",IF('детали ЭД117-02Э'!K55=0,"-",'детали ЭД117-02Э'!K55))</f>
        <v>-</v>
      </c>
      <c r="M55" s="602" t="str">
        <f>IF($H55="-","-",IF('детали ЭД117-02Э'!L55=0,"-",'детали ЭД117-02Э'!L55))</f>
        <v>подпятник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589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</row>
    <row r="56" spans="1:135" s="263" customFormat="1" ht="13.8" thickBot="1" x14ac:dyDescent="0.3">
      <c r="A56" s="601">
        <f>'дерево ЭД117-02Э'!A58</f>
        <v>55</v>
      </c>
      <c r="B56" s="337"/>
      <c r="C56" s="341"/>
      <c r="D56" s="342"/>
      <c r="E56" s="495"/>
      <c r="F56" s="495"/>
      <c r="G56" s="158"/>
      <c r="H56" s="339"/>
      <c r="I56" s="150"/>
      <c r="J56" s="489"/>
      <c r="K56" s="490"/>
      <c r="L56" s="491"/>
      <c r="M56" s="603" t="str">
        <f>IF($H56="-","-",IF('детали ЭД117-02Э'!L56=0,"-",'детали ЭД117-02Э'!L56))</f>
        <v>-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59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</row>
    <row r="57" spans="1:135" s="275" customFormat="1" ht="13.8" thickBot="1" x14ac:dyDescent="0.3">
      <c r="A57" s="601">
        <f>'дерево ЭД117-02Э'!A59</f>
        <v>56</v>
      </c>
      <c r="B57" s="384" t="str">
        <f>'дерево ЭД117-02Э'!B59</f>
        <v>04.</v>
      </c>
      <c r="C57" s="385" t="str">
        <f>IF($H57="-","-",'детали ЭД117-02Э'!C57)</f>
        <v>ЭД117-02-30СБ</v>
      </c>
      <c r="D57" s="385" t="str">
        <f>IF($H57="-","-",IF('детали ЭД117-02Э'!D57=0,"-",'детали ЭД117-02Э'!D57))</f>
        <v>Крышка</v>
      </c>
      <c r="E57" s="557" t="str">
        <f>IF($H57="-","-",IF('детали ЭД117-02Э'!E57=0,"-",'детали ЭД117-02Э'!E57))</f>
        <v>-</v>
      </c>
      <c r="F57" s="557" t="str">
        <f>IF($H57="-","-",IF('детали ЭД117-02Э'!F57=0,"-",'детали ЭД117-02Э'!F57))</f>
        <v>-</v>
      </c>
      <c r="G57" s="557" t="str">
        <f>IF($H57="-","-",IF('детали ЭД117-02Э'!G57=0,"-",'детали ЭД117-02Э'!G57))</f>
        <v>-</v>
      </c>
      <c r="H57" s="558">
        <f>IF((HLOOKUP($D$1,'дерево ЭД117-02Э'!$H$4:$BU$235,A57,FALSE))*$G$1=0,"-",(HLOOKUP($D$1,'дерево ЭД117-02Э'!$H$4:$BU$235,A57,FALSE))*$G$1)</f>
        <v>1</v>
      </c>
      <c r="I57" s="559" t="str">
        <f>IF(H57="-","-",'детали ЭД117-02Э'!H57)</f>
        <v>шт</v>
      </c>
      <c r="J57" s="561" t="str">
        <f>IF($H57="-","-",IF('детали ЭД117-02Э'!I57=0,"-",'детали ЭД117-02Э'!I57*$H57))</f>
        <v>-</v>
      </c>
      <c r="K57" s="561" t="str">
        <f>IF(H57="-","-",IF('детали ЭД117-02Э'!J57=0,"-",'детали ЭД117-02Э'!J57*$H57))</f>
        <v>-</v>
      </c>
      <c r="L57" s="563" t="str">
        <f>IF($H57="-","-",IF('детали ЭД117-02Э'!K57=0,"-",'детали ЭД117-02Э'!K57))</f>
        <v>-</v>
      </c>
      <c r="M57" s="608" t="str">
        <f>IF($H57="-","-",IF('детали ЭД117-02Э'!L57=0,"-",'детали ЭД117-02Э'!L57))</f>
        <v>-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595"/>
      <c r="DE57" s="270"/>
      <c r="DF57" s="270"/>
      <c r="DG57" s="270"/>
      <c r="DH57" s="270"/>
      <c r="DI57" s="270"/>
      <c r="DJ57" s="270"/>
      <c r="DK57" s="270"/>
      <c r="DL57" s="270"/>
      <c r="DM57" s="270"/>
      <c r="DN57" s="270"/>
      <c r="DO57" s="270"/>
      <c r="DP57" s="270"/>
      <c r="DQ57" s="270"/>
      <c r="DR57" s="270"/>
      <c r="DS57" s="270"/>
      <c r="DT57" s="270"/>
      <c r="DU57" s="270"/>
      <c r="DV57" s="270"/>
      <c r="DW57" s="270"/>
      <c r="DX57" s="270"/>
      <c r="DY57" s="270"/>
      <c r="DZ57" s="270"/>
      <c r="EA57" s="270"/>
      <c r="EB57" s="270"/>
      <c r="EC57" s="270"/>
      <c r="ED57" s="270"/>
      <c r="EE57" s="270"/>
    </row>
    <row r="58" spans="1:135" s="286" customFormat="1" x14ac:dyDescent="0.25">
      <c r="A58" s="601">
        <f>'дерево ЭД117-02Э'!A60</f>
        <v>57</v>
      </c>
      <c r="B58" s="188" t="str">
        <f>'дерево ЭД117-02Э'!B60</f>
        <v>04.1.</v>
      </c>
      <c r="C58" s="229" t="str">
        <f>IF($H58="-","-",'детали ЭД117-02Э'!C58)</f>
        <v>ЭД117-02-30-001</v>
      </c>
      <c r="D58" s="229" t="str">
        <f>IF($H58="-","-",IF('детали ЭД117-02Э'!D58=0,"-",'детали ЭД117-02Э'!D58))</f>
        <v>Фланец</v>
      </c>
      <c r="E58" s="511" t="str">
        <f>IF($H58="-","-",IF('детали ЭД117-02Э'!E58=0,"-",'детали ЭД117-02Э'!E58))</f>
        <v>Круг</v>
      </c>
      <c r="F58" s="511" t="str">
        <f>IF($H58="-","-",IF('детали ЭД117-02Э'!F58=0,"-",'детали ЭД117-02Э'!F58))</f>
        <v>110-В ГОСТ 2590-88</v>
      </c>
      <c r="G58" s="511" t="str">
        <f>IF($H58="-","-",IF('детали ЭД117-02Э'!G58=0,"-",'детали ЭД117-02Э'!G58))</f>
        <v>Ст3сп3-II ГОСТ 535-88</v>
      </c>
      <c r="H58" s="512">
        <f>IF((HLOOKUP($D$1,'дерево ЭД117-02Э'!$H$4:$BU$235,A58,FALSE))*$G$1=0,"-",(HLOOKUP($D$1,'дерево ЭД117-02Э'!$H$4:$BU$235,A58,FALSE))*$G$1)</f>
        <v>1</v>
      </c>
      <c r="I58" s="512" t="str">
        <f>IF(H58="-","-",'детали ЭД117-02Э'!H58)</f>
        <v>кг</v>
      </c>
      <c r="J58" s="513">
        <f>IF($H58="-","-",IF('детали ЭД117-02Э'!I58=0,"-",'детали ЭД117-02Э'!I58*$H58))</f>
        <v>0.51</v>
      </c>
      <c r="K58" s="513">
        <f>IF(H58="-","-",IF('детали ЭД117-02Э'!J58=0,"-",'детали ЭД117-02Э'!J58*$H58))</f>
        <v>2.4</v>
      </c>
      <c r="L58" s="514" t="str">
        <f>IF($H58="-","-",IF('детали ЭД117-02Э'!K58=0,"-",'детали ЭД117-02Э'!K58))</f>
        <v>-</v>
      </c>
      <c r="M58" s="607" t="str">
        <f>IF($H58="-","-",IF('детали ЭД117-02Э'!L58=0,"-",'детали ЭД117-02Э'!L58))</f>
        <v>крышка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594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</row>
    <row r="59" spans="1:135" s="3" customFormat="1" x14ac:dyDescent="0.25">
      <c r="A59" s="601">
        <f>'дерево ЭД117-02Э'!A61</f>
        <v>58</v>
      </c>
      <c r="B59" s="108" t="str">
        <f>'дерево ЭД117-02Э'!B61</f>
        <v>04.2.</v>
      </c>
      <c r="C59" s="13" t="str">
        <f>IF($H59="-","-",'детали ЭД117-02Э'!C59)</f>
        <v>ЭД117-02-30-002</v>
      </c>
      <c r="D59" s="13" t="str">
        <f>IF($H59="-","-",IF('детали ЭД117-02Э'!D59=0,"-",'детали ЭД117-02Э'!D59))</f>
        <v>Труба</v>
      </c>
      <c r="E59" s="147" t="str">
        <f>IF($H59="-","-",IF('детали ЭД117-02Э'!E59=0,"-",'детали ЭД117-02Э'!E59))</f>
        <v>Труба</v>
      </c>
      <c r="F59" s="147" t="str">
        <f>IF($H59="-","-",IF('детали ЭД117-02Э'!F59=0,"-",'детали ЭД117-02Э'!F59))</f>
        <v>60х4 ГОСТ 8734-75</v>
      </c>
      <c r="G59" s="147" t="str">
        <f>IF($H59="-","-",IF('детали ЭД117-02Э'!G59=0,"-",'детали ЭД117-02Э'!G59))</f>
        <v>Г20 ГОСТ 8733-87</v>
      </c>
      <c r="H59" s="138">
        <f>IF((HLOOKUP($D$1,'дерево ЭД117-02Э'!$H$4:$BU$235,A59,FALSE))*$G$1=0,"-",(HLOOKUP($D$1,'дерево ЭД117-02Э'!$H$4:$BU$235,A59,FALSE))*$G$1)</f>
        <v>1</v>
      </c>
      <c r="I59" s="138" t="str">
        <f>IF(H59="-","-",'детали ЭД117-02Э'!H59)</f>
        <v>кг</v>
      </c>
      <c r="J59" s="152">
        <f>IF($H59="-","-",IF('детали ЭД117-02Э'!I59=0,"-",'детали ЭД117-02Э'!I59*$H59))</f>
        <v>0.36</v>
      </c>
      <c r="K59" s="152">
        <f>IF(H59="-","-",IF('детали ЭД117-02Э'!J59=0,"-",'детали ЭД117-02Э'!J59*$H59))</f>
        <v>0.43</v>
      </c>
      <c r="L59" s="145" t="str">
        <f>IF($H59="-","-",IF('детали ЭД117-02Э'!K59=0,"-",'детали ЭД117-02Э'!K59))</f>
        <v>-</v>
      </c>
      <c r="M59" s="602" t="str">
        <f>IF($H59="-","-",IF('детали ЭД117-02Э'!L59=0,"-",'детали ЭД117-02Э'!L59))</f>
        <v>крышка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589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</row>
    <row r="60" spans="1:135" s="3" customFormat="1" x14ac:dyDescent="0.25">
      <c r="A60" s="601">
        <f>'дерево ЭД117-02Э'!A62</f>
        <v>59</v>
      </c>
      <c r="B60" s="108" t="str">
        <f>'дерево ЭД117-02Э'!B62</f>
        <v>04.3.</v>
      </c>
      <c r="C60" s="13" t="str">
        <f>IF($H60="-","-",'детали ЭД117-02Э'!C60)</f>
        <v>ЭД117-02-30-003</v>
      </c>
      <c r="D60" s="13" t="str">
        <f>IF($H60="-","-",IF('детали ЭД117-02Э'!D60=0,"-",'детали ЭД117-02Э'!D60))</f>
        <v>Днище</v>
      </c>
      <c r="E60" s="147" t="str">
        <f>IF($H60="-","-",IF('детали ЭД117-02Э'!E60=0,"-",'детали ЭД117-02Э'!E60))</f>
        <v>Лист</v>
      </c>
      <c r="F60" s="147" t="str">
        <f>IF($H60="-","-",IF('детали ЭД117-02Э'!F60=0,"-",'детали ЭД117-02Э'!F60))</f>
        <v>Б-ПН-3,0 ГОСТ 19903-74</v>
      </c>
      <c r="G60" s="147" t="str">
        <f>IF($H60="-","-",IF('детали ЭД117-02Э'!G60=0,"-",'детали ЭД117-02Э'!G60))</f>
        <v>IV-Ст3сп ГОСТ 16523-97</v>
      </c>
      <c r="H60" s="138">
        <f>IF((HLOOKUP($D$1,'дерево ЭД117-02Э'!$H$4:$BU$235,A60,FALSE))*$G$1=0,"-",(HLOOKUP($D$1,'дерево ЭД117-02Э'!$H$4:$BU$235,A60,FALSE))*$G$1)</f>
        <v>1</v>
      </c>
      <c r="I60" s="138" t="str">
        <f>IF(H60="-","-",'детали ЭД117-02Э'!H60)</f>
        <v>кг</v>
      </c>
      <c r="J60" s="152">
        <f>IF($H60="-","-",IF('детали ЭД117-02Э'!I60=0,"-",'детали ЭД117-02Э'!I60*$H60))</f>
        <v>5.6000000000000001E-2</v>
      </c>
      <c r="K60" s="152">
        <f>IF(H60="-","-",IF('детали ЭД117-02Э'!J60=0,"-",'детали ЭД117-02Э'!J60*$H60))</f>
        <v>0.128</v>
      </c>
      <c r="L60" s="145" t="str">
        <f>IF($H60="-","-",IF('детали ЭД117-02Э'!K60=0,"-",'детали ЭД117-02Э'!K60))</f>
        <v>-</v>
      </c>
      <c r="M60" s="602" t="str">
        <f>IF($H60="-","-",IF('детали ЭД117-02Э'!L60=0,"-",'детали ЭД117-02Э'!L60))</f>
        <v>крышка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589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</row>
    <row r="61" spans="1:135" s="3" customFormat="1" x14ac:dyDescent="0.25">
      <c r="A61" s="601">
        <f>'дерево ЭД117-02Э'!A63</f>
        <v>60</v>
      </c>
      <c r="B61" s="108" t="str">
        <f>'дерево ЭД117-02Э'!B63</f>
        <v>04.4.</v>
      </c>
      <c r="C61" s="13" t="str">
        <f>IF($H61="-","-",'детали ЭД117-02Э'!C61)</f>
        <v>ЭД117-02-30-004</v>
      </c>
      <c r="D61" s="13" t="str">
        <f>IF($H61="-","-",IF('детали ЭД117-02Э'!D61=0,"-",'детали ЭД117-02Э'!D61))</f>
        <v>Прокладка</v>
      </c>
      <c r="E61" s="147" t="str">
        <f>IF($H61="-","-",IF('детали ЭД117-02Э'!E61=0,"-",'детали ЭД117-02Э'!E61))</f>
        <v>Пластина</v>
      </c>
      <c r="F61" s="147" t="str">
        <f>IF($H61="-","-",IF('детали ЭД117-02Э'!F61=0,"-",'детали ЭД117-02Э'!F61))</f>
        <v>-</v>
      </c>
      <c r="G61" s="147" t="str">
        <f>IF($H61="-","-",IF('детали ЭД117-02Э'!G61=0,"-",'детали ЭД117-02Э'!G61))</f>
        <v>2Н-I-ТМКЩ-С-4 ГОСТ 7338-90</v>
      </c>
      <c r="H61" s="138">
        <f>IF((HLOOKUP($D$1,'дерево ЭД117-02Э'!$H$4:$BU$235,A61,FALSE))*$G$1=0,"-",(HLOOKUP($D$1,'дерево ЭД117-02Э'!$H$4:$BU$235,A61,FALSE))*$G$1)</f>
        <v>1</v>
      </c>
      <c r="I61" s="138" t="str">
        <f>IF(H61="-","-",'детали ЭД117-02Э'!H61)</f>
        <v>кг</v>
      </c>
      <c r="J61" s="152">
        <f>IF($H61="-","-",IF('детали ЭД117-02Э'!I61=0,"-",'детали ЭД117-02Э'!I61*$H61))</f>
        <v>1.4999999999999999E-2</v>
      </c>
      <c r="K61" s="152">
        <f>IF(H61="-","-",IF('детали ЭД117-02Э'!J61=0,"-",'детали ЭД117-02Э'!J61*$H61))</f>
        <v>2.1000000000000001E-2</v>
      </c>
      <c r="L61" s="145" t="str">
        <f>IF($H61="-","-",IF('детали ЭД117-02Э'!K61=0,"-",'детали ЭД117-02Э'!K61))</f>
        <v>-</v>
      </c>
      <c r="M61" s="602" t="str">
        <f>IF($H61="-","-",IF('детали ЭД117-02Э'!L61=0,"-",'детали ЭД117-02Э'!L61))</f>
        <v>крышка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589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</row>
    <row r="62" spans="1:135" s="3" customFormat="1" x14ac:dyDescent="0.25">
      <c r="A62" s="601">
        <f>'дерево ЭД117-02Э'!A64</f>
        <v>61</v>
      </c>
      <c r="B62" s="108" t="str">
        <f>'дерево ЭД117-02Э'!B64</f>
        <v>04.5.</v>
      </c>
      <c r="C62" s="13" t="str">
        <f>IF($H62="-","-",'детали ЭД117-02Э'!C62)</f>
        <v>ЭДС117-02-31КВМ крышка</v>
      </c>
      <c r="D62" s="13" t="str">
        <f>IF($H62="-","-",IF('детали ЭД117-02Э'!D62=0,"-",'детали ЭД117-02Э'!D62))</f>
        <v>Комплект вспомог. мат.</v>
      </c>
      <c r="E62" s="147" t="str">
        <f>IF($H62="-","-",IF('детали ЭД117-02Э'!E62=0,"-",'детали ЭД117-02Э'!E62))</f>
        <v>КВМ</v>
      </c>
      <c r="F62" s="147" t="str">
        <f>IF($H62="-","-",IF('детали ЭД117-02Э'!F62=0,"-",'детали ЭД117-02Э'!F62))</f>
        <v>-</v>
      </c>
      <c r="G62" s="147" t="str">
        <f>IF($H62="-","-",IF('детали ЭД117-02Э'!G62=0,"-",'детали ЭД117-02Э'!G62))</f>
        <v>ЭДС117-02-31КВМ</v>
      </c>
      <c r="H62" s="138">
        <f>IF((HLOOKUP($D$1,'дерево ЭД117-02Э'!$H$4:$BU$235,A62,FALSE))*$G$1=0,"-",(HLOOKUP($D$1,'дерево ЭД117-02Э'!$H$4:$BU$235,A62,FALSE))*$G$1)</f>
        <v>1</v>
      </c>
      <c r="I62" s="138" t="str">
        <f>IF(H62="-","-",'детали ЭД117-02Э'!H62)</f>
        <v>шт</v>
      </c>
      <c r="J62" s="152" t="str">
        <f>IF($H62="-","-",IF('детали ЭД117-02Э'!I62=0,"-",'детали ЭД117-02Э'!I62*$H62))</f>
        <v>-</v>
      </c>
      <c r="K62" s="152">
        <f>IF(H62="-","-",IF('детали ЭД117-02Э'!J62=0,"-",'детали ЭД117-02Э'!J62*$H62))</f>
        <v>1</v>
      </c>
      <c r="L62" s="145" t="str">
        <f>IF($H62="-","-",IF('детали ЭД117-02Э'!K62=0,"-",'детали ЭД117-02Э'!K62))</f>
        <v>-</v>
      </c>
      <c r="M62" s="602" t="str">
        <f>IF($H62="-","-",IF('детали ЭД117-02Э'!L62=0,"-",'детали ЭД117-02Э'!L62))</f>
        <v>крышка</v>
      </c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589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</row>
    <row r="63" spans="1:135" s="263" customFormat="1" ht="13.8" thickBot="1" x14ac:dyDescent="0.3">
      <c r="A63" s="601">
        <f>'дерево ЭД117-02Э'!A65</f>
        <v>62</v>
      </c>
      <c r="B63" s="337"/>
      <c r="E63" s="158"/>
      <c r="F63" s="158"/>
      <c r="G63" s="158"/>
      <c r="H63" s="339"/>
      <c r="I63" s="150"/>
      <c r="J63" s="489"/>
      <c r="K63" s="490"/>
      <c r="L63" s="491"/>
      <c r="M63" s="603" t="str">
        <f>IF($H63="-","-",IF('детали ЭД117-02Э'!L63=0,"-",'детали ЭД117-02Э'!L63))</f>
        <v>-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59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</row>
    <row r="64" spans="1:135" s="275" customFormat="1" ht="13.8" thickBot="1" x14ac:dyDescent="0.3">
      <c r="A64" s="601">
        <f>'дерево ЭД117-02Э'!A66</f>
        <v>63</v>
      </c>
      <c r="B64" s="384" t="str">
        <f>'дерево ЭД117-02Э'!B66</f>
        <v>05.</v>
      </c>
      <c r="C64" s="385" t="str">
        <f>IF($H64="-","-",'детали ЭД117-02Э'!C64)</f>
        <v>ЭД117-02-15СБ</v>
      </c>
      <c r="D64" s="385" t="str">
        <f>IF($H64="-","-",IF('детали ЭД117-02Э'!D64=0,"-",'детали ЭД117-02Э'!D64))</f>
        <v>Колодка</v>
      </c>
      <c r="E64" s="557" t="str">
        <f>IF($H64="-","-",IF('детали ЭД117-02Э'!E64=0,"-",'детали ЭД117-02Э'!E64))</f>
        <v>-</v>
      </c>
      <c r="F64" s="557" t="str">
        <f>IF($H64="-","-",IF('детали ЭД117-02Э'!F64=0,"-",'детали ЭД117-02Э'!F64))</f>
        <v>-</v>
      </c>
      <c r="G64" s="557" t="str">
        <f>IF($H64="-","-",IF('детали ЭД117-02Э'!G64=0,"-",'детали ЭД117-02Э'!G64))</f>
        <v>-</v>
      </c>
      <c r="H64" s="558">
        <f>IF((HLOOKUP($D$1,'дерево ЭД117-02Э'!$H$4:$BU$235,A64,FALSE))*$G$1=0,"-",(HLOOKUP($D$1,'дерево ЭД117-02Э'!$H$4:$BU$235,A64,FALSE))*$G$1)</f>
        <v>1</v>
      </c>
      <c r="I64" s="559" t="str">
        <f>IF(H64="-","-",'детали ЭД117-02Э'!H64)</f>
        <v>шт</v>
      </c>
      <c r="J64" s="561" t="str">
        <f>IF($H64="-","-",IF('детали ЭД117-02Э'!I64=0,"-",'детали ЭД117-02Э'!I64*$H64))</f>
        <v>-</v>
      </c>
      <c r="K64" s="561" t="str">
        <f>IF(H64="-","-",IF('детали ЭД117-02Э'!J64=0,"-",'детали ЭД117-02Э'!J64*$H64))</f>
        <v>-</v>
      </c>
      <c r="L64" s="562" t="str">
        <f>IF($H64="-","-",IF('детали ЭД117-02Э'!K64=0,"-",'детали ЭД117-02Э'!K64))</f>
        <v>-</v>
      </c>
      <c r="M64" s="608" t="str">
        <f>IF($H64="-","-",IF('детали ЭД117-02Э'!L64=0,"-",'детали ЭД117-02Э'!L64))</f>
        <v>-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595"/>
      <c r="DE64" s="270"/>
      <c r="DF64" s="270"/>
      <c r="DG64" s="270"/>
      <c r="DH64" s="270"/>
      <c r="DI64" s="270"/>
      <c r="DJ64" s="270"/>
      <c r="DK64" s="270"/>
      <c r="DL64" s="270"/>
      <c r="DM64" s="270"/>
      <c r="DN64" s="270"/>
      <c r="DO64" s="270"/>
      <c r="DP64" s="270"/>
      <c r="DQ64" s="270"/>
      <c r="DR64" s="270"/>
      <c r="DS64" s="270"/>
      <c r="DT64" s="270"/>
      <c r="DU64" s="270"/>
      <c r="DV64" s="270"/>
      <c r="DW64" s="270"/>
      <c r="DX64" s="270"/>
      <c r="DY64" s="270"/>
      <c r="DZ64" s="270"/>
      <c r="EA64" s="270"/>
      <c r="EB64" s="270"/>
      <c r="EC64" s="270"/>
      <c r="ED64" s="270"/>
      <c r="EE64" s="270"/>
    </row>
    <row r="65" spans="1:135" s="254" customFormat="1" ht="13.8" thickBot="1" x14ac:dyDescent="0.3">
      <c r="A65" s="601">
        <f>'дерево ЭД117-02Э'!A67</f>
        <v>64</v>
      </c>
      <c r="B65" s="415" t="str">
        <f>'дерево ЭД117-02Э'!B67</f>
        <v>05.1.</v>
      </c>
      <c r="C65" s="416" t="str">
        <f>IF($H65="-","-",'детали ЭД117-02Э'!C65)</f>
        <v>ЭД117-02-15-003</v>
      </c>
      <c r="D65" s="416" t="str">
        <f>IF($H65="-","-",IF('детали ЭД117-02Э'!D65=0,"-",'детали ЭД117-02Э'!D65))</f>
        <v>Фиксатор</v>
      </c>
      <c r="E65" s="521" t="str">
        <f>IF($H65="-","-",IF('детали ЭД117-02Э'!E65=0,"-",'детали ЭД117-02Э'!E65))</f>
        <v>Круг</v>
      </c>
      <c r="F65" s="521" t="str">
        <f>IF($H65="-","-",IF('детали ЭД117-02Э'!F65=0,"-",'детали ЭД117-02Э'!F65))</f>
        <v>8-В ГОСТ 2590-88</v>
      </c>
      <c r="G65" s="521" t="str">
        <f>IF($H65="-","-",IF('детали ЭД117-02Э'!G65=0,"-",'детали ЭД117-02Э'!G65))</f>
        <v>20-3ГП ГОСТ 1050-88</v>
      </c>
      <c r="H65" s="522">
        <f>IF((HLOOKUP($D$1,'дерево ЭД117-02Э'!$H$4:$BU$235,A65,FALSE))*$G$1=0,"-",(HLOOKUP($D$1,'дерево ЭД117-02Э'!$H$4:$BU$235,A65,FALSE))*$G$1)</f>
        <v>1</v>
      </c>
      <c r="I65" s="522" t="str">
        <f>IF(H65="-","-",'детали ЭД117-02Э'!H65)</f>
        <v>кг</v>
      </c>
      <c r="J65" s="523">
        <f>IF($H65="-","-",IF('детали ЭД117-02Э'!I65=0,"-",'детали ЭД117-02Э'!I65*$H65))</f>
        <v>3.0000000000000001E-3</v>
      </c>
      <c r="K65" s="523">
        <f>IF(H65="-","-",IF('детали ЭД117-02Э'!J65=0,"-",'детали ЭД117-02Э'!J65*$H65))</f>
        <v>1.4999999999999999E-2</v>
      </c>
      <c r="L65" s="288" t="str">
        <f>IF($H65="-","-",IF('детали ЭД117-02Э'!K65=0,"-",'детали ЭД117-02Э'!K65))</f>
        <v>-</v>
      </c>
      <c r="M65" s="606" t="str">
        <f>IF($H65="-","-",IF('детали ЭД117-02Э'!L65=0,"-",'детали ЭД117-02Э'!L65))</f>
        <v>колодка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59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</row>
    <row r="66" spans="1:135" s="199" customFormat="1" x14ac:dyDescent="0.25">
      <c r="A66" s="601">
        <f>'дерево ЭД117-02Э'!A68</f>
        <v>65</v>
      </c>
      <c r="B66" s="194" t="str">
        <f>'дерево ЭД117-02Э'!B68</f>
        <v>05.2.</v>
      </c>
      <c r="C66" s="424" t="str">
        <f>IF($H66="-","-",'детали ЭД117-02Э'!C66)</f>
        <v>ЭД117-02-15-001</v>
      </c>
      <c r="D66" s="424" t="str">
        <f>IF($H66="-","-",IF('детали ЭД117-02Э'!D66=0,"-",'детали ЭД117-02Э'!D66))</f>
        <v>Колодка</v>
      </c>
      <c r="E66" s="564" t="str">
        <f>IF($H66="-","-",IF('детали ЭД117-02Э'!E66=0,"-",'детали ЭД117-02Э'!E66))</f>
        <v>-</v>
      </c>
      <c r="F66" s="564" t="str">
        <f>IF($H66="-","-",IF('детали ЭД117-02Э'!F66=0,"-",'детали ЭД117-02Э'!F66))</f>
        <v>-</v>
      </c>
      <c r="G66" s="564" t="str">
        <f>IF($H66="-","-",IF('детали ЭД117-02Э'!G66=0,"-",'детали ЭД117-02Э'!G66))</f>
        <v>заготовка ЭД117-01-006</v>
      </c>
      <c r="H66" s="565">
        <f>IF((HLOOKUP($D$1,'дерево ЭД117-02Э'!$H$4:$BU$235,A66,FALSE))*$G$1=0,"-",(HLOOKUP($D$1,'дерево ЭД117-02Э'!$H$4:$BU$235,A66,FALSE))*$G$1)</f>
        <v>1</v>
      </c>
      <c r="I66" s="565" t="str">
        <f>IF(H66="-","-",'детали ЭД117-02Э'!H66)</f>
        <v>кг</v>
      </c>
      <c r="J66" s="566">
        <f>IF($H66="-","-",IF('детали ЭД117-02Э'!I66=0,"-",'детали ЭД117-02Э'!I66*$H66))</f>
        <v>0.04</v>
      </c>
      <c r="K66" s="566" t="str">
        <f>IF(H66="-","-",IF('детали ЭД117-02Э'!J66=0,"-",'детали ЭД117-02Э'!J66*$H66))</f>
        <v>-</v>
      </c>
      <c r="L66" s="533" t="str">
        <f>IF($H66="-","-",IF('детали ЭД117-02Э'!K66=0,"-",'детали ЭД117-02Э'!K66))</f>
        <v>-</v>
      </c>
      <c r="M66" s="604" t="str">
        <f>IF($H66="-","-",IF('детали ЭД117-02Э'!L66=0,"-",'детали ЭД117-02Э'!L66))</f>
        <v>-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591"/>
      <c r="DE66" s="202"/>
      <c r="DF66" s="202"/>
      <c r="DG66" s="202"/>
      <c r="DH66" s="202"/>
      <c r="DI66" s="202"/>
      <c r="DJ66" s="202"/>
      <c r="DK66" s="202"/>
      <c r="DL66" s="202"/>
      <c r="DM66" s="202"/>
      <c r="DN66" s="202"/>
      <c r="DO66" s="202"/>
      <c r="DP66" s="202"/>
      <c r="DQ66" s="202"/>
      <c r="DR66" s="202"/>
      <c r="DS66" s="202"/>
      <c r="DT66" s="202"/>
      <c r="DU66" s="202"/>
      <c r="DV66" s="202"/>
      <c r="DW66" s="202"/>
      <c r="DX66" s="202"/>
      <c r="DY66" s="202"/>
      <c r="DZ66" s="202"/>
      <c r="EA66" s="202"/>
      <c r="EB66" s="202"/>
      <c r="EC66" s="202"/>
      <c r="ED66" s="202"/>
      <c r="EE66" s="202"/>
    </row>
    <row r="67" spans="1:135" s="209" customFormat="1" ht="13.8" thickBot="1" x14ac:dyDescent="0.3">
      <c r="A67" s="601">
        <f>'дерево ЭД117-02Э'!A69</f>
        <v>66</v>
      </c>
      <c r="B67" s="204" t="str">
        <f>'дерево ЭД117-02Э'!B69</f>
        <v>05.2.</v>
      </c>
      <c r="C67" s="430" t="str">
        <f>IF($H67="-","-",'детали ЭД117-02Э'!C67)</f>
        <v>ЭД117-01-006</v>
      </c>
      <c r="D67" s="430" t="str">
        <f>IF($H67="-","-",IF('детали ЭД117-02Э'!D67=0,"-",'детали ЭД117-02Э'!D67))</f>
        <v>Колодка</v>
      </c>
      <c r="E67" s="568" t="str">
        <f>IF($H67="-","-",IF('детали ЭД117-02Э'!E67=0,"-",'детали ЭД117-02Э'!E67))</f>
        <v>Целанекс</v>
      </c>
      <c r="F67" s="568" t="str">
        <f>IF($H67="-","-",IF('детали ЭД117-02Э'!F67=0,"-",'детали ЭД117-02Э'!F67))</f>
        <v>-</v>
      </c>
      <c r="G67" s="568" t="str">
        <f>IF($H67="-","-",IF('детали ЭД117-02Э'!G67=0,"-",'детали ЭД117-02Э'!G67))</f>
        <v>2302 GV 1/30</v>
      </c>
      <c r="H67" s="569">
        <f>IF((HLOOKUP($D$1,'дерево ЭД117-02Э'!$H$4:$BU$235,A67,FALSE))*$G$1=0,"-",(HLOOKUP($D$1,'дерево ЭД117-02Э'!$H$4:$BU$235,A67,FALSE))*$G$1)</f>
        <v>1</v>
      </c>
      <c r="I67" s="569" t="str">
        <f>IF(H67="-","-",'детали ЭД117-02Э'!H67)</f>
        <v>кг</v>
      </c>
      <c r="J67" s="570">
        <f>IF($H67="-","-",IF('детали ЭД117-02Э'!I67=0,"-",'детали ЭД117-02Э'!I67*$H67))</f>
        <v>0.04</v>
      </c>
      <c r="K67" s="570">
        <f>IF(H67="-","-",IF('детали ЭД117-02Э'!J67=0,"-",'детали ЭД117-02Э'!J67*$H67))</f>
        <v>0.05</v>
      </c>
      <c r="L67" s="543" t="str">
        <f>IF($H67="-","-",IF('детали ЭД117-02Э'!K67=0,"-",'детали ЭД117-02Э'!K67))</f>
        <v>загот. для ЭД117-02-15-001</v>
      </c>
      <c r="M67" s="605" t="str">
        <f>IF($H67="-","-",IF('детали ЭД117-02Э'!L67=0,"-",'детали ЭД117-02Э'!L67))</f>
        <v>колодка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592"/>
      <c r="DE67" s="212"/>
      <c r="DF67" s="212"/>
      <c r="DG67" s="212"/>
      <c r="DH67" s="212"/>
      <c r="DI67" s="212"/>
      <c r="DJ67" s="212"/>
      <c r="DK67" s="212"/>
      <c r="DL67" s="212"/>
      <c r="DM67" s="212"/>
      <c r="DN67" s="212"/>
      <c r="DO67" s="212"/>
      <c r="DP67" s="212"/>
      <c r="DQ67" s="212"/>
      <c r="DR67" s="212"/>
      <c r="DS67" s="212"/>
      <c r="DT67" s="212"/>
      <c r="DU67" s="212"/>
      <c r="DV67" s="212"/>
      <c r="DW67" s="212"/>
      <c r="DX67" s="212"/>
      <c r="DY67" s="212"/>
      <c r="DZ67" s="212"/>
      <c r="EA67" s="212"/>
      <c r="EB67" s="212"/>
      <c r="EC67" s="212"/>
      <c r="ED67" s="212"/>
      <c r="EE67" s="212"/>
    </row>
    <row r="68" spans="1:135" s="334" customFormat="1" ht="13.8" thickBot="1" x14ac:dyDescent="0.3">
      <c r="A68" s="601">
        <f>'дерево ЭД117-02Э'!A70</f>
        <v>67</v>
      </c>
      <c r="B68" s="333"/>
      <c r="E68" s="516"/>
      <c r="F68" s="516"/>
      <c r="G68" s="516"/>
      <c r="H68" s="335"/>
      <c r="I68" s="517"/>
      <c r="J68" s="518"/>
      <c r="K68" s="519"/>
      <c r="L68" s="520"/>
      <c r="M68" s="606" t="str">
        <f>IF($H68="-","-",IF('детали ЭД117-02Э'!L68=0,"-",'детали ЭД117-02Э'!L68))</f>
        <v>-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59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</row>
    <row r="69" spans="1:135" s="270" customFormat="1" ht="13.8" thickBot="1" x14ac:dyDescent="0.3">
      <c r="A69" s="601">
        <f>'дерево ЭД117-02Э'!A71</f>
        <v>68</v>
      </c>
      <c r="B69" s="384" t="str">
        <f>'дерево ЭД117-02Э'!B71</f>
        <v>06.</v>
      </c>
      <c r="C69" s="390" t="str">
        <f>'детали ЭД117-02Э'!C69</f>
        <v>ЭД117-02-20СБ</v>
      </c>
      <c r="D69" s="391" t="str">
        <f>'детали ЭД117-02Э'!D69</f>
        <v>Головка</v>
      </c>
      <c r="E69" s="571" t="str">
        <f>IF($H69="-","-",IF('детали ЭД117-02Э'!E69=0,"-",'детали ЭД117-02Э'!E69))</f>
        <v>-</v>
      </c>
      <c r="F69" s="571" t="str">
        <f>IF($H69="-","-",IF('детали ЭД117-02Э'!F69=0,"-",'детали ЭД117-02Э'!F69))</f>
        <v>-</v>
      </c>
      <c r="G69" s="571" t="str">
        <f>IF($H69="-","-",IF('детали ЭД117-02Э'!G69=0,"-",'детали ЭД117-02Э'!G69))</f>
        <v>-</v>
      </c>
      <c r="H69" s="572">
        <f>IF((HLOOKUP($D$1,'дерево ЭД117-02Э'!$H$4:$BU$235,A69,FALSE))*$G$1=0,"-",(HLOOKUP($D$1,'дерево ЭД117-02Э'!$H$4:$BU$235,A69,FALSE))*$G$1)</f>
        <v>1</v>
      </c>
      <c r="I69" s="573" t="str">
        <f>IF(H69="-","-",'детали ЭД117-02Э'!H69)</f>
        <v>шт</v>
      </c>
      <c r="J69" s="574" t="str">
        <f>IF($H69="-","-",IF('детали ЭД117-02Э'!I69=0,"-",'детали ЭД117-02Э'!I69*$H69))</f>
        <v>-</v>
      </c>
      <c r="K69" s="575" t="str">
        <f>IF(H69="-","-",IF('детали ЭД117-02Э'!J69=0,"-",'детали ЭД117-02Э'!J69*$H69))</f>
        <v>-</v>
      </c>
      <c r="L69" s="576" t="str">
        <f>'детали ЭД117-02Э'!K69</f>
        <v>если кол. "-" применяется исп.-02</v>
      </c>
      <c r="M69" s="608" t="str">
        <f>IF($H69="-","-",IF('детали ЭД117-02Э'!L69=0,"-",'детали ЭД117-02Э'!L69))</f>
        <v>-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595"/>
    </row>
    <row r="70" spans="1:135" s="37" customFormat="1" x14ac:dyDescent="0.25">
      <c r="A70" s="601">
        <f>'дерево ЭД117-02Э'!A72</f>
        <v>69</v>
      </c>
      <c r="B70" s="188" t="str">
        <f>'дерево ЭД117-02Э'!B72</f>
        <v>06.1.</v>
      </c>
      <c r="C70" s="372" t="str">
        <f>IF($H70="-","-",'детали ЭД117-02Э'!C70)</f>
        <v>ЭД117-01-22-005-01</v>
      </c>
      <c r="D70" s="372" t="str">
        <f>IF($H70="-","-",IF('детали ЭД117-02Э'!D70=0,"-",'детали ЭД117-02Э'!D70))</f>
        <v>Шайба</v>
      </c>
      <c r="E70" s="511" t="str">
        <f>IF($H70="-","-",IF('детали ЭД117-02Э'!E70=0,"-",'детали ЭД117-02Э'!E70))</f>
        <v>Лист</v>
      </c>
      <c r="F70" s="511" t="str">
        <f>IF($H70="-","-",IF('детали ЭД117-02Э'!F70=0,"-",'детали ЭД117-02Э'!F70))</f>
        <v>-</v>
      </c>
      <c r="G70" s="511" t="str">
        <f>IF($H70="-","-",IF('детали ЭД117-02Э'!G70=0,"-",'детали ЭД117-02Э'!G70))</f>
        <v>ДПРНХ 2 С1 ГОСТ 9559-89</v>
      </c>
      <c r="H70" s="512">
        <f>IF((HLOOKUP($D$1,'дерево ЭД117-02Э'!$H$4:$BU$235,A70,FALSE))*$G$1=0,"-",(HLOOKUP($D$1,'дерево ЭД117-02Э'!$H$4:$BU$235,A70,FALSE))*$G$1)</f>
        <v>1.5</v>
      </c>
      <c r="I70" s="512" t="str">
        <f>IF(H70="-","-",'детали ЭД117-02Э'!H70)</f>
        <v>кг</v>
      </c>
      <c r="J70" s="513">
        <f>IF($H70="-","-",IF('детали ЭД117-02Э'!I70=0,"-",'детали ЭД117-02Э'!I70*$H70))</f>
        <v>2.8500000000000001E-3</v>
      </c>
      <c r="K70" s="513">
        <f>IF(H70="-","-",IF('детали ЭД117-02Э'!J70=0,"-",'детали ЭД117-02Э'!J70*$H70))</f>
        <v>1.8000000000000002E-2</v>
      </c>
      <c r="L70" s="514" t="str">
        <f>IF($H70="-","-",IF('детали ЭД117-02Э'!K70=0,"-",'детали ЭД117-02Э'!K70))</f>
        <v>-</v>
      </c>
      <c r="M70" s="607" t="str">
        <f>IF($H70="-","-",IF('детали ЭД117-02Э'!L70=0,"-",'детали ЭД117-02Э'!L70))</f>
        <v>головка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594"/>
    </row>
    <row r="71" spans="1:135" s="7" customFormat="1" x14ac:dyDescent="0.25">
      <c r="A71" s="601">
        <f>'дерево ЭД117-02Э'!A73</f>
        <v>70</v>
      </c>
      <c r="B71" s="108" t="str">
        <f>'дерево ЭД117-02Э'!B73</f>
        <v>06.2.</v>
      </c>
      <c r="C71" s="16" t="str">
        <f>IF($H71="-","-",'детали ЭД117-02Э'!C71)</f>
        <v>ЭД117-02-20-002</v>
      </c>
      <c r="D71" s="21" t="str">
        <f>IF($H71="-","-",IF('детали ЭД117-02Э'!D71=0,"-",'детали ЭД117-02Э'!D71))</f>
        <v>Труба</v>
      </c>
      <c r="E71" s="147" t="str">
        <f>IF($H71="-","-",IF('детали ЭД117-02Э'!E71=0,"-",'детали ЭД117-02Э'!E71))</f>
        <v>Труба</v>
      </c>
      <c r="F71" s="147" t="str">
        <f>IF($H71="-","-",IF('детали ЭД117-02Э'!F71=0,"-",'детали ЭД117-02Э'!F71))</f>
        <v>53х12 ГОСТ 8734-75</v>
      </c>
      <c r="G71" s="147" t="str">
        <f>IF($H71="-","-",IF('детали ЭД117-02Э'!G71=0,"-",'детали ЭД117-02Э'!G71))</f>
        <v>Г20 ГОСТ 8733-87</v>
      </c>
      <c r="H71" s="138">
        <f>IF((HLOOKUP($D$1,'дерево ЭД117-02Э'!$H$4:$BU$235,A71,FALSE))*$G$1=0,"-",(HLOOKUP($D$1,'дерево ЭД117-02Э'!$H$4:$BU$235,A71,FALSE))*$G$1)</f>
        <v>1</v>
      </c>
      <c r="I71" s="138" t="str">
        <f>IF(H71="-","-",'детали ЭД117-02Э'!H71)</f>
        <v>кг</v>
      </c>
      <c r="J71" s="152">
        <f>IF($H71="-","-",IF('детали ЭД117-02Э'!I71=0,"-",'детали ЭД117-02Э'!I71*$H71))</f>
        <v>0.92</v>
      </c>
      <c r="K71" s="152">
        <f>IF(H71="-","-",IF('детали ЭД117-02Э'!J71=0,"-",'детали ЭД117-02Э'!J71*$H71))</f>
        <v>1.9</v>
      </c>
      <c r="L71" s="145" t="str">
        <f>IF($H71="-","-",IF('детали ЭД117-02Э'!K71=0,"-",'детали ЭД117-02Э'!K71))</f>
        <v>-</v>
      </c>
      <c r="M71" s="602" t="str">
        <f>IF($H71="-","-",IF('детали ЭД117-02Э'!L71=0,"-",'детали ЭД117-02Э'!L71))</f>
        <v>головка</v>
      </c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589"/>
    </row>
    <row r="72" spans="1:135" s="50" customFormat="1" ht="13.8" thickBot="1" x14ac:dyDescent="0.3">
      <c r="A72" s="601">
        <f>'дерево ЭД117-02Э'!A74</f>
        <v>71</v>
      </c>
      <c r="B72" s="182" t="str">
        <f>'дерево ЭД117-02Э'!B74</f>
        <v>06.3.</v>
      </c>
      <c r="C72" s="343" t="str">
        <f>IF($H72="-","-",'детали ЭД117-02Э'!C72)</f>
        <v>ЭД117-02-20-001</v>
      </c>
      <c r="D72" s="344" t="str">
        <f>IF($H72="-","-",IF('детали ЭД117-02Э'!D72=0,"-",'детали ЭД117-02Э'!D72))</f>
        <v>Головка</v>
      </c>
      <c r="E72" s="148" t="str">
        <f>IF($H72="-","-",IF('детали ЭД117-02Э'!E72=0,"-",'детали ЭД117-02Э'!E72))</f>
        <v>Круг</v>
      </c>
      <c r="F72" s="148" t="str">
        <f>IF($H72="-","-",IF('детали ЭД117-02Э'!F72=0,"-",'детали ЭД117-02Э'!F72))</f>
        <v>120-В ГОСТ 2590-88</v>
      </c>
      <c r="G72" s="148" t="str">
        <f>IF($H72="-","-",IF('детали ЭД117-02Э'!G72=0,"-",'детали ЭД117-02Э'!G72))</f>
        <v>45-Б ГОСТ 1050-88</v>
      </c>
      <c r="H72" s="137">
        <f>IF((HLOOKUP($D$1,'дерево ЭД117-02Э'!$H$4:$BU$235,A72,FALSE))*$G$1=0,"-",(HLOOKUP($D$1,'дерево ЭД117-02Э'!$H$4:$BU$235,A72,FALSE))*$G$1)</f>
        <v>1</v>
      </c>
      <c r="I72" s="137" t="str">
        <f>IF(H72="-","-",'детали ЭД117-02Э'!H72)</f>
        <v>кг</v>
      </c>
      <c r="J72" s="174">
        <f>IF($H72="-","-",IF('детали ЭД117-02Э'!I72=0,"-",'детали ЭД117-02Э'!I72*$H72))</f>
        <v>12.64</v>
      </c>
      <c r="K72" s="174">
        <f>IF(H72="-","-",IF('детали ЭД117-02Э'!J72=0,"-",'детали ЭД117-02Э'!J72*$H72))</f>
        <v>26.6</v>
      </c>
      <c r="L72" s="482" t="str">
        <f>IF($H72="-","-",IF('детали ЭД117-02Э'!K72=0,"-",'детали ЭД117-02Э'!K72))</f>
        <v>-</v>
      </c>
      <c r="M72" s="603" t="str">
        <f>IF($H72="-","-",IF('детали ЭД117-02Э'!L72=0,"-",'детали ЭД117-02Э'!L72))</f>
        <v>головка</v>
      </c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590"/>
    </row>
    <row r="73" spans="1:135" s="270" customFormat="1" ht="13.8" thickBot="1" x14ac:dyDescent="0.3">
      <c r="A73" s="601">
        <f>'дерево ЭД117-02Э'!A75</f>
        <v>72</v>
      </c>
      <c r="B73" s="384" t="str">
        <f>'дерево ЭД117-02Э'!B75</f>
        <v>06.01.</v>
      </c>
      <c r="C73" s="395" t="str">
        <f>IF($H73="-","-",'детали ЭД117-02Э'!C73)</f>
        <v>ЭД117-01-65-01СБ</v>
      </c>
      <c r="D73" s="395" t="str">
        <f>IF($H73="-","-",IF('детали ЭД117-02Э'!D73=0,"-",'детали ЭД117-02Э'!D73))</f>
        <v>Подшипник</v>
      </c>
      <c r="E73" s="557" t="str">
        <f>IF($H73="-","-",IF('детали ЭД117-02Э'!E73=0,"-",'детали ЭД117-02Э'!E73))</f>
        <v>-</v>
      </c>
      <c r="F73" s="557" t="str">
        <f>IF($H73="-","-",IF('детали ЭД117-02Э'!F73=0,"-",'детали ЭД117-02Э'!F73))</f>
        <v>-</v>
      </c>
      <c r="G73" s="557" t="str">
        <f>IF($H73="-","-",IF('детали ЭД117-02Э'!G73=0,"-",'детали ЭД117-02Э'!G73))</f>
        <v>-</v>
      </c>
      <c r="H73" s="558">
        <f>IF((HLOOKUP($D$1,'дерево ЭД117-02Э'!$H$4:$BU$235,A73,FALSE))*$G$1=0,"-",(HLOOKUP($D$1,'дерево ЭД117-02Э'!$H$4:$BU$235,A73,FALSE))*$G$1)</f>
        <v>2</v>
      </c>
      <c r="I73" s="559" t="str">
        <f>IF(H73="-","-",'детали ЭД117-02Э'!H73)</f>
        <v>шт</v>
      </c>
      <c r="J73" s="560" t="str">
        <f>IF($H73="-","-",IF('детали ЭД117-02Э'!I73=0,"-",'детали ЭД117-02Э'!I73*$H73))</f>
        <v>-</v>
      </c>
      <c r="K73" s="561" t="str">
        <f>IF(H73="-","-",IF('детали ЭД117-02Э'!J73=0,"-",'детали ЭД117-02Э'!J73*$H73))</f>
        <v>-</v>
      </c>
      <c r="L73" s="563" t="str">
        <f>IF($H73="-","-",IF('детали ЭД117-02Э'!K73=0,"-",'детали ЭД117-02Э'!K73))</f>
        <v>-</v>
      </c>
      <c r="M73" s="608" t="str">
        <f>IF($H73="-","-",IF('детали ЭД117-02Э'!L73=0,"-",'детали ЭД117-02Э'!L73))</f>
        <v>-</v>
      </c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595"/>
    </row>
    <row r="74" spans="1:135" s="37" customFormat="1" x14ac:dyDescent="0.25">
      <c r="A74" s="601">
        <f>'дерево ЭД117-02Э'!A76</f>
        <v>73</v>
      </c>
      <c r="B74" s="376" t="str">
        <f>'дерево ЭД117-02Э'!B76</f>
        <v>06.01.1.</v>
      </c>
      <c r="C74" s="372" t="str">
        <f>IF($H74="-","-",'детали ЭД117-02Э'!C74)</f>
        <v>ЭД117-01-65-01-001</v>
      </c>
      <c r="D74" s="372" t="str">
        <f>IF($H74="-","-",IF('детали ЭД117-02Э'!D74=0,"-",'детали ЭД117-02Э'!D74))</f>
        <v>Втулка</v>
      </c>
      <c r="E74" s="511" t="str">
        <f>IF($H74="-","-",IF('детали ЭД117-02Э'!E74=0,"-",'детали ЭД117-02Э'!E74))</f>
        <v>Труба</v>
      </c>
      <c r="F74" s="511" t="str">
        <f>IF($H74="-","-",IF('детали ЭД117-02Э'!F74=0,"-",'детали ЭД117-02Э'!F74))</f>
        <v>45х5 ГОСТ 8734-75</v>
      </c>
      <c r="G74" s="511" t="str">
        <f>IF($H74="-","-",IF('детали ЭД117-02Э'!G74=0,"-",'детали ЭД117-02Э'!G74))</f>
        <v>Г20 ГОСТ 8733-87</v>
      </c>
      <c r="H74" s="512">
        <f>IF((HLOOKUP($D$1,'дерево ЭД117-02Э'!$H$4:$BU$235,A74,FALSE))*$G$1=0,"-",(HLOOKUP($D$1,'дерево ЭД117-02Э'!$H$4:$BU$235,A74,FALSE))*$G$1)</f>
        <v>2</v>
      </c>
      <c r="I74" s="512" t="str">
        <f>IF(H74="-","-",'детали ЭД117-02Э'!H74)</f>
        <v>кг</v>
      </c>
      <c r="J74" s="513">
        <f>IF($H74="-","-",IF('детали ЭД117-02Э'!I74=0,"-",'детали ЭД117-02Э'!I74*$H74))</f>
        <v>0.128</v>
      </c>
      <c r="K74" s="513">
        <f>IF(H74="-","-",IF('детали ЭД117-02Э'!J74=0,"-",'детали ЭД117-02Э'!J74*$H74))</f>
        <v>0.42</v>
      </c>
      <c r="L74" s="514" t="str">
        <f>IF($H74="-","-",IF('детали ЭД117-02Э'!K74=0,"-",'детали ЭД117-02Э'!K74))</f>
        <v>-</v>
      </c>
      <c r="M74" s="607" t="str">
        <f>IF($H74="-","-",IF('детали ЭД117-02Э'!L74=0,"-",'детали ЭД117-02Э'!L74))</f>
        <v>головка</v>
      </c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594"/>
    </row>
    <row r="75" spans="1:135" s="50" customFormat="1" ht="13.8" thickBot="1" x14ac:dyDescent="0.3">
      <c r="A75" s="601">
        <f>'дерево ЭД117-02Э'!A77</f>
        <v>74</v>
      </c>
      <c r="B75" s="348" t="str">
        <f>'дерево ЭД117-02Э'!B77</f>
        <v>06.01.2.</v>
      </c>
      <c r="C75" s="349" t="str">
        <f>IF($H75="-","-",'детали ЭД117-02Э'!C75)</f>
        <v>ЭД103-01-050-03</v>
      </c>
      <c r="D75" s="349" t="str">
        <f>IF($H75="-","-",IF('детали ЭД117-02Э'!D75=0,"-",'детали ЭД117-02Э'!D75))</f>
        <v>Втулка ВМФ-017</v>
      </c>
      <c r="E75" s="492" t="str">
        <f>IF($H75="-","-",IF('детали ЭД117-02Э'!E75=0,"-",'детали ЭД117-02Э'!E75))</f>
        <v xml:space="preserve">Втулка </v>
      </c>
      <c r="F75" s="492" t="str">
        <f>IF($H75="-","-",IF('детали ЭД117-02Э'!F75=0,"-",'детали ЭД117-02Э'!F75))</f>
        <v>-</v>
      </c>
      <c r="G75" s="492" t="str">
        <f>IF($H75="-","-",IF('детали ЭД117-02Э'!G75=0,"-",'детали ЭД117-02Э'!G75))</f>
        <v>ВМФ-017</v>
      </c>
      <c r="H75" s="493">
        <f>IF((HLOOKUP($D$1,'дерево ЭД117-02Э'!$H$4:$BU$235,A75,FALSE))*$G$1=0,"-",(HLOOKUP($D$1,'дерево ЭД117-02Э'!$H$4:$BU$235,A75,FALSE))*$G$1)</f>
        <v>2</v>
      </c>
      <c r="I75" s="493" t="str">
        <f>IF(H75="-","-",'детали ЭД117-02Э'!H75)</f>
        <v>шт</v>
      </c>
      <c r="J75" s="494" t="str">
        <f>IF($H75="-","-",IF('детали ЭД117-02Э'!I75=0,"-",'детали ЭД117-02Э'!I75*$H75))</f>
        <v>-</v>
      </c>
      <c r="K75" s="494">
        <f>IF(H75="-","-",IF('детали ЭД117-02Э'!J75=0,"-",'детали ЭД117-02Э'!J75*$H75))</f>
        <v>2</v>
      </c>
      <c r="L75" s="483" t="str">
        <f>IF($H75="-","-",IF('детали ЭД117-02Э'!K75=0,"-",'детали ЭД117-02Э'!K75))</f>
        <v>покупная</v>
      </c>
      <c r="M75" s="603" t="str">
        <f>IF($H75="-","-",IF('детали ЭД117-02Э'!L75=0,"-",'детали ЭД117-02Э'!L75))</f>
        <v>головка</v>
      </c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590"/>
    </row>
    <row r="76" spans="1:135" s="270" customFormat="1" ht="13.8" thickBot="1" x14ac:dyDescent="0.3">
      <c r="A76" s="601">
        <f>'дерево ЭД117-02Э'!A78</f>
        <v>75</v>
      </c>
      <c r="B76" s="384" t="str">
        <f>'дерево ЭД117-02Э'!B78</f>
        <v>06.02.</v>
      </c>
      <c r="C76" s="397" t="str">
        <f>'детали ЭД117-02Э'!C76</f>
        <v>ЭД117-01-22СБ</v>
      </c>
      <c r="D76" s="391" t="str">
        <f>'детали ЭД117-02Э'!D76</f>
        <v>Клапан</v>
      </c>
      <c r="E76" s="571" t="str">
        <f>IF($H76="-","-",IF('детали ЭД117-02Э'!E76=0,"-",'детали ЭД117-02Э'!E76))</f>
        <v>-</v>
      </c>
      <c r="F76" s="571" t="str">
        <f>IF($H76="-","-",IF('детали ЭД117-02Э'!F76=0,"-",'детали ЭД117-02Э'!F76))</f>
        <v>-</v>
      </c>
      <c r="G76" s="571" t="str">
        <f>IF($H76="-","-",IF('детали ЭД117-02Э'!G76=0,"-",'детали ЭД117-02Э'!G76))</f>
        <v>-</v>
      </c>
      <c r="H76" s="572">
        <f>IF((HLOOKUP($D$1,'дерево ЭД117-02Э'!$H$4:$BU$235,A76,FALSE))*$G$1=0,"-",(HLOOKUP($D$1,'дерево ЭД117-02Э'!$H$4:$BU$235,A76,FALSE))*$G$1)</f>
        <v>1</v>
      </c>
      <c r="I76" s="573" t="str">
        <f>IF(H76="-","-",'детали ЭД117-02Э'!H76)</f>
        <v>шт</v>
      </c>
      <c r="J76" s="575" t="str">
        <f>IF($H76="-","-",IF('детали ЭД117-02Э'!I76=0,"-",'детали ЭД117-02Э'!I76*$H76))</f>
        <v>-</v>
      </c>
      <c r="K76" s="575" t="str">
        <f>IF(H76="-","-",IF('детали ЭД117-02Э'!J76=0,"-",'детали ЭД117-02Э'!J76*$H76))</f>
        <v>-</v>
      </c>
      <c r="L76" s="576" t="str">
        <f>'детали ЭД117-02Э'!K76</f>
        <v>если кол. "-" применяется исп.-01</v>
      </c>
      <c r="M76" s="608" t="str">
        <f>IF($H76="-","-",IF('детали ЭД117-02Э'!L76=0,"-",'детали ЭД117-02Э'!L76))</f>
        <v>-</v>
      </c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595"/>
    </row>
    <row r="77" spans="1:135" s="253" customFormat="1" ht="13.8" thickBot="1" x14ac:dyDescent="0.3">
      <c r="A77" s="601">
        <f>'дерево ЭД117-02Э'!A79</f>
        <v>76</v>
      </c>
      <c r="B77" s="418" t="str">
        <f>'дерево ЭД117-02Э'!B79</f>
        <v>06.02.1.</v>
      </c>
      <c r="C77" s="419" t="str">
        <f>IF($H77="-","-",'детали ЭД117-02Э'!C77)</f>
        <v>ЭД117-01-22-002</v>
      </c>
      <c r="D77" s="419" t="str">
        <f>IF($H77="-","-",IF('детали ЭД117-02Э'!D77=0,"-",'детали ЭД117-02Э'!D77))</f>
        <v>Дно</v>
      </c>
      <c r="E77" s="521" t="str">
        <f>IF($H77="-","-",IF('детали ЭД117-02Э'!E77=0,"-",'детали ЭД117-02Э'!E77))</f>
        <v>Пруток</v>
      </c>
      <c r="F77" s="521" t="str">
        <f>IF($H77="-","-",IF('детали ЭД117-02Э'!F77=0,"-",'детали ЭД117-02Э'!F77))</f>
        <v>-</v>
      </c>
      <c r="G77" s="521" t="str">
        <f>IF($H77="-","-",IF('детали ЭД117-02Э'!G77=0,"-",'детали ЭД117-02Э'!G77))</f>
        <v>ДКРПП-11,0 НД ЛС 59-1 АВ ГОСТ 2060-90</v>
      </c>
      <c r="H77" s="522">
        <f>IF((HLOOKUP($D$1,'дерево ЭД117-02Э'!$H$4:$BU$235,A77,FALSE))*$G$1=0,"-",(HLOOKUP($D$1,'дерево ЭД117-02Э'!$H$4:$BU$235,A77,FALSE))*$G$1)</f>
        <v>1</v>
      </c>
      <c r="I77" s="522" t="str">
        <f>IF(H77="-","-",'детали ЭД117-02Э'!H77)</f>
        <v>кг</v>
      </c>
      <c r="J77" s="523">
        <f>IF($H77="-","-",IF('детали ЭД117-02Э'!I77=0,"-",'детали ЭД117-02Э'!I77*$H77))</f>
        <v>1.5E-3</v>
      </c>
      <c r="K77" s="523">
        <f>IF(H77="-","-",IF('детали ЭД117-02Э'!J77=0,"-",'детали ЭД117-02Э'!J77*$H77))</f>
        <v>8.0000000000000002E-3</v>
      </c>
      <c r="L77" s="510" t="str">
        <f>IF($H77="-","-",IF('детали ЭД117-02Э'!K77=0,"-",'детали ЭД117-02Э'!K77))</f>
        <v>-</v>
      </c>
      <c r="M77" s="606" t="str">
        <f>IF($H77="-","-",IF('детали ЭД117-02Э'!L77=0,"-",'детали ЭД117-02Э'!L77))</f>
        <v>головка</v>
      </c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593"/>
    </row>
    <row r="78" spans="1:135" s="202" customFormat="1" x14ac:dyDescent="0.25">
      <c r="A78" s="601">
        <f>'дерево ЭД117-02Э'!A80</f>
        <v>77</v>
      </c>
      <c r="B78" s="259" t="str">
        <f>'дерево ЭД117-02Э'!B80</f>
        <v>06.02.2.</v>
      </c>
      <c r="C78" s="431" t="str">
        <f>IF($H78="-","-",'детали ЭД117-02Э'!C78)</f>
        <v>ЭД117-01-22-003</v>
      </c>
      <c r="D78" s="431" t="str">
        <f>IF($H78="-","-",IF('детали ЭД117-02Э'!D78=0,"-",'детали ЭД117-02Э'!D78))</f>
        <v>Пружина</v>
      </c>
      <c r="E78" s="564" t="str">
        <f>IF($H78="-","-",IF('детали ЭД117-02Э'!E78=0,"-",'детали ЭД117-02Э'!E78))</f>
        <v>-</v>
      </c>
      <c r="F78" s="564" t="str">
        <f>IF($H78="-","-",IF('детали ЭД117-02Э'!F78=0,"-",'детали ЭД117-02Э'!F78))</f>
        <v>-</v>
      </c>
      <c r="G78" s="564" t="str">
        <f>IF($H78="-","-",IF('детали ЭД117-02Э'!G78=0,"-",'детали ЭД117-02Э'!G78))</f>
        <v>заготовка ЭД117-01-22-003Б</v>
      </c>
      <c r="H78" s="565">
        <f>IF((HLOOKUP($D$1,'дерево ЭД117-02Э'!$H$4:$BU$235,A78,FALSE))*$G$1=0,"-",(HLOOKUP($D$1,'дерево ЭД117-02Э'!$H$4:$BU$235,A78,FALSE))*$G$1)</f>
        <v>1</v>
      </c>
      <c r="I78" s="565" t="str">
        <f>IF(H78="-","-",'детали ЭД117-02Э'!H78)</f>
        <v>кг</v>
      </c>
      <c r="J78" s="566">
        <f>IF($H78="-","-",IF('детали ЭД117-02Э'!I78=0,"-",'детали ЭД117-02Э'!I78*$H78))</f>
        <v>8.3999999999999995E-5</v>
      </c>
      <c r="K78" s="566" t="str">
        <f>IF(H78="-","-",IF('детали ЭД117-02Э'!J78=0,"-",'детали ЭД117-02Э'!J78*$H78))</f>
        <v>-</v>
      </c>
      <c r="L78" s="567" t="str">
        <f>IF($H78="-","-",IF('детали ЭД117-02Э'!K78=0,"-",'детали ЭД117-02Э'!K78))</f>
        <v>-</v>
      </c>
      <c r="M78" s="604" t="str">
        <f>IF($H78="-","-",IF('детали ЭД117-02Э'!L78=0,"-",'детали ЭД117-02Э'!L78))</f>
        <v>-</v>
      </c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591"/>
    </row>
    <row r="79" spans="1:135" s="212" customFormat="1" ht="13.8" thickBot="1" x14ac:dyDescent="0.3">
      <c r="A79" s="601">
        <f>'дерево ЭД117-02Э'!A81</f>
        <v>78</v>
      </c>
      <c r="B79" s="261" t="str">
        <f>'дерево ЭД117-02Э'!B81</f>
        <v>06.02.2.</v>
      </c>
      <c r="C79" s="435" t="str">
        <f>IF($H79="-","-",'детали ЭД117-02Э'!C79)</f>
        <v>ЭД117-01-22-003Б</v>
      </c>
      <c r="D79" s="435" t="str">
        <f>IF($H79="-","-",IF('детали ЭД117-02Э'!D79=0,"-",'детали ЭД117-02Э'!D79))</f>
        <v>Пружина</v>
      </c>
      <c r="E79" s="568" t="str">
        <f>IF($H79="-","-",IF('детали ЭД117-02Э'!E79=0,"-",'детали ЭД117-02Э'!E79))</f>
        <v>Проволока</v>
      </c>
      <c r="F79" s="568" t="str">
        <f>IF($H79="-","-",IF('детали ЭД117-02Э'!F79=0,"-",'детали ЭД117-02Э'!F79))</f>
        <v>-</v>
      </c>
      <c r="G79" s="568" t="str">
        <f>IF($H79="-","-",IF('детали ЭД117-02Э'!G79=0,"-",'детали ЭД117-02Э'!G79))</f>
        <v>Б-1-0,4 ГОСТ 9389-75</v>
      </c>
      <c r="H79" s="569">
        <f>IF((HLOOKUP($D$1,'дерево ЭД117-02Э'!$H$4:$BU$235,A79,FALSE))*$G$1=0,"-",(HLOOKUP($D$1,'дерево ЭД117-02Э'!$H$4:$BU$235,A79,FALSE))*$G$1)</f>
        <v>1</v>
      </c>
      <c r="I79" s="569" t="str">
        <f>IF(H79="-","-",'детали ЭД117-02Э'!H79)</f>
        <v>кг</v>
      </c>
      <c r="J79" s="570">
        <f>IF($H79="-","-",IF('детали ЭД117-02Э'!I79=0,"-",'детали ЭД117-02Э'!I79*$H79))</f>
        <v>8.3999999999999995E-5</v>
      </c>
      <c r="K79" s="570">
        <f>IF(H79="-","-",IF('детали ЭД117-02Э'!J79=0,"-",'детали ЭД117-02Э'!J79*$H79))</f>
        <v>1.2E-4</v>
      </c>
      <c r="L79" s="543" t="str">
        <f>IF($H79="-","-",IF('детали ЭД117-02Э'!K79=0,"-",'детали ЭД117-02Э'!K79))</f>
        <v>загот. для ЭД117-01-22-003</v>
      </c>
      <c r="M79" s="605" t="str">
        <f>IF($H79="-","-",IF('детали ЭД117-02Э'!L79=0,"-",'детали ЭД117-02Э'!L79))</f>
        <v>головка</v>
      </c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592"/>
    </row>
    <row r="80" spans="1:135" s="253" customFormat="1" ht="13.8" thickBot="1" x14ac:dyDescent="0.3">
      <c r="A80" s="601">
        <f>'дерево ЭД117-02Э'!A82</f>
        <v>79</v>
      </c>
      <c r="B80" s="418" t="str">
        <f>'дерево ЭД117-02Э'!B82</f>
        <v>06.02.3.</v>
      </c>
      <c r="C80" s="419" t="str">
        <f>IF($H80="-","-",'детали ЭД117-02Э'!C80)</f>
        <v>ЭД117-01-22-005</v>
      </c>
      <c r="D80" s="419" t="str">
        <f>IF($H80="-","-",IF('детали ЭД117-02Э'!D80=0,"-",'детали ЭД117-02Э'!D80))</f>
        <v>Шайба</v>
      </c>
      <c r="E80" s="521" t="str">
        <f>IF($H80="-","-",IF('детали ЭД117-02Э'!E80=0,"-",'детали ЭД117-02Э'!E80))</f>
        <v>Лист</v>
      </c>
      <c r="F80" s="521" t="str">
        <f>IF($H80="-","-",IF('детали ЭД117-02Э'!F80=0,"-",'детали ЭД117-02Э'!F80))</f>
        <v>-</v>
      </c>
      <c r="G80" s="521" t="str">
        <f>IF($H80="-","-",IF('детали ЭД117-02Э'!G80=0,"-",'детали ЭД117-02Э'!G80))</f>
        <v>ДПРНХ 2 С1 ГОСТ 9559-89</v>
      </c>
      <c r="H80" s="522">
        <f>IF((HLOOKUP($D$1,'дерево ЭД117-02Э'!$H$4:$BU$235,A80,FALSE))*$G$1=0,"-",(HLOOKUP($D$1,'дерево ЭД117-02Э'!$H$4:$BU$235,A80,FALSE))*$G$1)</f>
        <v>1.5</v>
      </c>
      <c r="I80" s="522" t="str">
        <f>IF(H80="-","-",'детали ЭД117-02Э'!H80)</f>
        <v>кг</v>
      </c>
      <c r="J80" s="523">
        <f>IF($H80="-","-",IF('детали ЭД117-02Э'!I80=0,"-",'детали ЭД117-02Э'!I80*$H80))</f>
        <v>2.5499999999999997E-3</v>
      </c>
      <c r="K80" s="523">
        <f>IF(H80="-","-",IF('детали ЭД117-02Э'!J80=0,"-",'детали ЭД117-02Э'!J80*$H80))</f>
        <v>1.065E-2</v>
      </c>
      <c r="L80" s="510" t="str">
        <f>IF($H80="-","-",IF('детали ЭД117-02Э'!K80=0,"-",'детали ЭД117-02Э'!K80))</f>
        <v>-</v>
      </c>
      <c r="M80" s="606" t="str">
        <f>IF($H80="-","-",IF('детали ЭД117-02Э'!L80=0,"-",'детали ЭД117-02Э'!L80))</f>
        <v>головка</v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593"/>
    </row>
    <row r="81" spans="1:135" s="202" customFormat="1" x14ac:dyDescent="0.25">
      <c r="A81" s="601">
        <f>'дерево ЭД117-02Э'!A83</f>
        <v>80</v>
      </c>
      <c r="B81" s="259" t="str">
        <f>'дерево ЭД117-02Э'!B83</f>
        <v>06.02.4.</v>
      </c>
      <c r="C81" s="439" t="str">
        <f>IF($H81="-","-",'детали ЭД117-02Э'!C81)</f>
        <v>ЭД117-01-22-001</v>
      </c>
      <c r="D81" s="439" t="str">
        <f>IF($H81="-","-",IF('детали ЭД117-02Э'!D81=0,"-",'детали ЭД117-02Э'!D81))</f>
        <v>Корпус</v>
      </c>
      <c r="E81" s="549" t="str">
        <f>IF($H81="-","-",IF('детали ЭД117-02Э'!E81=0,"-",'детали ЭД117-02Э'!E81))</f>
        <v>-</v>
      </c>
      <c r="F81" s="549" t="str">
        <f>IF($H81="-","-",IF('детали ЭД117-02Э'!F81=0,"-",'детали ЭД117-02Э'!F81))</f>
        <v>-</v>
      </c>
      <c r="G81" s="549" t="str">
        <f>IF($H81="-","-",IF('детали ЭД117-02Э'!G81=0,"-",'детали ЭД117-02Э'!G81))</f>
        <v>заготовка ЭД117-01-22-001Б</v>
      </c>
      <c r="H81" s="550">
        <f>IF((HLOOKUP($D$1,'дерево ЭД117-02Э'!$H$4:$BU$235,A81,FALSE))*$G$1=0,"-",(HLOOKUP($D$1,'дерево ЭД117-02Э'!$H$4:$BU$235,A81,FALSE))*$G$1)</f>
        <v>1</v>
      </c>
      <c r="I81" s="550" t="str">
        <f>IF(H81="-","-",'детали ЭД117-02Э'!H81)</f>
        <v>кг</v>
      </c>
      <c r="J81" s="531">
        <f>IF($H81="-","-",IF('детали ЭД117-02Э'!I81=0,"-",'детали ЭД117-02Э'!I81*$H81))</f>
        <v>0.03</v>
      </c>
      <c r="K81" s="531" t="str">
        <f>IF(H81="-","-",IF('детали ЭД117-02Э'!J81=0,"-",'детали ЭД117-02Э'!J81*$H81))</f>
        <v>-</v>
      </c>
      <c r="L81" s="567" t="str">
        <f>IF($H81="-","-",IF('детали ЭД117-02Э'!K81=0,"-",'детали ЭД117-02Э'!K81))</f>
        <v>-</v>
      </c>
      <c r="M81" s="604" t="str">
        <f>IF($H81="-","-",IF('детали ЭД117-02Э'!L81=0,"-",'детали ЭД117-02Э'!L81))</f>
        <v>-</v>
      </c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591"/>
    </row>
    <row r="82" spans="1:135" s="212" customFormat="1" ht="13.8" thickBot="1" x14ac:dyDescent="0.3">
      <c r="A82" s="601">
        <f>'дерево ЭД117-02Э'!A84</f>
        <v>81</v>
      </c>
      <c r="B82" s="261" t="str">
        <f>'дерево ЭД117-02Э'!B84</f>
        <v>06.02.4.</v>
      </c>
      <c r="C82" s="441" t="str">
        <f>IF($H82="-","-",'детали ЭД117-02Э'!C82)</f>
        <v>ЭД117-01-22-001Б</v>
      </c>
      <c r="D82" s="441" t="str">
        <f>IF($H82="-","-",IF('детали ЭД117-02Э'!D82=0,"-",'детали ЭД117-02Э'!D82))</f>
        <v>Корпус</v>
      </c>
      <c r="E82" s="547" t="str">
        <f>IF($H82="-","-",IF('детали ЭД117-02Э'!E82=0,"-",'детали ЭД117-02Э'!E82))</f>
        <v>Шестигранник</v>
      </c>
      <c r="F82" s="547" t="str">
        <f>IF($H82="-","-",IF('детали ЭД117-02Э'!F82=0,"-",'детали ЭД117-02Э'!F82))</f>
        <v>19-h11 ГОСТ 8560-78</v>
      </c>
      <c r="G82" s="547" t="str">
        <f>IF($H82="-","-",IF('детали ЭД117-02Э'!G82=0,"-",'детали ЭД117-02Э'!G82))</f>
        <v>45-Б-Н ГОСТ 1051-73</v>
      </c>
      <c r="H82" s="548">
        <f>IF((HLOOKUP($D$1,'дерево ЭД117-02Э'!$H$4:$BU$235,A82,FALSE))*$G$1=0,"-",(HLOOKUP($D$1,'дерево ЭД117-02Э'!$H$4:$BU$235,A82,FALSE))*$G$1)</f>
        <v>1</v>
      </c>
      <c r="I82" s="548" t="str">
        <f>IF(H82="-","-",'детали ЭД117-02Э'!H82)</f>
        <v>кг</v>
      </c>
      <c r="J82" s="537">
        <f>IF($H82="-","-",IF('детали ЭД117-02Э'!I82=0,"-",'детали ЭД117-02Э'!I82*$H82))</f>
        <v>0.03</v>
      </c>
      <c r="K82" s="537">
        <f>IF(H82="-","-",IF('детали ЭД117-02Э'!J82=0,"-",'детали ЭД117-02Э'!J82*$H82))</f>
        <v>0.112</v>
      </c>
      <c r="L82" s="543" t="str">
        <f>IF($H82="-","-",IF('детали ЭД117-02Э'!K82=0,"-",'детали ЭД117-02Э'!K82))</f>
        <v>загот. для ЭД117-01-22-001</v>
      </c>
      <c r="M82" s="605" t="str">
        <f>IF($H82="-","-",IF('детали ЭД117-02Э'!L82=0,"-",'детали ЭД117-02Э'!L82))</f>
        <v>головка</v>
      </c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592"/>
    </row>
    <row r="83" spans="1:135" s="202" customFormat="1" x14ac:dyDescent="0.25">
      <c r="A83" s="601">
        <f>'дерево ЭД117-02Э'!A85</f>
        <v>82</v>
      </c>
      <c r="B83" s="259" t="str">
        <f>'дерево ЭД117-02Э'!B85</f>
        <v>06.02.5.</v>
      </c>
      <c r="C83" s="439" t="str">
        <f>IF($H83="-","-",'детали ЭД117-02Э'!C83)</f>
        <v>ЭД117-01-22-004</v>
      </c>
      <c r="D83" s="439" t="str">
        <f>IF($H83="-","-",IF('детали ЭД117-02Э'!D83=0,"-",'детали ЭД117-02Э'!D83))</f>
        <v>Пробка</v>
      </c>
      <c r="E83" s="549" t="str">
        <f>IF($H83="-","-",IF('детали ЭД117-02Э'!E83=0,"-",'детали ЭД117-02Э'!E83))</f>
        <v>-</v>
      </c>
      <c r="F83" s="549" t="str">
        <f>IF($H83="-","-",IF('детали ЭД117-02Э'!F83=0,"-",'детали ЭД117-02Э'!F83))</f>
        <v>-</v>
      </c>
      <c r="G83" s="549" t="str">
        <f>IF($H83="-","-",IF('детали ЭД117-02Э'!G83=0,"-",'детали ЭД117-02Э'!G83))</f>
        <v>заготовка ЭД117-01-22-004Б</v>
      </c>
      <c r="H83" s="550">
        <f>IF((HLOOKUP($D$1,'дерево ЭД117-02Э'!$H$4:$BU$235,A83,FALSE))*$G$1=0,"-",(HLOOKUP($D$1,'дерево ЭД117-02Э'!$H$4:$BU$235,A83,FALSE))*$G$1)</f>
        <v>1</v>
      </c>
      <c r="I83" s="550" t="str">
        <f>IF(H83="-","-",'детали ЭД117-02Э'!H83)</f>
        <v>кг</v>
      </c>
      <c r="J83" s="531">
        <f>IF($H83="-","-",IF('детали ЭД117-02Э'!I83=0,"-",'детали ЭД117-02Э'!I83*$H83))</f>
        <v>1.4E-2</v>
      </c>
      <c r="K83" s="531" t="str">
        <f>IF(H83="-","-",IF('детали ЭД117-02Э'!J83=0,"-",'детали ЭД117-02Э'!J83*$H83))</f>
        <v>-</v>
      </c>
      <c r="L83" s="567" t="str">
        <f>IF($H83="-","-",IF('детали ЭД117-02Э'!K83=0,"-",'детали ЭД117-02Э'!K83))</f>
        <v>-</v>
      </c>
      <c r="M83" s="604" t="str">
        <f>IF($H83="-","-",IF('детали ЭД117-02Э'!L83=0,"-",'детали ЭД117-02Э'!L83))</f>
        <v>-</v>
      </c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591"/>
    </row>
    <row r="84" spans="1:135" s="212" customFormat="1" ht="13.8" thickBot="1" x14ac:dyDescent="0.3">
      <c r="A84" s="601">
        <f>'дерево ЭД117-02Э'!A86</f>
        <v>83</v>
      </c>
      <c r="B84" s="261" t="str">
        <f>'дерево ЭД117-02Э'!B86</f>
        <v>06.02.5.</v>
      </c>
      <c r="C84" s="441" t="str">
        <f>IF($H84="-","-",'детали ЭД117-02Э'!C84)</f>
        <v>ЭД117-01-22-004Б</v>
      </c>
      <c r="D84" s="441" t="str">
        <f>IF($H84="-","-",IF('детали ЭД117-02Э'!D84=0,"-",'детали ЭД117-02Э'!D84))</f>
        <v>Пробка</v>
      </c>
      <c r="E84" s="547" t="str">
        <f>IF($H84="-","-",IF('детали ЭД117-02Э'!E84=0,"-",'детали ЭД117-02Э'!E84))</f>
        <v>Круг</v>
      </c>
      <c r="F84" s="547" t="str">
        <f>IF($H84="-","-",IF('детали ЭД117-02Э'!F84=0,"-",'детали ЭД117-02Э'!F84))</f>
        <v>16-В ГОСТ 2590-88</v>
      </c>
      <c r="G84" s="547" t="str">
        <f>IF($H84="-","-",IF('детали ЭД117-02Э'!G84=0,"-",'детали ЭД117-02Э'!G84))</f>
        <v>45-3ГП-ТО ГОСТ 1050-88</v>
      </c>
      <c r="H84" s="548">
        <f>IF((HLOOKUP($D$1,'дерево ЭД117-02Э'!$H$4:$BU$235,A84,FALSE))*$G$1=0,"-",(HLOOKUP($D$1,'дерево ЭД117-02Э'!$H$4:$BU$235,A84,FALSE))*$G$1)</f>
        <v>1</v>
      </c>
      <c r="I84" s="548" t="str">
        <f>IF(H84="-","-",'детали ЭД117-02Э'!H84)</f>
        <v>кг</v>
      </c>
      <c r="J84" s="537">
        <f>IF($H84="-","-",IF('детали ЭД117-02Э'!I84=0,"-",'детали ЭД117-02Э'!I84*$H84))</f>
        <v>1.4E-2</v>
      </c>
      <c r="K84" s="537">
        <f>IF(H84="-","-",IF('детали ЭД117-02Э'!J84=0,"-",'детали ЭД117-02Э'!J84*$H84))</f>
        <v>4.2000000000000003E-2</v>
      </c>
      <c r="L84" s="543" t="str">
        <f>IF($H84="-","-",IF('детали ЭД117-02Э'!K84=0,"-",'детали ЭД117-02Э'!K84))</f>
        <v>загот. для ЭД117-01-22-004</v>
      </c>
      <c r="M84" s="605" t="str">
        <f>IF($H84="-","-",IF('детали ЭД117-02Э'!L84=0,"-",'детали ЭД117-02Э'!L84))</f>
        <v>головка</v>
      </c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592"/>
    </row>
    <row r="85" spans="1:135" s="37" customFormat="1" x14ac:dyDescent="0.25">
      <c r="A85" s="601">
        <f>'дерево ЭД117-02Э'!A87</f>
        <v>84</v>
      </c>
      <c r="B85" s="376" t="str">
        <f>'дерево ЭД117-02Э'!B87</f>
        <v>06.02.6.</v>
      </c>
      <c r="C85" s="372" t="str">
        <f>IF($H85="-","-",'детали ЭД117-02Э'!C85)</f>
        <v>Шарик 5.556-100</v>
      </c>
      <c r="D85" s="372" t="str">
        <f>IF($H85="-","-",IF('детали ЭД117-02Э'!D85=0,"-",'детали ЭД117-02Э'!D85))</f>
        <v xml:space="preserve"> </v>
      </c>
      <c r="E85" s="511" t="str">
        <f>IF($H85="-","-",IF('детали ЭД117-02Э'!E85=0,"-",'детали ЭД117-02Э'!E85))</f>
        <v xml:space="preserve">Шарик </v>
      </c>
      <c r="F85" s="511" t="str">
        <f>IF($H85="-","-",IF('детали ЭД117-02Э'!F85=0,"-",'детали ЭД117-02Э'!F85))</f>
        <v>-</v>
      </c>
      <c r="G85" s="511" t="str">
        <f>IF($H85="-","-",IF('детали ЭД117-02Э'!G85=0,"-",'детали ЭД117-02Э'!G85))</f>
        <v>5.556-100 ГОСТ 3722-81</v>
      </c>
      <c r="H85" s="512">
        <f>IF((HLOOKUP($D$1,'дерево ЭД117-02Э'!$H$4:$BU$235,A85,FALSE))*$G$1=0,"-",(HLOOKUP($D$1,'дерево ЭД117-02Э'!$H$4:$BU$235,A85,FALSE))*$G$1)</f>
        <v>1</v>
      </c>
      <c r="I85" s="512" t="str">
        <f>IF(H85="-","-",'детали ЭД117-02Э'!H85)</f>
        <v>шт</v>
      </c>
      <c r="J85" s="513" t="str">
        <f>IF($H85="-","-",IF('детали ЭД117-02Э'!I85=0,"-",'детали ЭД117-02Э'!I85*$H85))</f>
        <v>-</v>
      </c>
      <c r="K85" s="513">
        <f>IF(H85="-","-",IF('детали ЭД117-02Э'!J85=0,"-",'детали ЭД117-02Э'!J85*$H85))</f>
        <v>1</v>
      </c>
      <c r="L85" s="289" t="str">
        <f>IF($H85="-","-",IF('детали ЭД117-02Э'!K85=0,"-",'детали ЭД117-02Э'!K85))</f>
        <v>-</v>
      </c>
      <c r="M85" s="607" t="str">
        <f>IF($H85="-","-",IF('детали ЭД117-02Э'!L85=0,"-",'детали ЭД117-02Э'!L85))</f>
        <v>головка</v>
      </c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594"/>
    </row>
    <row r="86" spans="1:135" s="263" customFormat="1" ht="13.8" thickBot="1" x14ac:dyDescent="0.3">
      <c r="A86" s="601">
        <f>'дерево ЭД117-02Э'!A88</f>
        <v>85</v>
      </c>
      <c r="B86" s="353"/>
      <c r="C86" s="354"/>
      <c r="D86" s="354"/>
      <c r="E86" s="496"/>
      <c r="F86" s="496"/>
      <c r="G86" s="497"/>
      <c r="H86" s="498"/>
      <c r="I86" s="498"/>
      <c r="J86" s="499"/>
      <c r="K86" s="500"/>
      <c r="L86" s="501"/>
      <c r="M86" s="603" t="str">
        <f>IF($H86="-","-",IF('детали ЭД117-02Э'!L86=0,"-",'детали ЭД117-02Э'!L86))</f>
        <v>-</v>
      </c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59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</row>
    <row r="87" spans="1:135" s="275" customFormat="1" ht="13.8" thickBot="1" x14ac:dyDescent="0.3">
      <c r="A87" s="601">
        <f>'дерево ЭД117-02Э'!A89</f>
        <v>86</v>
      </c>
      <c r="B87" s="384" t="str">
        <f>'дерево ЭД117-02Э'!B89</f>
        <v>06.</v>
      </c>
      <c r="C87" s="390" t="str">
        <f>IF($H87="-","-",'детали ЭД117-02Э'!C87)</f>
        <v>-</v>
      </c>
      <c r="D87" s="391" t="str">
        <f>IF($H87="-","-",IF('детали ЭД117-02Э'!D87=0,"-",'детали ЭД117-02Э'!D87))</f>
        <v>-</v>
      </c>
      <c r="E87" s="577" t="str">
        <f>IF($H87="-","-",IF('детали ЭД117-02Э'!E87=0,"-",'детали ЭД117-02Э'!E87))</f>
        <v>-</v>
      </c>
      <c r="F87" s="577" t="str">
        <f>IF($H87="-","-",IF('детали ЭД117-02Э'!F87=0,"-",'детали ЭД117-02Э'!F87))</f>
        <v>-</v>
      </c>
      <c r="G87" s="571" t="str">
        <f>IF($H87="-","-",IF('детали ЭД117-02Э'!G87=0,"-",'детали ЭД117-02Э'!G87))</f>
        <v>-</v>
      </c>
      <c r="H87" s="572" t="str">
        <f>IF((HLOOKUP($D$1,'дерево ЭД117-02Э'!$H$4:$BU$235,A87,FALSE))*$G$1=0,"-",(HLOOKUP($D$1,'дерево ЭД117-02Э'!$H$4:$BU$235,A87,FALSE))*$G$1)</f>
        <v>-</v>
      </c>
      <c r="I87" s="573" t="str">
        <f>IF(H87="-","-",'детали ЭД117-02Э'!H87)</f>
        <v>-</v>
      </c>
      <c r="J87" s="575" t="str">
        <f>IF($H87="-","-",IF('детали ЭД117-02Э'!I87=0,"-",'детали ЭД117-02Э'!I87*$H87))</f>
        <v>-</v>
      </c>
      <c r="K87" s="575" t="str">
        <f>IF(H87="-","-",IF('детали ЭД117-02Э'!J87=0,"-",'детали ЭД117-02Э'!J87*$H87))</f>
        <v>-</v>
      </c>
      <c r="L87" s="578" t="str">
        <f>IF($H87="-","-",IF('детали ЭД117-02Э'!K87=0,"-",'детали ЭД117-02Э'!K87))</f>
        <v>-</v>
      </c>
      <c r="M87" s="608" t="str">
        <f>IF($H87="-","-",IF('детали ЭД117-02Э'!L87=0,"-",'детали ЭД117-02Э'!L87))</f>
        <v>-</v>
      </c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595"/>
      <c r="DE87" s="270"/>
      <c r="DF87" s="270"/>
      <c r="DG87" s="270"/>
      <c r="DH87" s="270"/>
      <c r="DI87" s="270"/>
      <c r="DJ87" s="270"/>
      <c r="DK87" s="270"/>
      <c r="DL87" s="270"/>
      <c r="DM87" s="270"/>
      <c r="DN87" s="270"/>
      <c r="DO87" s="270"/>
      <c r="DP87" s="270"/>
      <c r="DQ87" s="270"/>
      <c r="DR87" s="270"/>
      <c r="DS87" s="270"/>
      <c r="DT87" s="270"/>
      <c r="DU87" s="270"/>
      <c r="DV87" s="270"/>
      <c r="DW87" s="270"/>
      <c r="DX87" s="270"/>
      <c r="DY87" s="270"/>
      <c r="DZ87" s="270"/>
      <c r="EA87" s="270"/>
      <c r="EB87" s="270"/>
      <c r="EC87" s="270"/>
      <c r="ED87" s="270"/>
      <c r="EE87" s="270"/>
    </row>
    <row r="88" spans="1:135" s="254" customFormat="1" ht="13.8" thickBot="1" x14ac:dyDescent="0.3">
      <c r="A88" s="601">
        <f>'дерево ЭД117-02Э'!A90</f>
        <v>87</v>
      </c>
      <c r="B88" s="306" t="str">
        <f>'дерево ЭД117-02Э'!B90</f>
        <v>06.3.</v>
      </c>
      <c r="C88" s="377" t="str">
        <f>IF($H88="-","-",'детали ЭД117-02Э'!C88)</f>
        <v>-</v>
      </c>
      <c r="D88" s="378" t="str">
        <f>IF($H88="-","-",IF('детали ЭД117-02Э'!D88=0,"-",'детали ЭД117-02Э'!D88))</f>
        <v>-</v>
      </c>
      <c r="E88" s="484" t="str">
        <f>IF($H88="-","-",IF('детали ЭД117-02Э'!E88=0,"-",'детали ЭД117-02Э'!E88))</f>
        <v>-</v>
      </c>
      <c r="F88" s="484" t="str">
        <f>IF($H88="-","-",IF('детали ЭД117-02Э'!F88=0,"-",'детали ЭД117-02Э'!F88))</f>
        <v>-</v>
      </c>
      <c r="G88" s="484" t="str">
        <f>IF($H88="-","-",IF('детали ЭД117-02Э'!G88=0,"-",'детали ЭД117-02Э'!G88))</f>
        <v>-</v>
      </c>
      <c r="H88" s="485" t="str">
        <f>IF((HLOOKUP($D$1,'дерево ЭД117-02Э'!$H$4:$BU$235,A88,FALSE))*$G$1=0,"-",(HLOOKUP($D$1,'дерево ЭД117-02Э'!$H$4:$BU$235,A88,FALSE))*$G$1)</f>
        <v>-</v>
      </c>
      <c r="I88" s="485" t="str">
        <f>IF(H88="-","-",'детали ЭД117-02Э'!H88)</f>
        <v>-</v>
      </c>
      <c r="J88" s="486" t="str">
        <f>IF($H88="-","-",IF('детали ЭД117-02Э'!I88=0,"-",'детали ЭД117-02Э'!I88*$H88))</f>
        <v>-</v>
      </c>
      <c r="K88" s="486" t="str">
        <f>IF(H88="-","-",IF('детали ЭД117-02Э'!J88=0,"-",'детали ЭД117-02Э'!J88*$H88))</f>
        <v>-</v>
      </c>
      <c r="L88" s="510" t="str">
        <f>IF($H88="-","-",IF('детали ЭД117-02Э'!K88=0,"-",'детали ЭД117-02Э'!K88))</f>
        <v>-</v>
      </c>
      <c r="M88" s="606" t="str">
        <f>IF($H88="-","-",IF('детали ЭД117-02Э'!L88=0,"-",'детали ЭД117-02Э'!L88))</f>
        <v>-</v>
      </c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59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  <c r="EE88" s="253"/>
    </row>
    <row r="89" spans="1:135" s="275" customFormat="1" ht="13.8" thickBot="1" x14ac:dyDescent="0.3">
      <c r="A89" s="601">
        <f>'дерево ЭД117-02Э'!A91</f>
        <v>88</v>
      </c>
      <c r="B89" s="384" t="str">
        <f>'дерево ЭД117-02Э'!B91</f>
        <v>06.02.</v>
      </c>
      <c r="C89" s="397" t="str">
        <f>IF($H89="-","-",'детали ЭД117-02Э'!C89)</f>
        <v>-</v>
      </c>
      <c r="D89" s="391" t="str">
        <f>IF($H89="-","-",IF('детали ЭД117-02Э'!D89=0,"-",'детали ЭД117-02Э'!D89))</f>
        <v>-</v>
      </c>
      <c r="E89" s="571" t="str">
        <f>IF($H89="-","-",IF('детали ЭД117-02Э'!E89=0,"-",'детали ЭД117-02Э'!E89))</f>
        <v>-</v>
      </c>
      <c r="F89" s="571" t="str">
        <f>IF($H89="-","-",IF('детали ЭД117-02Э'!F89=0,"-",'детали ЭД117-02Э'!F89))</f>
        <v>-</v>
      </c>
      <c r="G89" s="571" t="str">
        <f>IF($H89="-","-",IF('детали ЭД117-02Э'!G89=0,"-",'детали ЭД117-02Э'!G89))</f>
        <v>-</v>
      </c>
      <c r="H89" s="572" t="str">
        <f>IF((HLOOKUP($D$1,'дерево ЭД117-02Э'!$H$4:$BU$235,A89,FALSE))*$G$1=0,"-",(HLOOKUP($D$1,'дерево ЭД117-02Э'!$H$4:$BU$235,A89,FALSE))*$G$1)</f>
        <v>-</v>
      </c>
      <c r="I89" s="573" t="str">
        <f>IF(H89="-","-",'детали ЭД117-02Э'!H89)</f>
        <v>-</v>
      </c>
      <c r="J89" s="575" t="str">
        <f>IF($H89="-","-",IF('детали ЭД117-02Э'!I89=0,"-",'детали ЭД117-02Э'!I89*$H89))</f>
        <v>-</v>
      </c>
      <c r="K89" s="575" t="str">
        <f>IF(H89="-","-",IF('детали ЭД117-02Э'!J89=0,"-",'детали ЭД117-02Э'!J89*$H89))</f>
        <v>-</v>
      </c>
      <c r="L89" s="578" t="str">
        <f>IF($H89="-","-",IF('детали ЭД117-02Э'!K89=0,"-",'детали ЭД117-02Э'!K89))</f>
        <v>-</v>
      </c>
      <c r="M89" s="608" t="str">
        <f>IF($H89="-","-",IF('детали ЭД117-02Э'!L89=0,"-",'детали ЭД117-02Э'!L89))</f>
        <v>-</v>
      </c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595"/>
      <c r="DE89" s="270"/>
      <c r="DF89" s="270"/>
      <c r="DG89" s="270"/>
      <c r="DH89" s="270"/>
      <c r="DI89" s="270"/>
      <c r="DJ89" s="270"/>
      <c r="DK89" s="270"/>
      <c r="DL89" s="270"/>
      <c r="DM89" s="270"/>
      <c r="DN89" s="270"/>
      <c r="DO89" s="270"/>
      <c r="DP89" s="270"/>
      <c r="DQ89" s="270"/>
      <c r="DR89" s="270"/>
      <c r="DS89" s="270"/>
      <c r="DT89" s="270"/>
      <c r="DU89" s="270"/>
      <c r="DV89" s="270"/>
      <c r="DW89" s="270"/>
      <c r="DX89" s="270"/>
      <c r="DY89" s="270"/>
      <c r="DZ89" s="270"/>
      <c r="EA89" s="270"/>
      <c r="EB89" s="270"/>
      <c r="EC89" s="270"/>
      <c r="ED89" s="270"/>
      <c r="EE89" s="270"/>
    </row>
    <row r="90" spans="1:135" s="286" customFormat="1" x14ac:dyDescent="0.25">
      <c r="A90" s="601">
        <f>'дерево ЭД117-02Э'!A92</f>
        <v>89</v>
      </c>
      <c r="B90" s="376" t="str">
        <f>'дерево ЭД117-02Э'!B92</f>
        <v>06.02.4.</v>
      </c>
      <c r="C90" s="381" t="str">
        <f>IF($H90="-","-",'детали ЭД117-02Э'!C90)</f>
        <v>-</v>
      </c>
      <c r="D90" s="381" t="str">
        <f>IF($H90="-","-",IF('детали ЭД117-02Э'!D90=0,"-",'детали ЭД117-02Э'!D90))</f>
        <v>-</v>
      </c>
      <c r="E90" s="149" t="str">
        <f>IF($H90="-","-",IF('детали ЭД117-02Э'!E90=0,"-",'детали ЭД117-02Э'!E90))</f>
        <v>-</v>
      </c>
      <c r="F90" s="149" t="str">
        <f>IF($H90="-","-",IF('детали ЭД117-02Э'!F90=0,"-",'детали ЭД117-02Э'!F90))</f>
        <v>-</v>
      </c>
      <c r="G90" s="149" t="str">
        <f>IF($H90="-","-",IF('детали ЭД117-02Э'!G90=0,"-",'детали ЭД117-02Э'!G90))</f>
        <v>-</v>
      </c>
      <c r="H90" s="135" t="str">
        <f>IF((HLOOKUP($D$1,'дерево ЭД117-02Э'!$H$4:$BU$235,A90,FALSE))*$G$1=0,"-",(HLOOKUP($D$1,'дерево ЭД117-02Э'!$H$4:$BU$235,A90,FALSE))*$G$1)</f>
        <v>-</v>
      </c>
      <c r="I90" s="135" t="str">
        <f>IF(H90="-","-",'детали ЭД117-02Э'!H90)</f>
        <v>-</v>
      </c>
      <c r="J90" s="175" t="str">
        <f>IF($H90="-","-",IF('детали ЭД117-02Э'!I90=0,"-",'детали ЭД117-02Э'!I90*$H90))</f>
        <v>-</v>
      </c>
      <c r="K90" s="175" t="str">
        <f>IF(H90="-","-",IF('детали ЭД117-02Э'!J90=0,"-",'детали ЭД117-02Э'!J90*$H90))</f>
        <v>-</v>
      </c>
      <c r="L90" s="514" t="str">
        <f>IF($H90="-","-",IF('детали ЭД117-02Э'!K90=0,"-",'детали ЭД117-02Э'!K90))</f>
        <v>-</v>
      </c>
      <c r="M90" s="607" t="str">
        <f>IF($H90="-","-",IF('детали ЭД117-02Э'!L90=0,"-",'детали ЭД117-02Э'!L90))</f>
        <v>-</v>
      </c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594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</row>
    <row r="91" spans="1:135" s="3" customFormat="1" x14ac:dyDescent="0.25">
      <c r="A91" s="601">
        <f>'дерево ЭД117-02Э'!A93</f>
        <v>90</v>
      </c>
      <c r="B91" s="109" t="str">
        <f>'дерево ЭД117-02Э'!B93</f>
        <v>06.02.5.</v>
      </c>
      <c r="C91" s="20" t="str">
        <f>IF($H91="-","-",'детали ЭД117-02Э'!C91)</f>
        <v>-</v>
      </c>
      <c r="D91" s="20" t="str">
        <f>IF($H91="-","-",IF('детали ЭД117-02Э'!D91=0,"-",'детали ЭД117-02Э'!D91))</f>
        <v>-</v>
      </c>
      <c r="E91" s="146" t="str">
        <f>IF($H91="-","-",IF('детали ЭД117-02Э'!E91=0,"-",'детали ЭД117-02Э'!E91))</f>
        <v>-</v>
      </c>
      <c r="F91" s="146" t="str">
        <f>IF($H91="-","-",IF('детали ЭД117-02Э'!F91=0,"-",'детали ЭД117-02Э'!F91))</f>
        <v>-</v>
      </c>
      <c r="G91" s="146" t="str">
        <f>IF($H91="-","-",IF('детали ЭД117-02Э'!G91=0,"-",'детали ЭД117-02Э'!G91))</f>
        <v>-</v>
      </c>
      <c r="H91" s="134" t="str">
        <f>IF((HLOOKUP($D$1,'дерево ЭД117-02Э'!$H$4:$BU$235,A91,FALSE))*$G$1=0,"-",(HLOOKUP($D$1,'дерево ЭД117-02Э'!$H$4:$BU$235,A91,FALSE))*$G$1)</f>
        <v>-</v>
      </c>
      <c r="I91" s="134" t="str">
        <f>IF(H91="-","-",'детали ЭД117-02Э'!H91)</f>
        <v>-</v>
      </c>
      <c r="J91" s="140" t="str">
        <f>IF($H91="-","-",IF('детали ЭД117-02Э'!I91=0,"-",'детали ЭД117-02Э'!I91*$H91))</f>
        <v>-</v>
      </c>
      <c r="K91" s="140" t="str">
        <f>IF(H91="-","-",IF('детали ЭД117-02Э'!J91=0,"-",'детали ЭД117-02Э'!J91*$H91))</f>
        <v>-</v>
      </c>
      <c r="L91" s="145" t="str">
        <f>IF($H91="-","-",IF('детали ЭД117-02Э'!K91=0,"-",'детали ЭД117-02Э'!K91))</f>
        <v>-</v>
      </c>
      <c r="M91" s="602" t="str">
        <f>IF($H91="-","-",IF('детали ЭД117-02Э'!L91=0,"-",'детали ЭД117-02Э'!L91))</f>
        <v>-</v>
      </c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589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</row>
    <row r="92" spans="1:135" s="263" customFormat="1" ht="13.8" thickBot="1" x14ac:dyDescent="0.3">
      <c r="A92" s="601">
        <f>'дерево ЭД117-02Э'!A94</f>
        <v>91</v>
      </c>
      <c r="B92" s="337"/>
      <c r="C92" s="342"/>
      <c r="D92" s="357"/>
      <c r="E92" s="502"/>
      <c r="F92" s="502"/>
      <c r="G92" s="158"/>
      <c r="H92" s="339"/>
      <c r="I92" s="150"/>
      <c r="J92" s="489"/>
      <c r="K92" s="490"/>
      <c r="L92" s="491"/>
      <c r="M92" s="603" t="str">
        <f>IF($H92="-","-",IF('детали ЭД117-02Э'!L92=0,"-",'детали ЭД117-02Э'!L92))</f>
        <v>-</v>
      </c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59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</row>
    <row r="93" spans="1:135" s="270" customFormat="1" ht="13.8" thickBot="1" x14ac:dyDescent="0.3">
      <c r="A93" s="601">
        <f>'дерево ЭД117-02Э'!A95</f>
        <v>92</v>
      </c>
      <c r="B93" s="384" t="str">
        <f>'дерево ЭД117-02Э'!B95</f>
        <v>07.</v>
      </c>
      <c r="C93" s="390" t="str">
        <f>'детали ЭД117-02Э'!C93</f>
        <v>ЭД117-02-40СБ</v>
      </c>
      <c r="D93" s="397" t="str">
        <f>'детали ЭД117-02Э'!D93</f>
        <v xml:space="preserve">Корпус </v>
      </c>
      <c r="E93" s="571" t="str">
        <f>IF($H93="-","-",IF('детали ЭД117-02Э'!E93=0,"-",'детали ЭД117-02Э'!E93))</f>
        <v>-</v>
      </c>
      <c r="F93" s="571" t="str">
        <f>IF($H93="-","-",IF('детали ЭД117-02Э'!F93=0,"-",'детали ЭД117-02Э'!F93))</f>
        <v>-</v>
      </c>
      <c r="G93" s="571" t="str">
        <f>IF($H93="-","-",IF('детали ЭД117-02Э'!G93=0,"-",'детали ЭД117-02Э'!G93))</f>
        <v>-</v>
      </c>
      <c r="H93" s="572">
        <f>IF((HLOOKUP($D$1,'дерево ЭД117-02Э'!$H$4:$BU$235,A93,FALSE))*$G$1=0,"-",(HLOOKUP($D$1,'дерево ЭД117-02Э'!$H$4:$BU$235,A93,FALSE))*$G$1)</f>
        <v>1</v>
      </c>
      <c r="I93" s="573" t="str">
        <f>IF(H93="-","-",'детали ЭД117-02Э'!H93)</f>
        <v>шт</v>
      </c>
      <c r="J93" s="574" t="str">
        <f>IF($H93="-","-",IF('детали ЭД117-02Э'!I93=0,"-",'детали ЭД117-02Э'!I93*$H93))</f>
        <v>-</v>
      </c>
      <c r="K93" s="575" t="str">
        <f>IF(H93="-","-",IF('детали ЭД117-02Э'!J93=0,"-",'детали ЭД117-02Э'!J93*$H93))</f>
        <v>-</v>
      </c>
      <c r="L93" s="576" t="str">
        <f>'детали ЭД117-02Э'!K93</f>
        <v>если кол. "-" применяется исп.-02</v>
      </c>
      <c r="M93" s="608" t="str">
        <f>IF($H93="-","-",IF('детали ЭД117-02Э'!L93=0,"-",'детали ЭД117-02Э'!L93))</f>
        <v>-</v>
      </c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595"/>
    </row>
    <row r="94" spans="1:135" s="37" customFormat="1" x14ac:dyDescent="0.25">
      <c r="A94" s="601">
        <f>'дерево ЭД117-02Э'!A96</f>
        <v>93</v>
      </c>
      <c r="B94" s="188" t="str">
        <f>'дерево ЭД117-02Э'!B96</f>
        <v>07.1.</v>
      </c>
      <c r="C94" s="372" t="str">
        <f>IF($H94="-","-",'детали ЭД117-02Э'!C94)</f>
        <v>ЭД117-01-22-005-01</v>
      </c>
      <c r="D94" s="372" t="str">
        <f>IF($H94="-","-",IF('детали ЭД117-02Э'!D94=0,"-",'детали ЭД117-02Э'!D94))</f>
        <v>Шайба</v>
      </c>
      <c r="E94" s="511" t="str">
        <f>IF($H94="-","-",IF('детали ЭД117-02Э'!E94=0,"-",'детали ЭД117-02Э'!E94))</f>
        <v>Лист</v>
      </c>
      <c r="F94" s="511" t="str">
        <f>IF($H94="-","-",IF('детали ЭД117-02Э'!F94=0,"-",'детали ЭД117-02Э'!F94))</f>
        <v>-</v>
      </c>
      <c r="G94" s="511" t="str">
        <f>IF($H94="-","-",IF('детали ЭД117-02Э'!G94=0,"-",'детали ЭД117-02Э'!G94))</f>
        <v>ДПРНХ 2 С1 ГОСТ 9559-89</v>
      </c>
      <c r="H94" s="512">
        <f>IF((HLOOKUP($D$1,'дерево ЭД117-02Э'!$H$4:$BU$235,A94,FALSE))*$G$1=0,"-",(HLOOKUP($D$1,'дерево ЭД117-02Э'!$H$4:$BU$235,A94,FALSE))*$G$1)</f>
        <v>1.5</v>
      </c>
      <c r="I94" s="512" t="str">
        <f>IF(H94="-","-",'детали ЭД117-02Э'!H94)</f>
        <v>кг</v>
      </c>
      <c r="J94" s="513">
        <f>IF($H94="-","-",IF('детали ЭД117-02Э'!I94=0,"-",'детали ЭД117-02Э'!I94*$H94))</f>
        <v>2.8500000000000001E-3</v>
      </c>
      <c r="K94" s="513">
        <f>IF(H94="-","-",IF('детали ЭД117-02Э'!J94=0,"-",'детали ЭД117-02Э'!J94*$H94))</f>
        <v>1.8000000000000002E-2</v>
      </c>
      <c r="L94" s="514" t="str">
        <f>IF($H94="-","-",IF('детали ЭД117-02Э'!K94=0,"-",'детали ЭД117-02Э'!K94))</f>
        <v>-</v>
      </c>
      <c r="M94" s="607" t="str">
        <f>IF($H94="-","-",IF('детали ЭД117-02Э'!L94=0,"-",'детали ЭД117-02Э'!L94))</f>
        <v>корпус</v>
      </c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594"/>
    </row>
    <row r="95" spans="1:135" s="7" customFormat="1" x14ac:dyDescent="0.25">
      <c r="A95" s="601">
        <f>'дерево ЭД117-02Э'!A97</f>
        <v>94</v>
      </c>
      <c r="B95" s="108" t="str">
        <f>'дерево ЭД117-02Э'!B97</f>
        <v>07.2.</v>
      </c>
      <c r="C95" s="17" t="str">
        <f>IF($H95="-","-",'детали ЭД117-02Э'!C95)</f>
        <v>ЭД117-06-25-003</v>
      </c>
      <c r="D95" s="16" t="str">
        <f>IF($H95="-","-",IF('детали ЭД117-02Э'!D95=0,"-",'детали ЭД117-02Э'!D95))</f>
        <v>Кольцо пружинное</v>
      </c>
      <c r="E95" s="147" t="str">
        <f>IF($H95="-","-",IF('детали ЭД117-02Э'!E95=0,"-",'детали ЭД117-02Э'!E95))</f>
        <v>Проволока</v>
      </c>
      <c r="F95" s="147" t="str">
        <f>IF($H95="-","-",IF('детали ЭД117-02Э'!F95=0,"-",'детали ЭД117-02Э'!F95))</f>
        <v>-</v>
      </c>
      <c r="G95" s="147" t="str">
        <f>IF($H95="-","-",IF('детали ЭД117-02Э'!G95=0,"-",'детали ЭД117-02Э'!G95))</f>
        <v>Б-1-1,2 ГОСТ 9389-75</v>
      </c>
      <c r="H95" s="138">
        <f>IF((HLOOKUP($D$1,'дерево ЭД117-02Э'!$H$4:$BU$235,A95,FALSE))*$G$1=0,"-",(HLOOKUP($D$1,'дерево ЭД117-02Э'!$H$4:$BU$235,A95,FALSE))*$G$1)</f>
        <v>1</v>
      </c>
      <c r="I95" s="138" t="str">
        <f>IF(H95="-","-",'детали ЭД117-02Э'!H95)</f>
        <v>кг</v>
      </c>
      <c r="J95" s="152">
        <f>IF($H95="-","-",IF('детали ЭД117-02Э'!I95=0,"-",'детали ЭД117-02Э'!I95*$H95))</f>
        <v>2E-3</v>
      </c>
      <c r="K95" s="152">
        <f>IF(H95="-","-",IF('детали ЭД117-02Э'!J95=0,"-",'детали ЭД117-02Э'!J95*$H95))</f>
        <v>2E-3</v>
      </c>
      <c r="L95" s="145" t="str">
        <f>IF($H95="-","-",IF('детали ЭД117-02Э'!K95=0,"-",'детали ЭД117-02Э'!K95))</f>
        <v>-</v>
      </c>
      <c r="M95" s="602" t="str">
        <f>IF($H95="-","-",IF('детали ЭД117-02Э'!L95=0,"-",'детали ЭД117-02Э'!L95))</f>
        <v>корпус</v>
      </c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589"/>
    </row>
    <row r="96" spans="1:135" s="7" customFormat="1" x14ac:dyDescent="0.25">
      <c r="A96" s="601">
        <f>'дерево ЭД117-02Э'!A98</f>
        <v>95</v>
      </c>
      <c r="B96" s="108" t="str">
        <f>'дерево ЭД117-02Э'!B98</f>
        <v>07.3.</v>
      </c>
      <c r="C96" s="20" t="str">
        <f>IF($H96="-","-",'детали ЭД117-02Э'!C96)</f>
        <v>ЭД117-02-40-001</v>
      </c>
      <c r="D96" s="20" t="str">
        <f>IF($H96="-","-",IF('детали ЭД117-02Э'!D96=0,"-",'детали ЭД117-02Э'!D96))</f>
        <v>Корпус</v>
      </c>
      <c r="E96" s="146" t="str">
        <f>IF($H96="-","-",IF('детали ЭД117-02Э'!E96=0,"-",'детали ЭД117-02Э'!E96))</f>
        <v>Круг</v>
      </c>
      <c r="F96" s="146" t="str">
        <f>IF($H96="-","-",IF('детали ЭД117-02Э'!F96=0,"-",'детали ЭД117-02Э'!F96))</f>
        <v>120-В ГОСТ 2590-88</v>
      </c>
      <c r="G96" s="146" t="str">
        <f>IF($H96="-","-",IF('детали ЭД117-02Э'!G96=0,"-",'детали ЭД117-02Э'!G96))</f>
        <v>45-3ГП-ТО ГОСТ 1050-88</v>
      </c>
      <c r="H96" s="134">
        <f>IF((HLOOKUP($D$1,'дерево ЭД117-02Э'!$H$4:$BU$235,A96,FALSE))*$G$1=0,"-",(HLOOKUP($D$1,'дерево ЭД117-02Э'!$H$4:$BU$235,A96,FALSE))*$G$1)</f>
        <v>1</v>
      </c>
      <c r="I96" s="134" t="str">
        <f>IF(H96="-","-",'детали ЭД117-02Э'!H96)</f>
        <v>кг</v>
      </c>
      <c r="J96" s="140">
        <f>IF($H96="-","-",IF('детали ЭД117-02Э'!I96=0,"-",'детали ЭД117-02Э'!I96*$H96))</f>
        <v>7.8</v>
      </c>
      <c r="K96" s="140">
        <f>IF(H96="-","-",IF('детали ЭД117-02Э'!J96=0,"-",'детали ЭД117-02Э'!J96*$H96))</f>
        <v>14.4</v>
      </c>
      <c r="L96" s="145" t="str">
        <f>IF($H96="-","-",IF('детали ЭД117-02Э'!K96=0,"-",'детали ЭД117-02Э'!K96))</f>
        <v>-</v>
      </c>
      <c r="M96" s="602" t="str">
        <f>IF($H96="-","-",IF('детали ЭД117-02Э'!L96=0,"-",'детали ЭД117-02Э'!L96))</f>
        <v>корпус</v>
      </c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589"/>
    </row>
    <row r="97" spans="1:135" s="50" customFormat="1" ht="13.8" thickBot="1" x14ac:dyDescent="0.3">
      <c r="A97" s="601">
        <f>'дерево ЭД117-02Э'!A99</f>
        <v>96</v>
      </c>
      <c r="B97" s="182" t="str">
        <f>'дерево ЭД117-02Э'!B99</f>
        <v>07.4.</v>
      </c>
      <c r="C97" s="219" t="str">
        <f>IF($H97="-","-",'детали ЭД117-02Э'!C97)</f>
        <v>ДЖБ.09.1.0836</v>
      </c>
      <c r="D97" s="219" t="str">
        <f>IF($H97="-","-",IF('детали ЭД117-02Э'!D97=0,"-",'детали ЭД117-02Э'!D97))</f>
        <v>Магнит</v>
      </c>
      <c r="E97" s="492" t="str">
        <f>IF($H97="-","-",IF('детали ЭД117-02Э'!E97=0,"-",'детали ЭД117-02Э'!E97))</f>
        <v xml:space="preserve">Магнит </v>
      </c>
      <c r="F97" s="492" t="str">
        <f>IF($H97="-","-",IF('детали ЭД117-02Э'!F97=0,"-",'детали ЭД117-02Э'!F97))</f>
        <v>-</v>
      </c>
      <c r="G97" s="492" t="str">
        <f>IF($H97="-","-",IF('детали ЭД117-02Э'!G97=0,"-",'детали ЭД117-02Э'!G97))</f>
        <v>ДЖБ.09.1.0836 ГОСТ 17809-72</v>
      </c>
      <c r="H97" s="493">
        <f>IF((HLOOKUP($D$1,'дерево ЭД117-02Э'!$H$4:$BU$235,A97,FALSE))*$G$1=0,"-",(HLOOKUP($D$1,'дерево ЭД117-02Э'!$H$4:$BU$235,A97,FALSE))*$G$1)</f>
        <v>2</v>
      </c>
      <c r="I97" s="493" t="str">
        <f>IF(H97="-","-",'детали ЭД117-02Э'!H97)</f>
        <v>шт</v>
      </c>
      <c r="J97" s="494" t="str">
        <f>IF($H97="-","-",IF('детали ЭД117-02Э'!I97=0,"-",'детали ЭД117-02Э'!I97*$H97))</f>
        <v>-</v>
      </c>
      <c r="K97" s="494">
        <f>IF(H97="-","-",IF('детали ЭД117-02Э'!J97=0,"-",'детали ЭД117-02Э'!J97*$H97))</f>
        <v>2</v>
      </c>
      <c r="L97" s="482" t="str">
        <f>IF($H97="-","-",IF('детали ЭД117-02Э'!K97=0,"-",'детали ЭД117-02Э'!K97))</f>
        <v>-</v>
      </c>
      <c r="M97" s="603" t="str">
        <f>IF($H97="-","-",IF('детали ЭД117-02Э'!L97=0,"-",'детали ЭД117-02Э'!L97))</f>
        <v>корпус</v>
      </c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590"/>
    </row>
    <row r="98" spans="1:135" s="270" customFormat="1" ht="13.8" thickBot="1" x14ac:dyDescent="0.3">
      <c r="A98" s="601">
        <f>'дерево ЭД117-02Э'!A100</f>
        <v>97</v>
      </c>
      <c r="B98" s="384" t="str">
        <f>'дерево ЭД117-02Э'!B100</f>
        <v>07.01.</v>
      </c>
      <c r="C98" s="395" t="str">
        <f>IF($H98="-","-",'детали ЭД117-02Э'!C98)</f>
        <v>ЭД117-01-65-01СБ</v>
      </c>
      <c r="D98" s="395" t="str">
        <f>IF($H98="-","-",IF('детали ЭД117-02Э'!D98=0,"-",'детали ЭД117-02Э'!D98))</f>
        <v>Подшипник</v>
      </c>
      <c r="E98" s="557" t="str">
        <f>IF($H98="-","-",IF('детали ЭД117-02Э'!E98=0,"-",'детали ЭД117-02Э'!E98))</f>
        <v>-</v>
      </c>
      <c r="F98" s="557" t="str">
        <f>IF($H98="-","-",IF('детали ЭД117-02Э'!F98=0,"-",'детали ЭД117-02Э'!F98))</f>
        <v>-</v>
      </c>
      <c r="G98" s="557" t="str">
        <f>IF($H98="-","-",IF('детали ЭД117-02Э'!G98=0,"-",'детали ЭД117-02Э'!G98))</f>
        <v>-</v>
      </c>
      <c r="H98" s="558">
        <f>IF((HLOOKUP($D$1,'дерево ЭД117-02Э'!$H$4:$BU$235,A98,FALSE))*$G$1=0,"-",(HLOOKUP($D$1,'дерево ЭД117-02Э'!$H$4:$BU$235,A98,FALSE))*$G$1)</f>
        <v>1</v>
      </c>
      <c r="I98" s="559" t="str">
        <f>IF(H98="-","-",'детали ЭД117-02Э'!H98)</f>
        <v>шт</v>
      </c>
      <c r="J98" s="560" t="str">
        <f>IF($H98="-","-",IF('детали ЭД117-02Э'!I98=0,"-",'детали ЭД117-02Э'!I98*$H98))</f>
        <v>-</v>
      </c>
      <c r="K98" s="561" t="str">
        <f>IF(H98="-","-",IF('детали ЭД117-02Э'!J98=0,"-",'детали ЭД117-02Э'!J98*$H98))</f>
        <v>-</v>
      </c>
      <c r="L98" s="563" t="str">
        <f>IF($H98="-","-",IF('детали ЭД117-02Э'!K98=0,"-",'детали ЭД117-02Э'!K98))</f>
        <v>-</v>
      </c>
      <c r="M98" s="608" t="str">
        <f>IF($H98="-","-",IF('детали ЭД117-02Э'!L98=0,"-",'детали ЭД117-02Э'!L98))</f>
        <v>-</v>
      </c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595"/>
    </row>
    <row r="99" spans="1:135" s="37" customFormat="1" x14ac:dyDescent="0.25">
      <c r="A99" s="601">
        <f>'дерево ЭД117-02Э'!A101</f>
        <v>98</v>
      </c>
      <c r="B99" s="188" t="str">
        <f>'дерево ЭД117-02Э'!B101</f>
        <v>07.01.1.</v>
      </c>
      <c r="C99" s="372" t="str">
        <f>IF($H99="-","-",'детали ЭД117-02Э'!C99)</f>
        <v>ЭД117-01-65-01-001</v>
      </c>
      <c r="D99" s="372" t="str">
        <f>IF($H99="-","-",IF('детали ЭД117-02Э'!D99=0,"-",'детали ЭД117-02Э'!D99))</f>
        <v>Втулка</v>
      </c>
      <c r="E99" s="511" t="str">
        <f>IF($H99="-","-",IF('детали ЭД117-02Э'!E99=0,"-",'детали ЭД117-02Э'!E99))</f>
        <v>Труба</v>
      </c>
      <c r="F99" s="511" t="str">
        <f>IF($H99="-","-",IF('детали ЭД117-02Э'!F99=0,"-",'детали ЭД117-02Э'!F99))</f>
        <v>45х5 ГОСТ 8734-75</v>
      </c>
      <c r="G99" s="511" t="str">
        <f>IF($H99="-","-",IF('детали ЭД117-02Э'!G99=0,"-",'детали ЭД117-02Э'!G99))</f>
        <v>Г20 ГОСТ 8733-87</v>
      </c>
      <c r="H99" s="512">
        <f>IF((HLOOKUP($D$1,'дерево ЭД117-02Э'!$H$4:$BU$235,A99,FALSE))*$G$1=0,"-",(HLOOKUP($D$1,'дерево ЭД117-02Э'!$H$4:$BU$235,A99,FALSE))*$G$1)</f>
        <v>1</v>
      </c>
      <c r="I99" s="512" t="str">
        <f>IF(H99="-","-",'детали ЭД117-02Э'!H99)</f>
        <v>кг</v>
      </c>
      <c r="J99" s="513">
        <f>IF($H99="-","-",IF('детали ЭД117-02Э'!I99=0,"-",'детали ЭД117-02Э'!I99*$H99))</f>
        <v>6.4000000000000001E-2</v>
      </c>
      <c r="K99" s="513">
        <f>IF(H99="-","-",IF('детали ЭД117-02Э'!J99=0,"-",'детали ЭД117-02Э'!J99*$H99))</f>
        <v>0.21</v>
      </c>
      <c r="L99" s="514" t="str">
        <f>IF($H99="-","-",IF('детали ЭД117-02Э'!K99=0,"-",'детали ЭД117-02Э'!K99))</f>
        <v>-</v>
      </c>
      <c r="M99" s="607" t="str">
        <f>IF($H99="-","-",IF('детали ЭД117-02Э'!L99=0,"-",'детали ЭД117-02Э'!L99))</f>
        <v>корпус</v>
      </c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594"/>
    </row>
    <row r="100" spans="1:135" s="50" customFormat="1" ht="13.8" thickBot="1" x14ac:dyDescent="0.3">
      <c r="A100" s="601">
        <f>'дерево ЭД117-02Э'!A102</f>
        <v>99</v>
      </c>
      <c r="B100" s="182" t="str">
        <f>'дерево ЭД117-02Э'!B102</f>
        <v>07.01.2.</v>
      </c>
      <c r="C100" s="349" t="str">
        <f>IF($H100="-","-",'детали ЭД117-02Э'!C100)</f>
        <v>ЭД103-01-050-03</v>
      </c>
      <c r="D100" s="349" t="str">
        <f>IF($H100="-","-",IF('детали ЭД117-02Э'!D100=0,"-",'детали ЭД117-02Э'!D100))</f>
        <v>Втулка ВМФ-017</v>
      </c>
      <c r="E100" s="492" t="str">
        <f>IF($H100="-","-",IF('детали ЭД117-02Э'!E100=0,"-",'детали ЭД117-02Э'!E100))</f>
        <v xml:space="preserve">Втулка </v>
      </c>
      <c r="F100" s="492" t="str">
        <f>IF($H100="-","-",IF('детали ЭД117-02Э'!F100=0,"-",'детали ЭД117-02Э'!F100))</f>
        <v>-</v>
      </c>
      <c r="G100" s="492" t="str">
        <f>IF($H100="-","-",IF('детали ЭД117-02Э'!G100=0,"-",'детали ЭД117-02Э'!G100))</f>
        <v>ВМФ-017</v>
      </c>
      <c r="H100" s="493">
        <f>IF((HLOOKUP($D$1,'дерево ЭД117-02Э'!$H$4:$BU$235,A100,FALSE))*$G$1=0,"-",(HLOOKUP($D$1,'дерево ЭД117-02Э'!$H$4:$BU$235,A100,FALSE))*$G$1)</f>
        <v>1</v>
      </c>
      <c r="I100" s="493" t="str">
        <f>IF(H100="-","-",'детали ЭД117-02Э'!H100)</f>
        <v>шт</v>
      </c>
      <c r="J100" s="494" t="str">
        <f>IF($H100="-","-",IF('детали ЭД117-02Э'!I100=0,"-",'детали ЭД117-02Э'!I100*$H100))</f>
        <v>-</v>
      </c>
      <c r="K100" s="494">
        <f>IF(H100="-","-",IF('детали ЭД117-02Э'!J100=0,"-",'детали ЭД117-02Э'!J100*$H100))</f>
        <v>1</v>
      </c>
      <c r="L100" s="483" t="str">
        <f>IF($H100="-","-",IF('детали ЭД117-02Э'!K100=0,"-",'детали ЭД117-02Э'!K100))</f>
        <v>покупная</v>
      </c>
      <c r="M100" s="603" t="str">
        <f>IF($H100="-","-",IF('детали ЭД117-02Э'!L100=0,"-",'детали ЭД117-02Э'!L100))</f>
        <v>корпус</v>
      </c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590"/>
    </row>
    <row r="101" spans="1:135" s="270" customFormat="1" ht="13.8" thickBot="1" x14ac:dyDescent="0.3">
      <c r="A101" s="601">
        <f>'дерево ЭД117-02Э'!A103</f>
        <v>100</v>
      </c>
      <c r="B101" s="384" t="str">
        <f>'дерево ЭД117-02Э'!B103</f>
        <v>07.02.</v>
      </c>
      <c r="C101" s="397" t="str">
        <f>'детали ЭД117-02Э'!C101</f>
        <v>ЭД117-01-22СБ</v>
      </c>
      <c r="D101" s="391" t="str">
        <f>'детали ЭД117-02Э'!D101</f>
        <v>Клапан</v>
      </c>
      <c r="E101" s="571" t="str">
        <f>IF($H101="-","-",IF('детали ЭД117-02Э'!E101=0,"-",'детали ЭД117-02Э'!E101))</f>
        <v>-</v>
      </c>
      <c r="F101" s="571" t="str">
        <f>IF($H101="-","-",IF('детали ЭД117-02Э'!F101=0,"-",'детали ЭД117-02Э'!F101))</f>
        <v>-</v>
      </c>
      <c r="G101" s="571" t="str">
        <f>IF($H101="-","-",IF('детали ЭД117-02Э'!G101=0,"-",'детали ЭД117-02Э'!G101))</f>
        <v>-</v>
      </c>
      <c r="H101" s="572">
        <f>IF((HLOOKUP($D$1,'дерево ЭД117-02Э'!$H$4:$BU$235,A101,FALSE))*$G$1=0,"-",(HLOOKUP($D$1,'дерево ЭД117-02Э'!$H$4:$BU$235,A101,FALSE))*$G$1)</f>
        <v>1</v>
      </c>
      <c r="I101" s="573" t="str">
        <f>IF(H101="-","-",'детали ЭД117-02Э'!H101)</f>
        <v>шт</v>
      </c>
      <c r="J101" s="575" t="str">
        <f>IF($H101="-","-",IF('детали ЭД117-02Э'!I101=0,"-",'детали ЭД117-02Э'!I101*$H101))</f>
        <v>-</v>
      </c>
      <c r="K101" s="575" t="str">
        <f>IF(H101="-","-",IF('детали ЭД117-02Э'!J101=0,"-",'детали ЭД117-02Э'!J101*$H101))</f>
        <v>-</v>
      </c>
      <c r="L101" s="576" t="str">
        <f>'детали ЭД117-02Э'!K101</f>
        <v>если кол. "-" применяется исп.-01</v>
      </c>
      <c r="M101" s="608" t="str">
        <f>IF($H101="-","-",IF('детали ЭД117-02Э'!L101=0,"-",'детали ЭД117-02Э'!L101))</f>
        <v>-</v>
      </c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595"/>
    </row>
    <row r="102" spans="1:135" s="253" customFormat="1" ht="13.8" thickBot="1" x14ac:dyDescent="0.3">
      <c r="A102" s="601">
        <f>'дерево ЭД117-02Э'!A104</f>
        <v>101</v>
      </c>
      <c r="B102" s="418" t="str">
        <f>'дерево ЭД117-02Э'!B104</f>
        <v>07.02.1.</v>
      </c>
      <c r="C102" s="419" t="str">
        <f>IF($H102="-","-",'детали ЭД117-02Э'!C102)</f>
        <v>ЭД117-01-22-002</v>
      </c>
      <c r="D102" s="419" t="str">
        <f>IF($H102="-","-",IF('детали ЭД117-02Э'!D102=0,"-",'детали ЭД117-02Э'!D102))</f>
        <v>Дно</v>
      </c>
      <c r="E102" s="521" t="str">
        <f>IF($H102="-","-",IF('детали ЭД117-02Э'!E102=0,"-",'детали ЭД117-02Э'!E102))</f>
        <v>Пруток</v>
      </c>
      <c r="F102" s="521" t="str">
        <f>IF($H102="-","-",IF('детали ЭД117-02Э'!F102=0,"-",'детали ЭД117-02Э'!F102))</f>
        <v>-</v>
      </c>
      <c r="G102" s="521" t="str">
        <f>IF($H102="-","-",IF('детали ЭД117-02Э'!G102=0,"-",'детали ЭД117-02Э'!G102))</f>
        <v>ДКРПП-11,0 НД ЛС 59-1 АВ ГОСТ 2060-90</v>
      </c>
      <c r="H102" s="522">
        <f>IF((HLOOKUP($D$1,'дерево ЭД117-02Э'!$H$4:$BU$235,A102,FALSE))*$G$1=0,"-",(HLOOKUP($D$1,'дерево ЭД117-02Э'!$H$4:$BU$235,A102,FALSE))*$G$1)</f>
        <v>1</v>
      </c>
      <c r="I102" s="522" t="str">
        <f>IF(H102="-","-",'детали ЭД117-02Э'!H102)</f>
        <v>кг</v>
      </c>
      <c r="J102" s="523">
        <f>IF($H102="-","-",IF('детали ЭД117-02Э'!I102=0,"-",'детали ЭД117-02Э'!I102*$H102))</f>
        <v>1.5E-3</v>
      </c>
      <c r="K102" s="523">
        <f>IF(H102="-","-",IF('детали ЭД117-02Э'!J102=0,"-",'детали ЭД117-02Э'!J102*$H102))</f>
        <v>8.0000000000000002E-3</v>
      </c>
      <c r="L102" s="510" t="str">
        <f>IF($H102="-","-",IF('детали ЭД117-02Э'!K102=0,"-",'детали ЭД117-02Э'!K102))</f>
        <v>-</v>
      </c>
      <c r="M102" s="606" t="str">
        <f>IF($H102="-","-",IF('детали ЭД117-02Э'!L102=0,"-",'детали ЭД117-02Э'!L102))</f>
        <v>корпус</v>
      </c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593"/>
    </row>
    <row r="103" spans="1:135" s="202" customFormat="1" x14ac:dyDescent="0.25">
      <c r="A103" s="601">
        <f>'дерево ЭД117-02Э'!A105</f>
        <v>102</v>
      </c>
      <c r="B103" s="259" t="str">
        <f>'дерево ЭД117-02Э'!B105</f>
        <v>07.02.2.</v>
      </c>
      <c r="C103" s="431" t="str">
        <f>IF($H103="-","-",'детали ЭД117-02Э'!C103)</f>
        <v>ЭД117-01-22-003</v>
      </c>
      <c r="D103" s="431" t="str">
        <f>IF($H103="-","-",IF('детали ЭД117-02Э'!D103=0,"-",'детали ЭД117-02Э'!D103))</f>
        <v>Пружина</v>
      </c>
      <c r="E103" s="564" t="str">
        <f>IF($H103="-","-",IF('детали ЭД117-02Э'!E103=0,"-",'детали ЭД117-02Э'!E103))</f>
        <v>-</v>
      </c>
      <c r="F103" s="564" t="str">
        <f>IF($H103="-","-",IF('детали ЭД117-02Э'!F103=0,"-",'детали ЭД117-02Э'!F103))</f>
        <v>-</v>
      </c>
      <c r="G103" s="564" t="str">
        <f>IF($H103="-","-",IF('детали ЭД117-02Э'!G103=0,"-",'детали ЭД117-02Э'!G103))</f>
        <v>заготовка ЭД117-01-22-003Б</v>
      </c>
      <c r="H103" s="565">
        <f>IF((HLOOKUP($D$1,'дерево ЭД117-02Э'!$H$4:$BU$235,A103,FALSE))*$G$1=0,"-",(HLOOKUP($D$1,'дерево ЭД117-02Э'!$H$4:$BU$235,A103,FALSE))*$G$1)</f>
        <v>1</v>
      </c>
      <c r="I103" s="565" t="str">
        <f>IF(H103="-","-",'детали ЭД117-02Э'!H103)</f>
        <v>кг</v>
      </c>
      <c r="J103" s="566">
        <f>IF($H103="-","-",IF('детали ЭД117-02Э'!I103=0,"-",'детали ЭД117-02Э'!I103*$H103))</f>
        <v>8.3999999999999995E-5</v>
      </c>
      <c r="K103" s="566" t="str">
        <f>IF(H103="-","-",IF('детали ЭД117-02Э'!J103=0,"-",'детали ЭД117-02Э'!J103*$H103))</f>
        <v>-</v>
      </c>
      <c r="L103" s="567" t="str">
        <f>IF($H103="-","-",IF('детали ЭД117-02Э'!K103=0,"-",'детали ЭД117-02Э'!K103))</f>
        <v>-</v>
      </c>
      <c r="M103" s="604" t="str">
        <f>IF($H103="-","-",IF('детали ЭД117-02Э'!L103=0,"-",'детали ЭД117-02Э'!L103))</f>
        <v>-</v>
      </c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591"/>
    </row>
    <row r="104" spans="1:135" s="212" customFormat="1" ht="13.8" thickBot="1" x14ac:dyDescent="0.3">
      <c r="A104" s="601">
        <f>'дерево ЭД117-02Э'!A106</f>
        <v>103</v>
      </c>
      <c r="B104" s="261" t="str">
        <f>'дерево ЭД117-02Э'!B106</f>
        <v>07.02.2.</v>
      </c>
      <c r="C104" s="435" t="str">
        <f>IF($H104="-","-",'детали ЭД117-02Э'!C104)</f>
        <v>ЭД117-01-22-003Б</v>
      </c>
      <c r="D104" s="435" t="str">
        <f>IF($H104="-","-",IF('детали ЭД117-02Э'!D104=0,"-",'детали ЭД117-02Э'!D104))</f>
        <v>Пружина</v>
      </c>
      <c r="E104" s="568" t="str">
        <f>IF($H104="-","-",IF('детали ЭД117-02Э'!E104=0,"-",'детали ЭД117-02Э'!E104))</f>
        <v>Проволока</v>
      </c>
      <c r="F104" s="568" t="str">
        <f>IF($H104="-","-",IF('детали ЭД117-02Э'!F104=0,"-",'детали ЭД117-02Э'!F104))</f>
        <v>-</v>
      </c>
      <c r="G104" s="568" t="str">
        <f>IF($H104="-","-",IF('детали ЭД117-02Э'!G104=0,"-",'детали ЭД117-02Э'!G104))</f>
        <v>Б-1-0,4 ГОСТ 9389-75</v>
      </c>
      <c r="H104" s="569">
        <f>IF((HLOOKUP($D$1,'дерево ЭД117-02Э'!$H$4:$BU$235,A104,FALSE))*$G$1=0,"-",(HLOOKUP($D$1,'дерево ЭД117-02Э'!$H$4:$BU$235,A104,FALSE))*$G$1)</f>
        <v>1</v>
      </c>
      <c r="I104" s="569" t="str">
        <f>IF(H104="-","-",'детали ЭД117-02Э'!H104)</f>
        <v>кг</v>
      </c>
      <c r="J104" s="570">
        <f>IF($H104="-","-",IF('детали ЭД117-02Э'!I104=0,"-",'детали ЭД117-02Э'!I104*$H104))</f>
        <v>8.3999999999999995E-5</v>
      </c>
      <c r="K104" s="570">
        <f>IF(H104="-","-",IF('детали ЭД117-02Э'!J104=0,"-",'детали ЭД117-02Э'!J104*$H104))</f>
        <v>1.2E-4</v>
      </c>
      <c r="L104" s="543" t="str">
        <f>IF($H104="-","-",IF('детали ЭД117-02Э'!K104=0,"-",'детали ЭД117-02Э'!K104))</f>
        <v>загот. для ЭД117-01-22-003</v>
      </c>
      <c r="M104" s="605" t="str">
        <f>IF($H104="-","-",IF('детали ЭД117-02Э'!L104=0,"-",'детали ЭД117-02Э'!L104))</f>
        <v>корпус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592"/>
    </row>
    <row r="105" spans="1:135" s="253" customFormat="1" ht="13.8" thickBot="1" x14ac:dyDescent="0.3">
      <c r="A105" s="601">
        <f>'дерево ЭД117-02Э'!A107</f>
        <v>104</v>
      </c>
      <c r="B105" s="418" t="str">
        <f>'дерево ЭД117-02Э'!B107</f>
        <v>07.02.3.</v>
      </c>
      <c r="C105" s="419" t="str">
        <f>IF($H105="-","-",'детали ЭД117-02Э'!C105)</f>
        <v>ЭД117-01-22-005</v>
      </c>
      <c r="D105" s="419" t="str">
        <f>IF($H105="-","-",IF('детали ЭД117-02Э'!D105=0,"-",'детали ЭД117-02Э'!D105))</f>
        <v>Шайба</v>
      </c>
      <c r="E105" s="521" t="str">
        <f>IF($H105="-","-",IF('детали ЭД117-02Э'!E105=0,"-",'детали ЭД117-02Э'!E105))</f>
        <v>Лист</v>
      </c>
      <c r="F105" s="521" t="str">
        <f>IF($H105="-","-",IF('детали ЭД117-02Э'!F105=0,"-",'детали ЭД117-02Э'!F105))</f>
        <v>-</v>
      </c>
      <c r="G105" s="521" t="str">
        <f>IF($H105="-","-",IF('детали ЭД117-02Э'!G105=0,"-",'детали ЭД117-02Э'!G105))</f>
        <v>ДПРНХ 2 С1 ГОСТ 9559-89</v>
      </c>
      <c r="H105" s="522">
        <f>IF((HLOOKUP($D$1,'дерево ЭД117-02Э'!$H$4:$BU$235,A105,FALSE))*$G$1=0,"-",(HLOOKUP($D$1,'дерево ЭД117-02Э'!$H$4:$BU$235,A105,FALSE))*$G$1)</f>
        <v>1.5</v>
      </c>
      <c r="I105" s="522" t="str">
        <f>IF(H105="-","-",'детали ЭД117-02Э'!H105)</f>
        <v>кг</v>
      </c>
      <c r="J105" s="523">
        <f>IF($H105="-","-",IF('детали ЭД117-02Э'!I105=0,"-",'детали ЭД117-02Э'!I105*$H105))</f>
        <v>2.5499999999999997E-3</v>
      </c>
      <c r="K105" s="523">
        <f>IF(H105="-","-",IF('детали ЭД117-02Э'!J105=0,"-",'детали ЭД117-02Э'!J105*$H105))</f>
        <v>1.065E-2</v>
      </c>
      <c r="L105" s="510" t="str">
        <f>IF($H105="-","-",IF('детали ЭД117-02Э'!K105=0,"-",'детали ЭД117-02Э'!K105))</f>
        <v>-</v>
      </c>
      <c r="M105" s="606" t="str">
        <f>IF($H105="-","-",IF('детали ЭД117-02Э'!L105=0,"-",'детали ЭД117-02Э'!L105))</f>
        <v>корпус</v>
      </c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593"/>
    </row>
    <row r="106" spans="1:135" s="202" customFormat="1" x14ac:dyDescent="0.25">
      <c r="A106" s="601">
        <f>'дерево ЭД117-02Э'!A108</f>
        <v>105</v>
      </c>
      <c r="B106" s="259" t="str">
        <f>'дерево ЭД117-02Э'!B108</f>
        <v>07.02.4.</v>
      </c>
      <c r="C106" s="439" t="str">
        <f>IF($H106="-","-",'детали ЭД117-02Э'!C106)</f>
        <v>ЭД117-01-22-001</v>
      </c>
      <c r="D106" s="439" t="str">
        <f>IF($H106="-","-",IF('детали ЭД117-02Э'!D106=0,"-",'детали ЭД117-02Э'!D106))</f>
        <v>Корпус</v>
      </c>
      <c r="E106" s="549" t="str">
        <f>IF($H106="-","-",IF('детали ЭД117-02Э'!E106=0,"-",'детали ЭД117-02Э'!E106))</f>
        <v>-</v>
      </c>
      <c r="F106" s="549" t="str">
        <f>IF($H106="-","-",IF('детали ЭД117-02Э'!F106=0,"-",'детали ЭД117-02Э'!F106))</f>
        <v>-</v>
      </c>
      <c r="G106" s="549" t="str">
        <f>IF($H106="-","-",IF('детали ЭД117-02Э'!G106=0,"-",'детали ЭД117-02Э'!G106))</f>
        <v>заготовка ЭД117-01-22-001Б</v>
      </c>
      <c r="H106" s="550">
        <f>IF((HLOOKUP($D$1,'дерево ЭД117-02Э'!$H$4:$BU$235,A106,FALSE))*$G$1=0,"-",(HLOOKUP($D$1,'дерево ЭД117-02Э'!$H$4:$BU$235,A106,FALSE))*$G$1)</f>
        <v>1</v>
      </c>
      <c r="I106" s="550" t="str">
        <f>IF(H106="-","-",'детали ЭД117-02Э'!H106)</f>
        <v>кг</v>
      </c>
      <c r="J106" s="531">
        <f>IF($H106="-","-",IF('детали ЭД117-02Э'!I106=0,"-",'детали ЭД117-02Э'!I106*$H106))</f>
        <v>0.03</v>
      </c>
      <c r="K106" s="531" t="str">
        <f>IF(H106="-","-",IF('детали ЭД117-02Э'!J106=0,"-",'детали ЭД117-02Э'!J106*$H106))</f>
        <v>-</v>
      </c>
      <c r="L106" s="567" t="str">
        <f>IF($H106="-","-",IF('детали ЭД117-02Э'!K106=0,"-",'детали ЭД117-02Э'!K106))</f>
        <v>-</v>
      </c>
      <c r="M106" s="604" t="str">
        <f>IF($H106="-","-",IF('детали ЭД117-02Э'!L106=0,"-",'детали ЭД117-02Э'!L106))</f>
        <v>-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591"/>
    </row>
    <row r="107" spans="1:135" s="212" customFormat="1" ht="13.8" thickBot="1" x14ac:dyDescent="0.3">
      <c r="A107" s="601">
        <f>'дерево ЭД117-02Э'!A109</f>
        <v>106</v>
      </c>
      <c r="B107" s="261" t="str">
        <f>'дерево ЭД117-02Э'!B109</f>
        <v>07.02.4.</v>
      </c>
      <c r="C107" s="441" t="str">
        <f>IF($H107="-","-",'детали ЭД117-02Э'!C107)</f>
        <v>ЭД117-01-22-001Б</v>
      </c>
      <c r="D107" s="441" t="str">
        <f>IF($H107="-","-",IF('детали ЭД117-02Э'!D107=0,"-",'детали ЭД117-02Э'!D107))</f>
        <v>Корпус</v>
      </c>
      <c r="E107" s="547" t="str">
        <f>IF($H107="-","-",IF('детали ЭД117-02Э'!E107=0,"-",'детали ЭД117-02Э'!E107))</f>
        <v>Шестигранник</v>
      </c>
      <c r="F107" s="547" t="str">
        <f>IF($H107="-","-",IF('детали ЭД117-02Э'!F107=0,"-",'детали ЭД117-02Э'!F107))</f>
        <v>19-h11 ГОСТ 8560-78</v>
      </c>
      <c r="G107" s="547" t="str">
        <f>IF($H107="-","-",IF('детали ЭД117-02Э'!G107=0,"-",'детали ЭД117-02Э'!G107))</f>
        <v>45-Б-Н ГОСТ 1051-73</v>
      </c>
      <c r="H107" s="548">
        <f>IF((HLOOKUP($D$1,'дерево ЭД117-02Э'!$H$4:$BU$235,A107,FALSE))*$G$1=0,"-",(HLOOKUP($D$1,'дерево ЭД117-02Э'!$H$4:$BU$235,A107,FALSE))*$G$1)</f>
        <v>1</v>
      </c>
      <c r="I107" s="548" t="str">
        <f>IF(H107="-","-",'детали ЭД117-02Э'!H107)</f>
        <v>кг</v>
      </c>
      <c r="J107" s="537">
        <f>IF($H107="-","-",IF('детали ЭД117-02Э'!I107=0,"-",'детали ЭД117-02Э'!I107*$H107))</f>
        <v>0.03</v>
      </c>
      <c r="K107" s="537">
        <f>IF(H107="-","-",IF('детали ЭД117-02Э'!J107=0,"-",'детали ЭД117-02Э'!J107*$H107))</f>
        <v>0.112</v>
      </c>
      <c r="L107" s="543" t="str">
        <f>IF($H107="-","-",IF('детали ЭД117-02Э'!K107=0,"-",'детали ЭД117-02Э'!K107))</f>
        <v>загот. для ЭД117-01-22-001</v>
      </c>
      <c r="M107" s="605" t="str">
        <f>IF($H107="-","-",IF('детали ЭД117-02Э'!L107=0,"-",'детали ЭД117-02Э'!L107))</f>
        <v>корпус</v>
      </c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592"/>
    </row>
    <row r="108" spans="1:135" s="202" customFormat="1" x14ac:dyDescent="0.25">
      <c r="A108" s="601">
        <f>'дерево ЭД117-02Э'!A110</f>
        <v>107</v>
      </c>
      <c r="B108" s="259" t="str">
        <f>'дерево ЭД117-02Э'!B110</f>
        <v>07.02.5.</v>
      </c>
      <c r="C108" s="439" t="str">
        <f>IF($H108="-","-",'детали ЭД117-02Э'!C108)</f>
        <v>ЭД117-01-22-004</v>
      </c>
      <c r="D108" s="439" t="str">
        <f>IF($H108="-","-",IF('детали ЭД117-02Э'!D108=0,"-",'детали ЭД117-02Э'!D108))</f>
        <v>Пробка</v>
      </c>
      <c r="E108" s="549" t="str">
        <f>IF($H108="-","-",IF('детали ЭД117-02Э'!E108=0,"-",'детали ЭД117-02Э'!E108))</f>
        <v>-</v>
      </c>
      <c r="F108" s="549" t="str">
        <f>IF($H108="-","-",IF('детали ЭД117-02Э'!F108=0,"-",'детали ЭД117-02Э'!F108))</f>
        <v>-</v>
      </c>
      <c r="G108" s="549" t="str">
        <f>IF($H108="-","-",IF('детали ЭД117-02Э'!G108=0,"-",'детали ЭД117-02Э'!G108))</f>
        <v>заготовка ЭД117-01-22-004Б</v>
      </c>
      <c r="H108" s="550">
        <f>IF((HLOOKUP($D$1,'дерево ЭД117-02Э'!$H$4:$BU$235,A108,FALSE))*$G$1=0,"-",(HLOOKUP($D$1,'дерево ЭД117-02Э'!$H$4:$BU$235,A108,FALSE))*$G$1)</f>
        <v>1</v>
      </c>
      <c r="I108" s="550" t="str">
        <f>IF(H108="-","-",'детали ЭД117-02Э'!H108)</f>
        <v>кг</v>
      </c>
      <c r="J108" s="531">
        <f>IF($H108="-","-",IF('детали ЭД117-02Э'!I108=0,"-",'детали ЭД117-02Э'!I108*$H108))</f>
        <v>1.4E-2</v>
      </c>
      <c r="K108" s="531" t="str">
        <f>IF(H108="-","-",IF('детали ЭД117-02Э'!J108=0,"-",'детали ЭД117-02Э'!J108*$H108))</f>
        <v>-</v>
      </c>
      <c r="L108" s="533" t="str">
        <f>IF($H108="-","-",IF('детали ЭД117-02Э'!K108=0,"-",'детали ЭД117-02Э'!K108))</f>
        <v>-</v>
      </c>
      <c r="M108" s="604" t="str">
        <f>IF($H108="-","-",IF('детали ЭД117-02Э'!L108=0,"-",'детали ЭД117-02Э'!L108))</f>
        <v>-</v>
      </c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591"/>
    </row>
    <row r="109" spans="1:135" s="212" customFormat="1" ht="13.8" thickBot="1" x14ac:dyDescent="0.3">
      <c r="A109" s="601">
        <f>'дерево ЭД117-02Э'!A111</f>
        <v>108</v>
      </c>
      <c r="B109" s="261" t="str">
        <f>'дерево ЭД117-02Э'!B111</f>
        <v>07.02.5.</v>
      </c>
      <c r="C109" s="441" t="str">
        <f>IF($H109="-","-",'детали ЭД117-02Э'!C109)</f>
        <v>ЭД117-01-22-004Б</v>
      </c>
      <c r="D109" s="441" t="str">
        <f>IF($H109="-","-",IF('детали ЭД117-02Э'!D109=0,"-",'детали ЭД117-02Э'!D109))</f>
        <v>Пробка</v>
      </c>
      <c r="E109" s="547" t="str">
        <f>IF($H109="-","-",IF('детали ЭД117-02Э'!E109=0,"-",'детали ЭД117-02Э'!E109))</f>
        <v>Круг</v>
      </c>
      <c r="F109" s="547" t="str">
        <f>IF($H109="-","-",IF('детали ЭД117-02Э'!F109=0,"-",'детали ЭД117-02Э'!F109))</f>
        <v>16-В ГОСТ 2590-88</v>
      </c>
      <c r="G109" s="547" t="str">
        <f>IF($H109="-","-",IF('детали ЭД117-02Э'!G109=0,"-",'детали ЭД117-02Э'!G109))</f>
        <v>45-3ГП-ТО ГОСТ 1050-88</v>
      </c>
      <c r="H109" s="548">
        <f>IF((HLOOKUP($D$1,'дерево ЭД117-02Э'!$H$4:$BU$235,A109,FALSE))*$G$1=0,"-",(HLOOKUP($D$1,'дерево ЭД117-02Э'!$H$4:$BU$235,A109,FALSE))*$G$1)</f>
        <v>1</v>
      </c>
      <c r="I109" s="548" t="str">
        <f>IF(H109="-","-",'детали ЭД117-02Э'!H109)</f>
        <v>кг</v>
      </c>
      <c r="J109" s="537">
        <f>IF($H109="-","-",IF('детали ЭД117-02Э'!I109=0,"-",'детали ЭД117-02Э'!I109*$H109))</f>
        <v>1.4E-2</v>
      </c>
      <c r="K109" s="537">
        <f>IF(H109="-","-",IF('детали ЭД117-02Э'!J109=0,"-",'детали ЭД117-02Э'!J109*$H109))</f>
        <v>4.2000000000000003E-2</v>
      </c>
      <c r="L109" s="543" t="str">
        <f>IF($H109="-","-",IF('детали ЭД117-02Э'!K109=0,"-",'детали ЭД117-02Э'!K109))</f>
        <v>загот. для ЭД117-01-22-004</v>
      </c>
      <c r="M109" s="605" t="str">
        <f>IF($H109="-","-",IF('детали ЭД117-02Э'!L109=0,"-",'детали ЭД117-02Э'!L109))</f>
        <v>корпус</v>
      </c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592"/>
    </row>
    <row r="110" spans="1:135" s="37" customFormat="1" x14ac:dyDescent="0.25">
      <c r="A110" s="601">
        <f>'дерево ЭД117-02Э'!A112</f>
        <v>109</v>
      </c>
      <c r="B110" s="376" t="str">
        <f>'дерево ЭД117-02Э'!B112</f>
        <v>07.02.6.</v>
      </c>
      <c r="C110" s="372" t="str">
        <f>IF($H110="-","-",'детали ЭД117-02Э'!C110)</f>
        <v>Шарик 5.556-100</v>
      </c>
      <c r="D110" s="372" t="str">
        <f>IF($H110="-","-",IF('детали ЭД117-02Э'!D110=0,"-",'детали ЭД117-02Э'!D110))</f>
        <v xml:space="preserve"> </v>
      </c>
      <c r="E110" s="511" t="str">
        <f>IF($H110="-","-",IF('детали ЭД117-02Э'!E110=0,"-",'детали ЭД117-02Э'!E110))</f>
        <v xml:space="preserve">Шарик </v>
      </c>
      <c r="F110" s="511" t="str">
        <f>IF($H110="-","-",IF('детали ЭД117-02Э'!F110=0,"-",'детали ЭД117-02Э'!F110))</f>
        <v>-</v>
      </c>
      <c r="G110" s="511" t="str">
        <f>IF($H110="-","-",IF('детали ЭД117-02Э'!G110=0,"-",'детали ЭД117-02Э'!G110))</f>
        <v>5.556-100 ГОСТ 3722-81</v>
      </c>
      <c r="H110" s="512">
        <f>IF((HLOOKUP($D$1,'дерево ЭД117-02Э'!$H$4:$BU$235,A110,FALSE))*$G$1=0,"-",(HLOOKUP($D$1,'дерево ЭД117-02Э'!$H$4:$BU$235,A110,FALSE))*$G$1)</f>
        <v>1</v>
      </c>
      <c r="I110" s="512" t="str">
        <f>IF(H110="-","-",'детали ЭД117-02Э'!H110)</f>
        <v>шт</v>
      </c>
      <c r="J110" s="513" t="str">
        <f>IF($H110="-","-",IF('детали ЭД117-02Э'!I110=0,"-",'детали ЭД117-02Э'!I110*$H110))</f>
        <v>-</v>
      </c>
      <c r="K110" s="513">
        <f>IF(H110="-","-",IF('детали ЭД117-02Э'!J110=0,"-",'детали ЭД117-02Э'!J110*$H110))</f>
        <v>1</v>
      </c>
      <c r="L110" s="514" t="str">
        <f>IF($H110="-","-",IF('детали ЭД117-02Э'!K110=0,"-",'детали ЭД117-02Э'!K110))</f>
        <v>-</v>
      </c>
      <c r="M110" s="607" t="str">
        <f>IF($H110="-","-",IF('детали ЭД117-02Э'!L110=0,"-",'детали ЭД117-02Э'!L110))</f>
        <v>корпус</v>
      </c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594"/>
    </row>
    <row r="111" spans="1:135" s="263" customFormat="1" ht="13.8" thickBot="1" x14ac:dyDescent="0.3">
      <c r="A111" s="601">
        <f>'дерево ЭД117-02Э'!A113</f>
        <v>110</v>
      </c>
      <c r="B111" s="353"/>
      <c r="C111" s="359"/>
      <c r="D111" s="360"/>
      <c r="E111" s="503"/>
      <c r="F111" s="503"/>
      <c r="G111" s="497"/>
      <c r="H111" s="498"/>
      <c r="I111" s="498"/>
      <c r="J111" s="499"/>
      <c r="K111" s="500"/>
      <c r="L111" s="501"/>
      <c r="M111" s="603" t="str">
        <f>IF($H111="-","-",IF('детали ЭД117-02Э'!L111=0,"-",'детали ЭД117-02Э'!L111))</f>
        <v>-</v>
      </c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59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</row>
    <row r="112" spans="1:135" s="275" customFormat="1" ht="13.8" thickBot="1" x14ac:dyDescent="0.3">
      <c r="A112" s="601">
        <f>'дерево ЭД117-02Э'!A114</f>
        <v>111</v>
      </c>
      <c r="B112" s="384" t="str">
        <f>'дерево ЭД117-02Э'!B114</f>
        <v>07.</v>
      </c>
      <c r="C112" s="390" t="str">
        <f>IF($H112="-","-",'детали ЭД117-02Э'!C112)</f>
        <v>-</v>
      </c>
      <c r="D112" s="397" t="str">
        <f>IF($H112="-","-",IF('детали ЭД117-02Э'!D112=0,"-",'детали ЭД117-02Э'!D112))</f>
        <v>-</v>
      </c>
      <c r="E112" s="577" t="str">
        <f>IF($H112="-","-",IF('детали ЭД117-02Э'!E112=0,"-",'детали ЭД117-02Э'!E112))</f>
        <v>-</v>
      </c>
      <c r="F112" s="577" t="str">
        <f>IF($H112="-","-",IF('детали ЭД117-02Э'!F112=0,"-",'детали ЭД117-02Э'!F112))</f>
        <v>-</v>
      </c>
      <c r="G112" s="571" t="str">
        <f>IF($H112="-","-",IF('детали ЭД117-02Э'!G112=0,"-",'детали ЭД117-02Э'!G112))</f>
        <v>-</v>
      </c>
      <c r="H112" s="572" t="str">
        <f>IF((HLOOKUP($D$1,'дерево ЭД117-02Э'!$H$4:$BU$235,A112,FALSE))*$G$1=0,"-",(HLOOKUP($D$1,'дерево ЭД117-02Э'!$H$4:$BU$235,A112,FALSE))*$G$1)</f>
        <v>-</v>
      </c>
      <c r="I112" s="573" t="str">
        <f>IF(H112="-","-",'детали ЭД117-02Э'!H112)</f>
        <v>-</v>
      </c>
      <c r="J112" s="575" t="str">
        <f>IF($H112="-","-",IF('детали ЭД117-02Э'!I112=0,"-",'детали ЭД117-02Э'!I112*$H112))</f>
        <v>-</v>
      </c>
      <c r="K112" s="575" t="str">
        <f>IF(H112="-","-",IF('детали ЭД117-02Э'!J112=0,"-",'детали ЭД117-02Э'!J112*$H112))</f>
        <v>-</v>
      </c>
      <c r="L112" s="579" t="str">
        <f>IF($H112="-","-",IF('детали ЭД117-02Э'!K112=0,"-",'детали ЭД117-02Э'!K112))</f>
        <v>-</v>
      </c>
      <c r="M112" s="608" t="str">
        <f>IF($H112="-","-",IF('детали ЭД117-02Э'!L112=0,"-",'детали ЭД117-02Э'!L112))</f>
        <v>-</v>
      </c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595"/>
      <c r="DE112" s="270"/>
      <c r="DF112" s="270"/>
      <c r="DG112" s="270"/>
      <c r="DH112" s="270"/>
      <c r="DI112" s="270"/>
      <c r="DJ112" s="270"/>
      <c r="DK112" s="270"/>
      <c r="DL112" s="270"/>
      <c r="DM112" s="270"/>
      <c r="DN112" s="270"/>
      <c r="DO112" s="270"/>
      <c r="DP112" s="270"/>
      <c r="DQ112" s="270"/>
      <c r="DR112" s="270"/>
      <c r="DS112" s="270"/>
      <c r="DT112" s="270"/>
      <c r="DU112" s="270"/>
      <c r="DV112" s="270"/>
      <c r="DW112" s="270"/>
      <c r="DX112" s="270"/>
      <c r="DY112" s="270"/>
      <c r="DZ112" s="270"/>
      <c r="EA112" s="270"/>
      <c r="EB112" s="270"/>
      <c r="EC112" s="270"/>
      <c r="ED112" s="270"/>
      <c r="EE112" s="270"/>
    </row>
    <row r="113" spans="1:135" s="254" customFormat="1" ht="13.8" thickBot="1" x14ac:dyDescent="0.3">
      <c r="A113" s="601">
        <f>'дерево ЭД117-02Э'!A115</f>
        <v>112</v>
      </c>
      <c r="B113" s="306" t="str">
        <f>'дерево ЭД117-02Э'!B115</f>
        <v>07.3.</v>
      </c>
      <c r="C113" s="377" t="str">
        <f>IF($H113="-","-",'детали ЭД117-02Э'!C113)</f>
        <v>-</v>
      </c>
      <c r="D113" s="377" t="str">
        <f>IF($H113="-","-",IF('детали ЭД117-02Э'!D113=0,"-",'детали ЭД117-02Э'!D113))</f>
        <v>-</v>
      </c>
      <c r="E113" s="484" t="str">
        <f>IF($H113="-","-",IF('детали ЭД117-02Э'!E113=0,"-",'детали ЭД117-02Э'!E113))</f>
        <v>-</v>
      </c>
      <c r="F113" s="484" t="str">
        <f>IF($H113="-","-",IF('детали ЭД117-02Э'!F113=0,"-",'детали ЭД117-02Э'!F113))</f>
        <v>-</v>
      </c>
      <c r="G113" s="484" t="str">
        <f>IF($H113="-","-",IF('детали ЭД117-02Э'!G113=0,"-",'детали ЭД117-02Э'!G113))</f>
        <v>-</v>
      </c>
      <c r="H113" s="485" t="str">
        <f>IF((HLOOKUP($D$1,'дерево ЭД117-02Э'!$H$4:$BU$235,A113,FALSE))*$G$1=0,"-",(HLOOKUP($D$1,'дерево ЭД117-02Э'!$H$4:$BU$235,A113,FALSE))*$G$1)</f>
        <v>-</v>
      </c>
      <c r="I113" s="485" t="str">
        <f>IF(H113="-","-",'детали ЭД117-02Э'!H113)</f>
        <v>-</v>
      </c>
      <c r="J113" s="486" t="str">
        <f>IF($H113="-","-",IF('детали ЭД117-02Э'!I113=0,"-",'детали ЭД117-02Э'!I113*$H113))</f>
        <v>-</v>
      </c>
      <c r="K113" s="486" t="str">
        <f>IF(H113="-","-",IF('детали ЭД117-02Э'!J113=0,"-",'детали ЭД117-02Э'!J113*$H113))</f>
        <v>-</v>
      </c>
      <c r="L113" s="510" t="str">
        <f>IF($H113="-","-",IF('детали ЭД117-02Э'!K113=0,"-",'детали ЭД117-02Э'!K113))</f>
        <v>-</v>
      </c>
      <c r="M113" s="606" t="str">
        <f>IF($H113="-","-",IF('детали ЭД117-02Э'!L113=0,"-",'детали ЭД117-02Э'!L113))</f>
        <v>-</v>
      </c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593"/>
      <c r="DE113" s="253"/>
      <c r="DF113" s="253"/>
      <c r="DG113" s="253"/>
      <c r="DH113" s="253"/>
      <c r="DI113" s="253"/>
      <c r="DJ113" s="253"/>
      <c r="DK113" s="253"/>
      <c r="DL113" s="253"/>
      <c r="DM113" s="253"/>
      <c r="DN113" s="253"/>
      <c r="DO113" s="253"/>
      <c r="DP113" s="253"/>
      <c r="DQ113" s="253"/>
      <c r="DR113" s="253"/>
      <c r="DS113" s="253"/>
      <c r="DT113" s="253"/>
      <c r="DU113" s="253"/>
      <c r="DV113" s="253"/>
      <c r="DW113" s="253"/>
      <c r="DX113" s="253"/>
      <c r="DY113" s="253"/>
      <c r="DZ113" s="253"/>
      <c r="EA113" s="253"/>
      <c r="EB113" s="253"/>
      <c r="EC113" s="253"/>
      <c r="ED113" s="253"/>
      <c r="EE113" s="253"/>
    </row>
    <row r="114" spans="1:135" s="275" customFormat="1" ht="13.8" thickBot="1" x14ac:dyDescent="0.3">
      <c r="A114" s="601">
        <f>'дерево ЭД117-02Э'!A116</f>
        <v>113</v>
      </c>
      <c r="B114" s="384" t="str">
        <f>'дерево ЭД117-02Э'!B116</f>
        <v>07.02.</v>
      </c>
      <c r="C114" s="397" t="str">
        <f>IF($H114="-","-",'детали ЭД117-02Э'!C114)</f>
        <v>-</v>
      </c>
      <c r="D114" s="391" t="str">
        <f>IF($H114="-","-",IF('детали ЭД117-02Э'!D114=0,"-",'детали ЭД117-02Э'!D114))</f>
        <v>-</v>
      </c>
      <c r="E114" s="571" t="str">
        <f>IF($H114="-","-",IF('детали ЭД117-02Э'!E114=0,"-",'детали ЭД117-02Э'!E114))</f>
        <v>-</v>
      </c>
      <c r="F114" s="571" t="str">
        <f>IF($H114="-","-",IF('детали ЭД117-02Э'!F114=0,"-",'детали ЭД117-02Э'!F114))</f>
        <v>-</v>
      </c>
      <c r="G114" s="571" t="str">
        <f>IF($H114="-","-",IF('детали ЭД117-02Э'!G114=0,"-",'детали ЭД117-02Э'!G114))</f>
        <v>-</v>
      </c>
      <c r="H114" s="572" t="str">
        <f>IF((HLOOKUP($D$1,'дерево ЭД117-02Э'!$H$4:$BU$235,A114,FALSE))*$G$1=0,"-",(HLOOKUP($D$1,'дерево ЭД117-02Э'!$H$4:$BU$235,A114,FALSE))*$G$1)</f>
        <v>-</v>
      </c>
      <c r="I114" s="573" t="str">
        <f>IF(H114="-","-",'детали ЭД117-02Э'!H114)</f>
        <v>-</v>
      </c>
      <c r="J114" s="575" t="str">
        <f>IF($H114="-","-",IF('детали ЭД117-02Э'!I114=0,"-",'детали ЭД117-02Э'!I114*$H114))</f>
        <v>-</v>
      </c>
      <c r="K114" s="575" t="str">
        <f>IF(H114="-","-",IF('детали ЭД117-02Э'!J114=0,"-",'детали ЭД117-02Э'!J114*$H114))</f>
        <v>-</v>
      </c>
      <c r="L114" s="578" t="str">
        <f>IF($H114="-","-",IF('детали ЭД117-02Э'!K114=0,"-",'детали ЭД117-02Э'!K114))</f>
        <v>-</v>
      </c>
      <c r="M114" s="608" t="str">
        <f>IF($H114="-","-",IF('детали ЭД117-02Э'!L114=0,"-",'детали ЭД117-02Э'!L114))</f>
        <v>-</v>
      </c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595"/>
      <c r="DE114" s="270"/>
      <c r="DF114" s="270"/>
      <c r="DG114" s="270"/>
      <c r="DH114" s="270"/>
      <c r="DI114" s="270"/>
      <c r="DJ114" s="270"/>
      <c r="DK114" s="270"/>
      <c r="DL114" s="270"/>
      <c r="DM114" s="270"/>
      <c r="DN114" s="270"/>
      <c r="DO114" s="270"/>
      <c r="DP114" s="270"/>
      <c r="DQ114" s="270"/>
      <c r="DR114" s="270"/>
      <c r="DS114" s="270"/>
      <c r="DT114" s="270"/>
      <c r="DU114" s="270"/>
      <c r="DV114" s="270"/>
      <c r="DW114" s="270"/>
      <c r="DX114" s="270"/>
      <c r="DY114" s="270"/>
      <c r="DZ114" s="270"/>
      <c r="EA114" s="270"/>
      <c r="EB114" s="270"/>
      <c r="EC114" s="270"/>
      <c r="ED114" s="270"/>
      <c r="EE114" s="270"/>
    </row>
    <row r="115" spans="1:135" s="286" customFormat="1" x14ac:dyDescent="0.25">
      <c r="A115" s="601">
        <f>'дерево ЭД117-02Э'!A117</f>
        <v>114</v>
      </c>
      <c r="B115" s="376" t="str">
        <f>'дерево ЭД117-02Э'!B117</f>
        <v>07.02.4.</v>
      </c>
      <c r="C115" s="381" t="str">
        <f>IF($H115="-","-",'детали ЭД117-02Э'!C115)</f>
        <v>-</v>
      </c>
      <c r="D115" s="381" t="str">
        <f>IF($H115="-","-",IF('детали ЭД117-02Э'!D115=0,"-",'детали ЭД117-02Э'!D115))</f>
        <v>-</v>
      </c>
      <c r="E115" s="149" t="str">
        <f>IF($H115="-","-",IF('детали ЭД117-02Э'!E115=0,"-",'детали ЭД117-02Э'!E115))</f>
        <v>-</v>
      </c>
      <c r="F115" s="149" t="str">
        <f>IF($H115="-","-",IF('детали ЭД117-02Э'!F115=0,"-",'детали ЭД117-02Э'!F115))</f>
        <v>-</v>
      </c>
      <c r="G115" s="149" t="str">
        <f>IF($H115="-","-",IF('детали ЭД117-02Э'!G115=0,"-",'детали ЭД117-02Э'!G115))</f>
        <v>-</v>
      </c>
      <c r="H115" s="135" t="str">
        <f>IF((HLOOKUP($D$1,'дерево ЭД117-02Э'!$H$4:$BU$235,A115,FALSE))*$G$1=0,"-",(HLOOKUP($D$1,'дерево ЭД117-02Э'!$H$4:$BU$235,A115,FALSE))*$G$1)</f>
        <v>-</v>
      </c>
      <c r="I115" s="135" t="str">
        <f>IF(H115="-","-",'детали ЭД117-02Э'!H115)</f>
        <v>-</v>
      </c>
      <c r="J115" s="175" t="str">
        <f>IF($H115="-","-",IF('детали ЭД117-02Э'!I115=0,"-",'детали ЭД117-02Э'!I115*$H115))</f>
        <v>-</v>
      </c>
      <c r="K115" s="175" t="str">
        <f>IF(H115="-","-",IF('детали ЭД117-02Э'!J115=0,"-",'детали ЭД117-02Э'!J115*$H115))</f>
        <v>-</v>
      </c>
      <c r="L115" s="514" t="str">
        <f>IF($H115="-","-",IF('детали ЭД117-02Э'!K115=0,"-",'детали ЭД117-02Э'!K115))</f>
        <v>-</v>
      </c>
      <c r="M115" s="607" t="str">
        <f>IF($H115="-","-",IF('детали ЭД117-02Э'!L115=0,"-",'детали ЭД117-02Э'!L115))</f>
        <v>-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594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</row>
    <row r="116" spans="1:135" s="3" customFormat="1" x14ac:dyDescent="0.25">
      <c r="A116" s="601">
        <f>'дерево ЭД117-02Э'!A118</f>
        <v>115</v>
      </c>
      <c r="B116" s="109" t="str">
        <f>'дерево ЭД117-02Э'!B118</f>
        <v>07.02.5.</v>
      </c>
      <c r="C116" s="20" t="str">
        <f>IF($H116="-","-",'детали ЭД117-02Э'!C116)</f>
        <v>-</v>
      </c>
      <c r="D116" s="20" t="str">
        <f>IF($H116="-","-",IF('детали ЭД117-02Э'!D116=0,"-",'детали ЭД117-02Э'!D116))</f>
        <v>-</v>
      </c>
      <c r="E116" s="146" t="str">
        <f>IF($H116="-","-",IF('детали ЭД117-02Э'!E116=0,"-",'детали ЭД117-02Э'!E116))</f>
        <v>-</v>
      </c>
      <c r="F116" s="146" t="str">
        <f>IF($H116="-","-",IF('детали ЭД117-02Э'!F116=0,"-",'детали ЭД117-02Э'!F116))</f>
        <v>-</v>
      </c>
      <c r="G116" s="146" t="str">
        <f>IF($H116="-","-",IF('детали ЭД117-02Э'!G116=0,"-",'детали ЭД117-02Э'!G116))</f>
        <v>-</v>
      </c>
      <c r="H116" s="134" t="str">
        <f>IF((HLOOKUP($D$1,'дерево ЭД117-02Э'!$H$4:$BU$235,A116,FALSE))*$G$1=0,"-",(HLOOKUP($D$1,'дерево ЭД117-02Э'!$H$4:$BU$235,A116,FALSE))*$G$1)</f>
        <v>-</v>
      </c>
      <c r="I116" s="134" t="str">
        <f>IF(H116="-","-",'детали ЭД117-02Э'!H116)</f>
        <v>-</v>
      </c>
      <c r="J116" s="140" t="str">
        <f>IF($H116="-","-",IF('детали ЭД117-02Э'!I116=0,"-",'детали ЭД117-02Э'!I116*$H116))</f>
        <v>-</v>
      </c>
      <c r="K116" s="140" t="str">
        <f>IF(H116="-","-",IF('детали ЭД117-02Э'!J116=0,"-",'детали ЭД117-02Э'!J116*$H116))</f>
        <v>-</v>
      </c>
      <c r="L116" s="145" t="str">
        <f>IF($H116="-","-",IF('детали ЭД117-02Э'!K116=0,"-",'детали ЭД117-02Э'!K116))</f>
        <v>-</v>
      </c>
      <c r="M116" s="602" t="str">
        <f>IF($H116="-","-",IF('детали ЭД117-02Э'!L116=0,"-",'детали ЭД117-02Э'!L116))</f>
        <v>-</v>
      </c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589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</row>
    <row r="117" spans="1:135" s="263" customFormat="1" ht="13.8" thickBot="1" x14ac:dyDescent="0.3">
      <c r="A117" s="601">
        <f>'дерево ЭД117-02Э'!A119</f>
        <v>116</v>
      </c>
      <c r="B117" s="337"/>
      <c r="E117" s="158"/>
      <c r="F117" s="158"/>
      <c r="G117" s="158"/>
      <c r="H117" s="339"/>
      <c r="I117" s="150"/>
      <c r="J117" s="489"/>
      <c r="K117" s="490"/>
      <c r="L117" s="491"/>
      <c r="M117" s="603" t="str">
        <f>IF($H117="-","-",IF('детали ЭД117-02Э'!L117=0,"-",'детали ЭД117-02Э'!L117))</f>
        <v>-</v>
      </c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59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</row>
    <row r="118" spans="1:135" s="275" customFormat="1" ht="13.8" thickBot="1" x14ac:dyDescent="0.3">
      <c r="A118" s="601">
        <f>'дерево ЭД117-02Э'!A120</f>
        <v>117</v>
      </c>
      <c r="B118" s="384" t="str">
        <f>'дерево ЭД117-02Э'!B120</f>
        <v>08.</v>
      </c>
      <c r="C118" s="390" t="str">
        <f>IF($H118="-","-",'детали ЭД117-02Э'!C118)</f>
        <v>ЭД117-02-70СБ</v>
      </c>
      <c r="D118" s="390" t="str">
        <f>IF($H118="-","-",IF('детали ЭД117-02Э'!D118=0,"-",'детали ЭД117-02Э'!D118))</f>
        <v>Пята</v>
      </c>
      <c r="E118" s="571" t="str">
        <f>IF($H118="-","-",IF('детали ЭД117-02Э'!E118=0,"-",'детали ЭД117-02Э'!E118))</f>
        <v>-</v>
      </c>
      <c r="F118" s="571" t="str">
        <f>IF($H118="-","-",IF('детали ЭД117-02Э'!F118=0,"-",'детали ЭД117-02Э'!F118))</f>
        <v>-</v>
      </c>
      <c r="G118" s="571" t="str">
        <f>IF($H118="-","-",IF('детали ЭД117-02Э'!G118=0,"-",'детали ЭД117-02Э'!G118))</f>
        <v>-</v>
      </c>
      <c r="H118" s="573">
        <f>IF((HLOOKUP($D$1,'дерево ЭД117-02Э'!$H$4:$BU$235,A118,FALSE))*$G$1=0,"-",(HLOOKUP($D$1,'дерево ЭД117-02Э'!$H$4:$BU$235,A118,FALSE))*$G$1)</f>
        <v>1</v>
      </c>
      <c r="I118" s="573" t="str">
        <f>IF(H118="-","-",'детали ЭД117-02Э'!H118)</f>
        <v>шт</v>
      </c>
      <c r="J118" s="575" t="str">
        <f>IF($H118="-","-",IF('детали ЭД117-02Э'!I118=0,"-",'детали ЭД117-02Э'!I118*$H118))</f>
        <v>-</v>
      </c>
      <c r="K118" s="575" t="str">
        <f>IF(H118="-","-",IF('детали ЭД117-02Э'!J118=0,"-",'детали ЭД117-02Э'!J118*$H118))</f>
        <v>-</v>
      </c>
      <c r="L118" s="563" t="str">
        <f>IF($H118="-","-",IF('детали ЭД117-02Э'!K118=0,"-",'детали ЭД117-02Э'!K118))</f>
        <v>-</v>
      </c>
      <c r="M118" s="608" t="str">
        <f>IF($H118="-","-",IF('детали ЭД117-02Э'!L118=0,"-",'детали ЭД117-02Э'!L118))</f>
        <v>-</v>
      </c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595"/>
      <c r="DE118" s="270"/>
      <c r="DF118" s="270"/>
      <c r="DG118" s="270"/>
      <c r="DH118" s="270"/>
      <c r="DI118" s="270"/>
      <c r="DJ118" s="270"/>
      <c r="DK118" s="270"/>
      <c r="DL118" s="270"/>
      <c r="DM118" s="270"/>
      <c r="DN118" s="270"/>
      <c r="DO118" s="270"/>
      <c r="DP118" s="270"/>
      <c r="DQ118" s="270"/>
      <c r="DR118" s="270"/>
      <c r="DS118" s="270"/>
      <c r="DT118" s="270"/>
      <c r="DU118" s="270"/>
      <c r="DV118" s="270"/>
      <c r="DW118" s="270"/>
      <c r="DX118" s="270"/>
      <c r="DY118" s="270"/>
      <c r="DZ118" s="270"/>
      <c r="EA118" s="270"/>
      <c r="EB118" s="270"/>
      <c r="EC118" s="270"/>
      <c r="ED118" s="270"/>
      <c r="EE118" s="270"/>
    </row>
    <row r="119" spans="1:135" s="286" customFormat="1" x14ac:dyDescent="0.25">
      <c r="A119" s="601">
        <f>'дерево ЭД117-02Э'!A121</f>
        <v>118</v>
      </c>
      <c r="B119" s="188" t="str">
        <f>'дерево ЭД117-02Э'!B121</f>
        <v>08.1.</v>
      </c>
      <c r="C119" s="383" t="str">
        <f>IF($H119="-","-",'детали ЭД117-02Э'!C119)</f>
        <v>ЭД117-02-70-001</v>
      </c>
      <c r="D119" s="383" t="str">
        <f>IF($H119="-","-",IF('детали ЭД117-02Э'!D119=0,"-",'детали ЭД117-02Э'!D119))</f>
        <v>Основание пяты</v>
      </c>
      <c r="E119" s="149" t="str">
        <f>IF($H119="-","-",IF('детали ЭД117-02Э'!E119=0,"-",'детали ЭД117-02Э'!E119))</f>
        <v>Круг</v>
      </c>
      <c r="F119" s="149" t="str">
        <f>IF($H119="-","-",IF('детали ЭД117-02Э'!F119=0,"-",'детали ЭД117-02Э'!F119))</f>
        <v>75-В ГОСТ 2590-88</v>
      </c>
      <c r="G119" s="149" t="str">
        <f>IF($H119="-","-",IF('детали ЭД117-02Э'!G119=0,"-",'детали ЭД117-02Э'!G119))</f>
        <v>40Х-Б-Т ГОСТ 4543-71</v>
      </c>
      <c r="H119" s="135">
        <f>IF((HLOOKUP($D$1,'дерево ЭД117-02Э'!$H$4:$BU$235,A119,FALSE))*$G$1=0,"-",(HLOOKUP($D$1,'дерево ЭД117-02Э'!$H$4:$BU$235,A119,FALSE))*$G$1)</f>
        <v>1</v>
      </c>
      <c r="I119" s="135" t="str">
        <f>IF(H119="-","-",'детали ЭД117-02Э'!H119)</f>
        <v>кг</v>
      </c>
      <c r="J119" s="175">
        <f>IF($H119="-","-",IF('детали ЭД117-02Э'!I119=0,"-",'детали ЭД117-02Э'!I119*$H119))</f>
        <v>0.62</v>
      </c>
      <c r="K119" s="175">
        <f>IF(H119="-","-",IF('детали ЭД117-02Э'!J119=0,"-",'детали ЭД117-02Э'!J119*$H119))</f>
        <v>1.32</v>
      </c>
      <c r="L119" s="514" t="str">
        <f>IF($H119="-","-",IF('детали ЭД117-02Э'!K119=0,"-",'детали ЭД117-02Э'!K119))</f>
        <v>-</v>
      </c>
      <c r="M119" s="607" t="str">
        <f>IF($H119="-","-",IF('детали ЭД117-02Э'!L119=0,"-",'детали ЭД117-02Э'!L119))</f>
        <v>пята</v>
      </c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594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</row>
    <row r="120" spans="1:135" s="3" customFormat="1" x14ac:dyDescent="0.25">
      <c r="A120" s="601">
        <f>'дерево ЭД117-02Э'!A122</f>
        <v>119</v>
      </c>
      <c r="B120" s="108" t="str">
        <f>'дерево ЭД117-02Э'!B122</f>
        <v>08.2.</v>
      </c>
      <c r="C120" s="98" t="str">
        <f>IF($H120="-","-",'детали ЭД117-02Э'!C120)</f>
        <v>Рэлит марки "3"-3</v>
      </c>
      <c r="D120" s="98" t="str">
        <f>IF($H120="-","-",IF('детали ЭД117-02Э'!D120=0,"-",'детали ЭД117-02Э'!D120))</f>
        <v xml:space="preserve"> </v>
      </c>
      <c r="E120" s="146" t="str">
        <f>IF($H120="-","-",IF('детали ЭД117-02Э'!E120=0,"-",'детали ЭД117-02Э'!E120))</f>
        <v>Рэлит</v>
      </c>
      <c r="F120" s="146" t="str">
        <f>IF($H120="-","-",IF('детали ЭД117-02Э'!F120=0,"-",'детали ЭД117-02Э'!F120))</f>
        <v>-</v>
      </c>
      <c r="G120" s="146" t="str">
        <f>IF($H120="-","-",IF('детали ЭД117-02Э'!G120=0,"-",'детали ЭД117-02Э'!G120))</f>
        <v>марки "3"-3 ТУ У 24.6-33876998-2006</v>
      </c>
      <c r="H120" s="134">
        <f>IF((HLOOKUP($D$1,'дерево ЭД117-02Э'!$H$4:$BU$235,A120,FALSE))*$G$1=0,"-",(HLOOKUP($D$1,'дерево ЭД117-02Э'!$H$4:$BU$235,A120,FALSE))*$G$1)</f>
        <v>0.05</v>
      </c>
      <c r="I120" s="134" t="str">
        <f>IF(H120="-","-",'детали ЭД117-02Э'!H120)</f>
        <v>кг</v>
      </c>
      <c r="J120" s="140">
        <f>IF($H120="-","-",IF('детали ЭД117-02Э'!I120=0,"-",'детали ЭД117-02Э'!I120*$H120))</f>
        <v>2.5000000000000005E-3</v>
      </c>
      <c r="K120" s="140">
        <f>IF(H120="-","-",IF('детали ЭД117-02Э'!J120=0,"-",'детали ЭД117-02Э'!J120*$H120))</f>
        <v>2.5000000000000005E-3</v>
      </c>
      <c r="L120" s="145" t="str">
        <f>IF($H120="-","-",IF('детали ЭД117-02Э'!K120=0,"-",'детали ЭД117-02Э'!K120))</f>
        <v>-</v>
      </c>
      <c r="M120" s="602" t="str">
        <f>IF($H120="-","-",IF('детали ЭД117-02Э'!L120=0,"-",'детали ЭД117-02Э'!L120))</f>
        <v>пята</v>
      </c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589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</row>
    <row r="121" spans="1:135" s="35" customFormat="1" ht="13.8" thickBot="1" x14ac:dyDescent="0.3">
      <c r="A121" s="601">
        <f>'дерево ЭД117-02Э'!A123</f>
        <v>120</v>
      </c>
      <c r="B121" s="182" t="str">
        <f>'дерево ЭД117-02Э'!B123</f>
        <v>08.3.</v>
      </c>
      <c r="C121" s="447" t="str">
        <f>IF($H121="-","-",'детали ЭД117-02Э'!C121)</f>
        <v>Порошок медный ПМС-1</v>
      </c>
      <c r="D121" s="447" t="str">
        <f>IF($H121="-","-",IF('детали ЭД117-02Э'!D121=0,"-",'детали ЭД117-02Э'!D121))</f>
        <v xml:space="preserve"> </v>
      </c>
      <c r="E121" s="148" t="str">
        <f>IF($H121="-","-",IF('детали ЭД117-02Э'!E121=0,"-",'детали ЭД117-02Э'!E121))</f>
        <v xml:space="preserve">Порошок медный </v>
      </c>
      <c r="F121" s="148" t="str">
        <f>IF($H121="-","-",IF('детали ЭД117-02Э'!F121=0,"-",'детали ЭД117-02Э'!F121))</f>
        <v>-</v>
      </c>
      <c r="G121" s="148" t="str">
        <f>IF($H121="-","-",IF('детали ЭД117-02Э'!G121=0,"-",'детали ЭД117-02Э'!G121))</f>
        <v>ПМС-1 ГОСТ 4960-75</v>
      </c>
      <c r="H121" s="137">
        <f>IF((HLOOKUP($D$1,'дерево ЭД117-02Э'!$H$4:$BU$235,A121,FALSE))*$G$1=0,"-",(HLOOKUP($D$1,'дерево ЭД117-02Э'!$H$4:$BU$235,A121,FALSE))*$G$1)</f>
        <v>2.4E-2</v>
      </c>
      <c r="I121" s="137" t="str">
        <f>IF(H121="-","-",'детали ЭД117-02Э'!H121)</f>
        <v>кг</v>
      </c>
      <c r="J121" s="174">
        <f>IF($H121="-","-",IF('детали ЭД117-02Э'!I121=0,"-",'детали ЭД117-02Э'!I121*$H121))</f>
        <v>5.7600000000000001E-4</v>
      </c>
      <c r="K121" s="174">
        <f>IF(H121="-","-",IF('детали ЭД117-02Э'!J121=0,"-",'детали ЭД117-02Э'!J121*$H121))</f>
        <v>5.7600000000000001E-4</v>
      </c>
      <c r="L121" s="482" t="str">
        <f>IF($H121="-","-",IF('детали ЭД117-02Э'!K121=0,"-",'детали ЭД117-02Э'!K121))</f>
        <v>-</v>
      </c>
      <c r="M121" s="603" t="str">
        <f>IF($H121="-","-",IF('детали ЭД117-02Э'!L121=0,"-",'детали ЭД117-02Э'!L121))</f>
        <v>пята</v>
      </c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59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</row>
    <row r="122" spans="1:135" s="199" customFormat="1" x14ac:dyDescent="0.25">
      <c r="A122" s="601">
        <f>'дерево ЭД117-02Э'!A124</f>
        <v>121</v>
      </c>
      <c r="B122" s="194" t="str">
        <f>'дерево ЭД117-02Э'!B124</f>
        <v>08.4.</v>
      </c>
      <c r="C122" s="448" t="str">
        <f>IF($H122="-","-",'детали ЭД117-02Э'!C122)</f>
        <v>Порошок никелевый ПНЭ-2</v>
      </c>
      <c r="D122" s="448" t="str">
        <f>IF($H122="-","-",IF('детали ЭД117-02Э'!D122=0,"-",'детали ЭД117-02Э'!D122))</f>
        <v xml:space="preserve"> </v>
      </c>
      <c r="E122" s="549" t="str">
        <f>IF($H122="-","-",IF('детали ЭД117-02Э'!E122=0,"-",'детали ЭД117-02Э'!E122))</f>
        <v xml:space="preserve">Порошок никелевый </v>
      </c>
      <c r="F122" s="549" t="str">
        <f>IF($H122="-","-",IF('детали ЭД117-02Э'!F122=0,"-",'детали ЭД117-02Э'!F122))</f>
        <v>-</v>
      </c>
      <c r="G122" s="549" t="str">
        <f>IF($H122="-","-",IF('детали ЭД117-02Э'!G122=0,"-",'детали ЭД117-02Э'!G122))</f>
        <v>ПНЭ-2 ТУ 1793-001-07622839-2002</v>
      </c>
      <c r="H122" s="550">
        <f>IF((HLOOKUP($D$1,'дерево ЭД117-02Э'!$H$4:$BU$235,A122,FALSE))*$G$1=0,"-",(HLOOKUP($D$1,'дерево ЭД117-02Э'!$H$4:$BU$235,A122,FALSE))*$G$1)</f>
        <v>2.8000000000000001E-2</v>
      </c>
      <c r="I122" s="550" t="str">
        <f>IF(H122="-","-",'детали ЭД117-02Э'!H122)</f>
        <v>кг</v>
      </c>
      <c r="J122" s="531">
        <f>IF($H122="-","-",IF('детали ЭД117-02Э'!I122=0,"-",'детали ЭД117-02Э'!I122*$H122))</f>
        <v>7.8400000000000008E-4</v>
      </c>
      <c r="K122" s="531">
        <f>IF(H122="-","-",IF('детали ЭД117-02Э'!J122=0,"-",'детали ЭД117-02Э'!J122*$H122))</f>
        <v>7.8400000000000008E-4</v>
      </c>
      <c r="L122" s="551" t="str">
        <f>IF($H122="-","-",IF('детали ЭД117-02Э'!K122=0,"-",'детали ЭД117-02Э'!K122))</f>
        <v>зам. на ПНЭ-1</v>
      </c>
      <c r="M122" s="604" t="str">
        <f>IF($H122="-","-",IF('детали ЭД117-02Э'!L122=0,"-",'детали ЭД117-02Э'!L122))</f>
        <v>пята</v>
      </c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591"/>
      <c r="DE122" s="202"/>
      <c r="DF122" s="202"/>
      <c r="DG122" s="202"/>
      <c r="DH122" s="202"/>
      <c r="DI122" s="202"/>
      <c r="DJ122" s="202"/>
      <c r="DK122" s="202"/>
      <c r="DL122" s="202"/>
      <c r="DM122" s="202"/>
      <c r="DN122" s="202"/>
      <c r="DO122" s="202"/>
      <c r="DP122" s="202"/>
      <c r="DQ122" s="202"/>
      <c r="DR122" s="202"/>
      <c r="DS122" s="202"/>
      <c r="DT122" s="202"/>
      <c r="DU122" s="202"/>
      <c r="DV122" s="202"/>
      <c r="DW122" s="202"/>
      <c r="DX122" s="202"/>
      <c r="DY122" s="202"/>
      <c r="DZ122" s="202"/>
      <c r="EA122" s="202"/>
      <c r="EB122" s="202"/>
      <c r="EC122" s="202"/>
      <c r="ED122" s="202"/>
      <c r="EE122" s="202"/>
    </row>
    <row r="123" spans="1:135" s="209" customFormat="1" ht="13.8" thickBot="1" x14ac:dyDescent="0.3">
      <c r="A123" s="601">
        <f>'дерево ЭД117-02Э'!A125</f>
        <v>122</v>
      </c>
      <c r="B123" s="204" t="str">
        <f>'дерево ЭД117-02Э'!B125</f>
        <v>08.4.</v>
      </c>
      <c r="C123" s="449" t="str">
        <f>IF($H123="-","-",'детали ЭД117-02Э'!C123)</f>
        <v>Порошок никелевый ПНЭ-1</v>
      </c>
      <c r="D123" s="449" t="str">
        <f>IF($H123="-","-",IF('детали ЭД117-02Э'!D123=0,"-",'детали ЭД117-02Э'!D123))</f>
        <v xml:space="preserve"> </v>
      </c>
      <c r="E123" s="547" t="str">
        <f>IF($H123="-","-",IF('детали ЭД117-02Э'!E123=0,"-",'детали ЭД117-02Э'!E123))</f>
        <v xml:space="preserve">Порошок никелевый </v>
      </c>
      <c r="F123" s="547" t="str">
        <f>IF($H123="-","-",IF('детали ЭД117-02Э'!F123=0,"-",'детали ЭД117-02Э'!F123))</f>
        <v>-</v>
      </c>
      <c r="G123" s="547" t="str">
        <f>IF($H123="-","-",IF('детали ЭД117-02Э'!G123=0,"-",'детали ЭД117-02Э'!G123))</f>
        <v>ПНЭ-1 ТУ 1793-001-07622839-2002</v>
      </c>
      <c r="H123" s="548">
        <f>IF((HLOOKUP($D$1,'дерево ЭД117-02Э'!$H$4:$BU$235,A123,FALSE))*$G$1=0,"-",(HLOOKUP($D$1,'дерево ЭД117-02Э'!$H$4:$BU$235,A123,FALSE))*$G$1)</f>
        <v>2.8000000000000001E-2</v>
      </c>
      <c r="I123" s="548" t="str">
        <f>IF(H123="-","-",'детали ЭД117-02Э'!H123)</f>
        <v>кг</v>
      </c>
      <c r="J123" s="537">
        <f>IF($H123="-","-",IF('детали ЭД117-02Э'!I123=0,"-",'детали ЭД117-02Э'!I123*$H123))</f>
        <v>7.8400000000000008E-4</v>
      </c>
      <c r="K123" s="537">
        <f>IF(H123="-","-",IF('детали ЭД117-02Э'!J123=0,"-",'детали ЭД117-02Э'!J123*$H123))</f>
        <v>7.8400000000000008E-4</v>
      </c>
      <c r="L123" s="543" t="str">
        <f>IF($H123="-","-",IF('детали ЭД117-02Э'!K123=0,"-",'детали ЭД117-02Э'!K123))</f>
        <v>взамен ПНЭ-2</v>
      </c>
      <c r="M123" s="605" t="str">
        <f>IF($H123="-","-",IF('детали ЭД117-02Э'!L123=0,"-",'детали ЭД117-02Э'!L123))</f>
        <v>пята</v>
      </c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592"/>
      <c r="DE123" s="212"/>
      <c r="DF123" s="212"/>
      <c r="DG123" s="212"/>
      <c r="DH123" s="212"/>
      <c r="DI123" s="212"/>
      <c r="DJ123" s="212"/>
      <c r="DK123" s="212"/>
      <c r="DL123" s="212"/>
      <c r="DM123" s="212"/>
      <c r="DN123" s="212"/>
      <c r="DO123" s="212"/>
      <c r="DP123" s="212"/>
      <c r="DQ123" s="212"/>
      <c r="DR123" s="212"/>
      <c r="DS123" s="212"/>
      <c r="DT123" s="212"/>
      <c r="DU123" s="212"/>
      <c r="DV123" s="212"/>
      <c r="DW123" s="212"/>
      <c r="DX123" s="212"/>
      <c r="DY123" s="212"/>
      <c r="DZ123" s="212"/>
      <c r="EA123" s="212"/>
      <c r="EB123" s="212"/>
      <c r="EC123" s="212"/>
      <c r="ED123" s="212"/>
      <c r="EE123" s="212"/>
    </row>
    <row r="124" spans="1:135" s="286" customFormat="1" x14ac:dyDescent="0.25">
      <c r="A124" s="601">
        <f>'дерево ЭД117-02Э'!A126</f>
        <v>123</v>
      </c>
      <c r="B124" s="188" t="str">
        <f>'дерево ЭД117-02Э'!B126</f>
        <v>08.5.</v>
      </c>
      <c r="C124" s="383" t="str">
        <f>IF($H124="-","-",'детали ЭД117-02Э'!C124)</f>
        <v>П5ДЛ-01-70КВМ пята</v>
      </c>
      <c r="D124" s="383" t="str">
        <f>IF($H124="-","-",IF('детали ЭД117-02Э'!D124=0,"-",'детали ЭД117-02Э'!D124))</f>
        <v>Комплект вспомог. мат.</v>
      </c>
      <c r="E124" s="149" t="str">
        <f>IF($H124="-","-",IF('детали ЭД117-02Э'!E124=0,"-",'детали ЭД117-02Э'!E124))</f>
        <v>КВМ</v>
      </c>
      <c r="F124" s="149" t="str">
        <f>IF($H124="-","-",IF('детали ЭД117-02Э'!F124=0,"-",'детали ЭД117-02Э'!F124))</f>
        <v>-</v>
      </c>
      <c r="G124" s="149" t="str">
        <f>IF($H124="-","-",IF('детали ЭД117-02Э'!G124=0,"-",'детали ЭД117-02Э'!G124))</f>
        <v>П5ДЛ-01-70КВМ</v>
      </c>
      <c r="H124" s="135">
        <f>IF((HLOOKUP($D$1,'дерево ЭД117-02Э'!$H$4:$BU$235,A124,FALSE))*$G$1=0,"-",(HLOOKUP($D$1,'дерево ЭД117-02Э'!$H$4:$BU$235,A124,FALSE))*$G$1)</f>
        <v>1</v>
      </c>
      <c r="I124" s="135" t="str">
        <f>IF(H124="-","-",'детали ЭД117-02Э'!H124)</f>
        <v>шт</v>
      </c>
      <c r="J124" s="175" t="str">
        <f>IF($H124="-","-",IF('детали ЭД117-02Э'!I124=0,"-",'детали ЭД117-02Э'!I124*$H124))</f>
        <v>-</v>
      </c>
      <c r="K124" s="175">
        <f>IF(H124="-","-",IF('детали ЭД117-02Э'!J124=0,"-",'детали ЭД117-02Э'!J124*$H124))</f>
        <v>1</v>
      </c>
      <c r="L124" s="514" t="str">
        <f>IF($H124="-","-",IF('детали ЭД117-02Э'!K124=0,"-",'детали ЭД117-02Э'!K124))</f>
        <v>-</v>
      </c>
      <c r="M124" s="607" t="str">
        <f>IF($H124="-","-",IF('детали ЭД117-02Э'!L124=0,"-",'детали ЭД117-02Э'!L124))</f>
        <v>пята</v>
      </c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594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</row>
    <row r="125" spans="1:135" s="263" customFormat="1" ht="13.8" thickBot="1" x14ac:dyDescent="0.3">
      <c r="A125" s="601">
        <f>'дерево ЭД117-02Э'!A127</f>
        <v>124</v>
      </c>
      <c r="B125" s="337"/>
      <c r="E125" s="158"/>
      <c r="F125" s="158"/>
      <c r="G125" s="158"/>
      <c r="H125" s="339"/>
      <c r="I125" s="150"/>
      <c r="J125" s="489"/>
      <c r="K125" s="490"/>
      <c r="L125" s="491"/>
      <c r="M125" s="603" t="str">
        <f>IF($H125="-","-",IF('детали ЭД117-02Э'!L125=0,"-",'детали ЭД117-02Э'!L125))</f>
        <v>-</v>
      </c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59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</row>
    <row r="126" spans="1:135" s="458" customFormat="1" ht="16.2" x14ac:dyDescent="0.25">
      <c r="A126" s="601">
        <f>'дерево ЭД117-02Э'!A128</f>
        <v>125</v>
      </c>
      <c r="B126" s="330"/>
      <c r="C126" s="619" t="str">
        <f>HLOOKUP($D$1,'дерево ЭД117-02Э'!$H$4:$BU$235,A126,FALSE)</f>
        <v>44</v>
      </c>
      <c r="D126" s="324"/>
      <c r="E126" s="552"/>
      <c r="F126" s="552"/>
      <c r="G126" s="552"/>
      <c r="H126" s="552"/>
      <c r="I126" s="325"/>
      <c r="J126" s="545"/>
      <c r="K126" s="545"/>
      <c r="L126" s="554"/>
      <c r="M126" s="604" t="str">
        <f>IF($H126="-","-",IF('детали ЭД117-02Э'!L126=0,"-",'детали ЭД117-02Э'!L126))</f>
        <v>-</v>
      </c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591"/>
      <c r="DE126" s="202"/>
      <c r="DF126" s="202"/>
      <c r="DG126" s="202"/>
      <c r="DH126" s="202"/>
      <c r="DI126" s="202"/>
      <c r="DJ126" s="202"/>
      <c r="DK126" s="202"/>
      <c r="DL126" s="202"/>
      <c r="DM126" s="202"/>
      <c r="DN126" s="202"/>
      <c r="DO126" s="202"/>
      <c r="DP126" s="202"/>
      <c r="DQ126" s="202"/>
      <c r="DR126" s="202"/>
      <c r="DS126" s="202"/>
      <c r="DT126" s="202"/>
      <c r="DU126" s="202"/>
      <c r="DV126" s="202"/>
      <c r="DW126" s="202"/>
      <c r="DX126" s="202"/>
      <c r="DY126" s="202"/>
      <c r="DZ126" s="202"/>
      <c r="EA126" s="202"/>
      <c r="EB126" s="202"/>
      <c r="EC126" s="202"/>
      <c r="ED126" s="202"/>
      <c r="EE126" s="202"/>
    </row>
    <row r="127" spans="1:135" s="209" customFormat="1" ht="13.8" thickBot="1" x14ac:dyDescent="0.3">
      <c r="A127" s="601">
        <f>'дерево ЭД117-02Э'!A129</f>
        <v>126</v>
      </c>
      <c r="B127" s="450" t="str">
        <f>'дерево ЭД117-02Э'!B129</f>
        <v>09.</v>
      </c>
      <c r="C127" s="451" t="str">
        <f>IF($H127="-","-",'детали ЭД117-02Э'!C127)</f>
        <v>ЭД117-02-50-ХХСБ</v>
      </c>
      <c r="D127" s="451" t="str">
        <f>IF($H127="-","-",IF('детали ЭД117-02Э'!D127=0,"-",'детали ЭД117-02Э'!D127))</f>
        <v>Статор</v>
      </c>
      <c r="E127" s="547" t="str">
        <f>IF($H127="-","-",IF('детали ЭД117-02Э'!E127=0,"-",'детали ЭД117-02Э'!E127))</f>
        <v>-</v>
      </c>
      <c r="F127" s="547" t="str">
        <f>IF($H127="-","-",IF('детали ЭД117-02Э'!F127=0,"-",'детали ЭД117-02Э'!F127))</f>
        <v>-</v>
      </c>
      <c r="G127" s="547" t="str">
        <f>IF($H127="-","-",IF('детали ЭД117-02Э'!G127=0,"-",'детали ЭД117-02Э'!G127))</f>
        <v>-</v>
      </c>
      <c r="H127" s="580">
        <f>IF((HLOOKUP($D$1,'дерево ЭД117-02Э'!$H$4:$BU$235,A127,FALSE))*$G$1=0,"-",(HLOOKUP($D$1,'дерево ЭД117-02Э'!$H$4:$BU$235,A127,FALSE))*$G$1)</f>
        <v>1</v>
      </c>
      <c r="I127" s="548" t="str">
        <f>IF(H127="-","-",'детали ЭД117-02Э'!H127)</f>
        <v>шт</v>
      </c>
      <c r="J127" s="537" t="str">
        <f>IF($H127="-","-",IF('детали ЭД117-02Э'!I127=0,"-",'детали ЭД117-02Э'!I127*$H127))</f>
        <v>-</v>
      </c>
      <c r="K127" s="537" t="str">
        <f>IF(H127="-","-",IF('детали ЭД117-02Э'!J127=0,"-",'детали ЭД117-02Э'!J127*$H127))</f>
        <v>-</v>
      </c>
      <c r="L127" s="581"/>
      <c r="M127" s="605" t="str">
        <f>IF($H127="-","-",IF('детали ЭД117-02Э'!L127=0,"-",'детали ЭД117-02Э'!L127))</f>
        <v>-</v>
      </c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592"/>
      <c r="DE127" s="212"/>
      <c r="DF127" s="212"/>
      <c r="DG127" s="212"/>
      <c r="DH127" s="212"/>
      <c r="DI127" s="212"/>
      <c r="DJ127" s="212"/>
      <c r="DK127" s="212"/>
      <c r="DL127" s="212"/>
      <c r="DM127" s="212"/>
      <c r="DN127" s="212"/>
      <c r="DO127" s="212"/>
      <c r="DP127" s="212"/>
      <c r="DQ127" s="212"/>
      <c r="DR127" s="212"/>
      <c r="DS127" s="212"/>
      <c r="DT127" s="212"/>
      <c r="DU127" s="212"/>
      <c r="DV127" s="212"/>
      <c r="DW127" s="212"/>
      <c r="DX127" s="212"/>
      <c r="DY127" s="212"/>
      <c r="DZ127" s="212"/>
      <c r="EA127" s="212"/>
      <c r="EB127" s="212"/>
      <c r="EC127" s="212"/>
      <c r="ED127" s="212"/>
      <c r="EE127" s="212"/>
    </row>
    <row r="128" spans="1:135" s="286" customFormat="1" x14ac:dyDescent="0.25">
      <c r="A128" s="601">
        <f>'дерево ЭД117-02Э'!A130</f>
        <v>127</v>
      </c>
      <c r="B128" s="188" t="str">
        <f>'дерево ЭД117-02Э'!B130</f>
        <v>09.1.</v>
      </c>
      <c r="C128" s="229" t="str">
        <f>IF($H128="-","-",'детали ЭД117-02Э'!C128)</f>
        <v>ЭД117-02-50-003</v>
      </c>
      <c r="D128" s="229" t="str">
        <f>IF($H128="-","-",IF('детали ЭД117-02Э'!D128=0,"-",'детали ЭД117-02Э'!D128))</f>
        <v>Кольцо изолирующее</v>
      </c>
      <c r="E128" s="511" t="str">
        <f>IF($H128="-","-",IF('детали ЭД117-02Э'!E128=0,"-",'детали ЭД117-02Э'!E128))</f>
        <v>Целанекс</v>
      </c>
      <c r="F128" s="511" t="str">
        <f>IF($H128="-","-",IF('детали ЭД117-02Э'!F128=0,"-",'детали ЭД117-02Э'!F128))</f>
        <v>-</v>
      </c>
      <c r="G128" s="511" t="str">
        <f>IF($H128="-","-",IF('детали ЭД117-02Э'!G128=0,"-",'детали ЭД117-02Э'!G128))</f>
        <v>2302 GV 1/30</v>
      </c>
      <c r="H128" s="512">
        <f>IF((HLOOKUP($D$1,'дерево ЭД117-02Э'!$H$4:$BU$235,A128,FALSE))*$G$1=0,"-",(HLOOKUP($D$1,'дерево ЭД117-02Э'!$H$4:$BU$235,A128,FALSE))*$G$1)</f>
        <v>2</v>
      </c>
      <c r="I128" s="512" t="str">
        <f>IF(H128="-","-",'детали ЭД117-02Э'!H128)</f>
        <v>кг</v>
      </c>
      <c r="J128" s="513">
        <f>IF($H128="-","-",IF('детали ЭД117-02Э'!I128=0,"-",'детали ЭД117-02Э'!I128*$H128))</f>
        <v>0.08</v>
      </c>
      <c r="K128" s="513">
        <f>IF(H128="-","-",IF('детали ЭД117-02Э'!J128=0,"-",'детали ЭД117-02Э'!J128*$H128))</f>
        <v>0.15</v>
      </c>
      <c r="L128" s="514" t="str">
        <f>IF($H128="-","-",IF('детали ЭД117-02Э'!K128=0,"-",'детали ЭД117-02Э'!K128))</f>
        <v>-</v>
      </c>
      <c r="M128" s="607" t="str">
        <f>IF($H128="-","-",IF('детали ЭД117-02Э'!L128=0,"-",'детали ЭД117-02Э'!L128))</f>
        <v>статор</v>
      </c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594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</row>
    <row r="129" spans="1:135" s="3" customFormat="1" x14ac:dyDescent="0.25">
      <c r="A129" s="601">
        <f>'дерево ЭД117-02Э'!A131</f>
        <v>128</v>
      </c>
      <c r="B129" s="108" t="str">
        <f>'дерево ЭД117-02Э'!B131</f>
        <v>09.2.</v>
      </c>
      <c r="C129" s="13" t="str">
        <f>IF($H129="-","-",'детали ЭД117-02Э'!C129)</f>
        <v>ЭД117-02-50-001</v>
      </c>
      <c r="D129" s="13" t="str">
        <f>IF($H129="-","-",IF('детали ЭД117-02Э'!D129=0,"-",'детали ЭД117-02Э'!D129))</f>
        <v>Прокладка</v>
      </c>
      <c r="E129" s="147" t="str">
        <f>IF($H129="-","-",IF('детали ЭД117-02Э'!E129=0,"-",'детали ЭД117-02Э'!E129))</f>
        <v>Стеклотекстолит</v>
      </c>
      <c r="F129" s="147" t="str">
        <f>IF($H129="-","-",IF('детали ЭД117-02Э'!F129=0,"-",'детали ЭД117-02Э'!F129))</f>
        <v>90±1х340±2</v>
      </c>
      <c r="G129" s="147" t="str">
        <f>IF($H129="-","-",IF('детали ЭД117-02Э'!G129=0,"-",'детали ЭД117-02Э'!G129))</f>
        <v>СТЭФ-I-0,5 ГОСТ 12652-74</v>
      </c>
      <c r="H129" s="138">
        <f>IF((HLOOKUP($D$1,'дерево ЭД117-02Э'!$H$4:$BU$235,A129,FALSE))*$G$1=0,"-",(HLOOKUP($D$1,'дерево ЭД117-02Э'!$H$4:$BU$235,A129,FALSE))*$G$1)</f>
        <v>1</v>
      </c>
      <c r="I129" s="138" t="str">
        <f>IF(H129="-","-",'детали ЭД117-02Э'!H129)</f>
        <v>кг</v>
      </c>
      <c r="J129" s="152">
        <f>IF($H129="-","-",IF('детали ЭД117-02Э'!I129=0,"-",'детали ЭД117-02Э'!I129*$H129))</f>
        <v>2.8000000000000001E-2</v>
      </c>
      <c r="K129" s="152">
        <f>IF(H129="-","-",IF('детали ЭД117-02Э'!J129=0,"-",'детали ЭД117-02Э'!J129*$H129))</f>
        <v>3.4000000000000002E-2</v>
      </c>
      <c r="L129" s="145" t="str">
        <f>IF($H129="-","-",IF('детали ЭД117-02Э'!K129=0,"-",'детали ЭД117-02Э'!K129))</f>
        <v>-</v>
      </c>
      <c r="M129" s="602" t="str">
        <f>IF($H129="-","-",IF('детали ЭД117-02Э'!L129=0,"-",'детали ЭД117-02Э'!L129))</f>
        <v>статор</v>
      </c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589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</row>
    <row r="130" spans="1:135" s="3" customFormat="1" x14ac:dyDescent="0.25">
      <c r="A130" s="601">
        <f>'дерево ЭД117-02Э'!A132</f>
        <v>129</v>
      </c>
      <c r="B130" s="108" t="str">
        <f>'дерево ЭД117-02Э'!B132</f>
        <v>09.3.</v>
      </c>
      <c r="C130" s="13" t="str">
        <f>IF($H130="-","-",'детали ЭД117-02Э'!C130)</f>
        <v>ЭД117-02-50-002</v>
      </c>
      <c r="D130" s="13" t="str">
        <f>IF($H130="-","-",IF('детали ЭД117-02Э'!D130=0,"-",'детали ЭД117-02Э'!D130))</f>
        <v>Прокладка</v>
      </c>
      <c r="E130" s="147" t="str">
        <f>IF($H130="-","-",IF('детали ЭД117-02Э'!E130=0,"-",'детали ЭД117-02Э'!E130))</f>
        <v>Стеклотекстолит</v>
      </c>
      <c r="F130" s="147" t="str">
        <f>IF($H130="-","-",IF('детали ЭД117-02Э'!F130=0,"-",'детали ЭД117-02Э'!F130))</f>
        <v>110±1х340±2</v>
      </c>
      <c r="G130" s="147" t="str">
        <f>IF($H130="-","-",IF('детали ЭД117-02Э'!G130=0,"-",'детали ЭД117-02Э'!G130))</f>
        <v>СТЭФ-I-0,5 ГОСТ 12652-74</v>
      </c>
      <c r="H130" s="138">
        <f>IF((HLOOKUP($D$1,'дерево ЭД117-02Э'!$H$4:$BU$235,A130,FALSE))*$G$1=0,"-",(HLOOKUP($D$1,'дерево ЭД117-02Э'!$H$4:$BU$235,A130,FALSE))*$G$1)</f>
        <v>1</v>
      </c>
      <c r="I130" s="138" t="str">
        <f>IF(H130="-","-",'детали ЭД117-02Э'!H130)</f>
        <v>кг</v>
      </c>
      <c r="J130" s="152">
        <f>IF($H130="-","-",IF('детали ЭД117-02Э'!I130=0,"-",'детали ЭД117-02Э'!I130*$H130))</f>
        <v>3.5000000000000003E-2</v>
      </c>
      <c r="K130" s="152">
        <f>IF(H130="-","-",IF('детали ЭД117-02Э'!J130=0,"-",'детали ЭД117-02Э'!J130*$H130))</f>
        <v>4.2000000000000003E-2</v>
      </c>
      <c r="L130" s="145" t="str">
        <f>IF($H130="-","-",IF('детали ЭД117-02Э'!K130=0,"-",'детали ЭД117-02Э'!K130))</f>
        <v>-</v>
      </c>
      <c r="M130" s="602" t="str">
        <f>IF($H130="-","-",IF('детали ЭД117-02Э'!L130=0,"-",'детали ЭД117-02Э'!L130))</f>
        <v>статор</v>
      </c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589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</row>
    <row r="131" spans="1:135" s="3" customFormat="1" x14ac:dyDescent="0.25">
      <c r="A131" s="601">
        <f>'дерево ЭД117-02Э'!A133</f>
        <v>130</v>
      </c>
      <c r="B131" s="108" t="str">
        <f>'дерево ЭД117-02Э'!B133</f>
        <v>09.4.</v>
      </c>
      <c r="C131" s="13" t="str">
        <f>IF($H131="-","-",'детали ЭД117-02Э'!C131)</f>
        <v>ЭД117-02-50-005</v>
      </c>
      <c r="D131" s="13" t="str">
        <f>IF($H131="-","-",IF('детали ЭД117-02Э'!D131=0,"-",'детали ЭД117-02Э'!D131))</f>
        <v>Прокладка</v>
      </c>
      <c r="E131" s="147" t="str">
        <f>IF($H131="-","-",IF('детали ЭД117-02Э'!E131=0,"-",'детали ЭД117-02Э'!E131))</f>
        <v>Лакоткань</v>
      </c>
      <c r="F131" s="147" t="str">
        <f>IF($H131="-","-",IF('детали ЭД117-02Э'!F131=0,"-",'детали ЭД117-02Э'!F131))</f>
        <v>120±1х340±2</v>
      </c>
      <c r="G131" s="147" t="str">
        <f>IF($H131="-","-",IF('детали ЭД117-02Э'!G131=0,"-",'детали ЭД117-02Э'!G131))</f>
        <v>Ф-4Д-Э007-А СТО 05807999-011-2007</v>
      </c>
      <c r="H131" s="138">
        <f>IF((HLOOKUP($D$1,'дерево ЭД117-02Э'!$H$4:$BU$235,A131,FALSE))*$G$1=0,"-",(HLOOKUP($D$1,'дерево ЭД117-02Э'!$H$4:$BU$235,A131,FALSE))*$G$1)</f>
        <v>1</v>
      </c>
      <c r="I131" s="138" t="str">
        <f>IF(H131="-","-",'детали ЭД117-02Э'!H131)</f>
        <v>кг</v>
      </c>
      <c r="J131" s="152">
        <f>IF($H131="-","-",IF('детали ЭД117-02Э'!I131=0,"-",'детали ЭД117-02Э'!I131*$H131))</f>
        <v>8.3000000000000001E-3</v>
      </c>
      <c r="K131" s="152">
        <f>IF(H131="-","-",IF('детали ЭД117-02Э'!J131=0,"-",'детали ЭД117-02Э'!J131*$H131))</f>
        <v>8.9999999999999993E-3</v>
      </c>
      <c r="L131" s="145" t="str">
        <f>IF($H131="-","-",IF('детали ЭД117-02Э'!K131=0,"-",'детали ЭД117-02Э'!K131))</f>
        <v>-</v>
      </c>
      <c r="M131" s="602" t="str">
        <f>IF($H131="-","-",IF('детали ЭД117-02Э'!L131=0,"-",'детали ЭД117-02Э'!L131))</f>
        <v>статор</v>
      </c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589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</row>
    <row r="132" spans="1:135" s="35" customFormat="1" ht="13.8" thickBot="1" x14ac:dyDescent="0.3">
      <c r="A132" s="601">
        <f>'дерево ЭД117-02Э'!A134</f>
        <v>131</v>
      </c>
      <c r="B132" s="182" t="str">
        <f>'дерево ЭД117-02Э'!B134</f>
        <v>09.5.</v>
      </c>
      <c r="C132" s="219" t="str">
        <f>IF($H132="-","-",'детали ЭД117-02Э'!C132)</f>
        <v>ЭД117-02-50-004</v>
      </c>
      <c r="D132" s="219" t="str">
        <f>IF($H132="-","-",IF('детали ЭД117-02Э'!D132=0,"-",'детали ЭД117-02Э'!D132))</f>
        <v>Прокладка</v>
      </c>
      <c r="E132" s="492" t="str">
        <f>IF($H132="-","-",IF('детали ЭД117-02Э'!E132=0,"-",'детали ЭД117-02Э'!E132))</f>
        <v>Лакоткань</v>
      </c>
      <c r="F132" s="492" t="str">
        <f>IF($H132="-","-",IF('детали ЭД117-02Э'!F132=0,"-",'детали ЭД117-02Э'!F132))</f>
        <v>140±1х340±2</v>
      </c>
      <c r="G132" s="492" t="str">
        <f>IF($H132="-","-",IF('детали ЭД117-02Э'!G132=0,"-",'детали ЭД117-02Э'!G132))</f>
        <v>Ф-4Д-Э007-А СТО 05807999-011-2007</v>
      </c>
      <c r="H132" s="493">
        <f>IF((HLOOKUP($D$1,'дерево ЭД117-02Э'!$H$4:$BU$235,A132,FALSE))*$G$1=0,"-",(HLOOKUP($D$1,'дерево ЭД117-02Э'!$H$4:$BU$235,A132,FALSE))*$G$1)</f>
        <v>1</v>
      </c>
      <c r="I132" s="493" t="str">
        <f>IF(H132="-","-",'детали ЭД117-02Э'!H132)</f>
        <v>кг</v>
      </c>
      <c r="J132" s="494">
        <f>IF($H132="-","-",IF('детали ЭД117-02Э'!I132=0,"-",'детали ЭД117-02Э'!I132*$H132))</f>
        <v>9.7000000000000003E-3</v>
      </c>
      <c r="K132" s="494">
        <f>IF(H132="-","-",IF('детали ЭД117-02Э'!J132=0,"-",'детали ЭД117-02Э'!J132*$H132))</f>
        <v>1.0999999999999999E-2</v>
      </c>
      <c r="L132" s="482" t="str">
        <f>IF($H132="-","-",IF('детали ЭД117-02Э'!K132=0,"-",'детали ЭД117-02Э'!K132))</f>
        <v>-</v>
      </c>
      <c r="M132" s="603" t="str">
        <f>IF($H132="-","-",IF('детали ЭД117-02Э'!L132=0,"-",'детали ЭД117-02Э'!L132))</f>
        <v>статор</v>
      </c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59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</row>
    <row r="133" spans="1:135" s="199" customFormat="1" x14ac:dyDescent="0.25">
      <c r="A133" s="601">
        <f>'дерево ЭД117-02Э'!A135</f>
        <v>132</v>
      </c>
      <c r="B133" s="194" t="str">
        <f>'дерево ЭД117-02Э'!B135</f>
        <v>09.6.</v>
      </c>
      <c r="C133" s="195" t="str">
        <f>IF($H133="-","-",'детали ЭД117-02Э'!C133)</f>
        <v>ЭД117-07-50-005</v>
      </c>
      <c r="D133" s="195" t="str">
        <f>IF($H133="-","-",IF('детали ЭД117-02Э'!D133=0,"-",'детали ЭД117-02Э'!D133))</f>
        <v xml:space="preserve">Гильза </v>
      </c>
      <c r="E133" s="549" t="str">
        <f>IF($H133="-","-",IF('детали ЭД117-02Э'!E133=0,"-",'детали ЭД117-02Э'!E133))</f>
        <v>-</v>
      </c>
      <c r="F133" s="549" t="str">
        <f>IF($H133="-","-",IF('детали ЭД117-02Э'!F133=0,"-",'детали ЭД117-02Э'!F133))</f>
        <v>-</v>
      </c>
      <c r="G133" s="549" t="str">
        <f>IF($H133="-","-",IF('детали ЭД117-02Э'!G133=0,"-",'детали ЭД117-02Э'!G133))</f>
        <v>заготовка ЭД117-07-50-005Б</v>
      </c>
      <c r="H133" s="550">
        <f>IF((HLOOKUP($D$1,'дерево ЭД117-02Э'!$H$4:$BU$235,A133,FALSE))*$G$1=0,"-",(HLOOKUP($D$1,'дерево ЭД117-02Э'!$H$4:$BU$235,A133,FALSE))*$G$1)</f>
        <v>2</v>
      </c>
      <c r="I133" s="550" t="str">
        <f>IF(H133="-","-",'детали ЭД117-02Э'!H133)</f>
        <v>кг</v>
      </c>
      <c r="J133" s="531">
        <f>IF($H133="-","-",IF('детали ЭД117-02Э'!I133=0,"-",'детали ЭД117-02Э'!I133*$H133))</f>
        <v>2.7000000000000001E-3</v>
      </c>
      <c r="K133" s="531" t="str">
        <f>IF(H133="-","-",IF('детали ЭД117-02Э'!J133=0,"-",'детали ЭД117-02Э'!J133*$H133))</f>
        <v>-</v>
      </c>
      <c r="L133" s="567" t="str">
        <f>IF($H133="-","-",IF('детали ЭД117-02Э'!K133=0,"-",'детали ЭД117-02Э'!K133))</f>
        <v>-</v>
      </c>
      <c r="M133" s="604" t="str">
        <f>IF($H133="-","-",IF('детали ЭД117-02Э'!L133=0,"-",'детали ЭД117-02Э'!L133))</f>
        <v>-</v>
      </c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591"/>
      <c r="DE133" s="202"/>
      <c r="DF133" s="202"/>
      <c r="DG133" s="202"/>
      <c r="DH133" s="202"/>
      <c r="DI133" s="202"/>
      <c r="DJ133" s="202"/>
      <c r="DK133" s="202"/>
      <c r="DL133" s="202"/>
      <c r="DM133" s="202"/>
      <c r="DN133" s="202"/>
      <c r="DO133" s="202"/>
      <c r="DP133" s="202"/>
      <c r="DQ133" s="202"/>
      <c r="DR133" s="202"/>
      <c r="DS133" s="202"/>
      <c r="DT133" s="202"/>
      <c r="DU133" s="202"/>
      <c r="DV133" s="202"/>
      <c r="DW133" s="202"/>
      <c r="DX133" s="202"/>
      <c r="DY133" s="202"/>
      <c r="DZ133" s="202"/>
      <c r="EA133" s="202"/>
      <c r="EB133" s="202"/>
      <c r="EC133" s="202"/>
      <c r="ED133" s="202"/>
      <c r="EE133" s="202"/>
    </row>
    <row r="134" spans="1:135" s="209" customFormat="1" ht="13.8" thickBot="1" x14ac:dyDescent="0.3">
      <c r="A134" s="601">
        <f>'дерево ЭД117-02Э'!A136</f>
        <v>133</v>
      </c>
      <c r="B134" s="204" t="str">
        <f>'дерево ЭД117-02Э'!B136</f>
        <v>09.6.</v>
      </c>
      <c r="C134" s="205" t="str">
        <f>IF($H134="-","-",'детали ЭД117-02Э'!C134)</f>
        <v>ЭД117-07-50-005Б</v>
      </c>
      <c r="D134" s="205" t="str">
        <f>IF($H134="-","-",IF('детали ЭД117-02Э'!D134=0,"-",'детали ЭД117-02Э'!D134))</f>
        <v xml:space="preserve">Гильза </v>
      </c>
      <c r="E134" s="547" t="str">
        <f>IF($H134="-","-",IF('детали ЭД117-02Э'!E134=0,"-",'детали ЭД117-02Э'!E134))</f>
        <v>Пруток</v>
      </c>
      <c r="F134" s="547" t="str">
        <f>IF($H134="-","-",IF('детали ЭД117-02Э'!F134=0,"-",'детали ЭД117-02Э'!F134))</f>
        <v>-</v>
      </c>
      <c r="G134" s="547" t="str">
        <f>IF($H134="-","-",IF('детали ЭД117-02Э'!G134=0,"-",'детали ЭД117-02Э'!G134))</f>
        <v>ДКРНТ 4,5 НД М1 ГОСТ 1535-91</v>
      </c>
      <c r="H134" s="548">
        <f>IF((HLOOKUP($D$1,'дерево ЭД117-02Э'!$H$4:$BU$235,A134,FALSE))*$G$1=0,"-",(HLOOKUP($D$1,'дерево ЭД117-02Э'!$H$4:$BU$235,A134,FALSE))*$G$1)</f>
        <v>2</v>
      </c>
      <c r="I134" s="548" t="str">
        <f>IF(H134="-","-",'детали ЭД117-02Э'!H134)</f>
        <v>кг</v>
      </c>
      <c r="J134" s="537">
        <f>IF($H134="-","-",IF('детали ЭД117-02Э'!I134=0,"-",'детали ЭД117-02Э'!I134*$H134))</f>
        <v>2.7000000000000001E-3</v>
      </c>
      <c r="K134" s="537">
        <f>IF(H134="-","-",IF('детали ЭД117-02Э'!J134=0,"-",'детали ЭД117-02Э'!J134*$H134))</f>
        <v>6.0000000000000001E-3</v>
      </c>
      <c r="L134" s="543" t="str">
        <f>IF($H134="-","-",IF('детали ЭД117-02Э'!K134=0,"-",'детали ЭД117-02Э'!K134))</f>
        <v>загот. для ЭД117-07-50-005</v>
      </c>
      <c r="M134" s="605" t="str">
        <f>IF($H134="-","-",IF('детали ЭД117-02Э'!L134=0,"-",'детали ЭД117-02Э'!L134))</f>
        <v>статор</v>
      </c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592"/>
      <c r="DE134" s="212"/>
      <c r="DF134" s="212"/>
      <c r="DG134" s="212"/>
      <c r="DH134" s="212"/>
      <c r="DI134" s="212"/>
      <c r="DJ134" s="212"/>
      <c r="DK134" s="212"/>
      <c r="DL134" s="212"/>
      <c r="DM134" s="212"/>
      <c r="DN134" s="212"/>
      <c r="DO134" s="212"/>
      <c r="DP134" s="212"/>
      <c r="DQ134" s="212"/>
      <c r="DR134" s="212"/>
      <c r="DS134" s="212"/>
      <c r="DT134" s="212"/>
      <c r="DU134" s="212"/>
      <c r="DV134" s="212"/>
      <c r="DW134" s="212"/>
      <c r="DX134" s="212"/>
      <c r="DY134" s="212"/>
      <c r="DZ134" s="212"/>
      <c r="EA134" s="212"/>
      <c r="EB134" s="212"/>
      <c r="EC134" s="212"/>
      <c r="ED134" s="212"/>
      <c r="EE134" s="212"/>
    </row>
    <row r="135" spans="1:135" s="199" customFormat="1" x14ac:dyDescent="0.25">
      <c r="A135" s="601">
        <f>'дерево ЭД117-02Э'!A137</f>
        <v>134</v>
      </c>
      <c r="B135" s="194" t="str">
        <f>'дерево ЭД117-02Э'!B137</f>
        <v>09.7.</v>
      </c>
      <c r="C135" s="195" t="str">
        <f>IF($H135="-","-",'детали ЭД117-02Э'!C135)</f>
        <v>-</v>
      </c>
      <c r="D135" s="195" t="str">
        <f>IF($H135="-","-",IF('детали ЭД117-02Э'!D135=0,"-",'детали ЭД117-02Э'!D135))</f>
        <v>-</v>
      </c>
      <c r="E135" s="549" t="str">
        <f>IF($H135="-","-",IF('детали ЭД117-02Э'!E135=0,"-",'детали ЭД117-02Э'!E135))</f>
        <v>-</v>
      </c>
      <c r="F135" s="549" t="str">
        <f>IF($H135="-","-",IF('детали ЭД117-02Э'!F135=0,"-",'детали ЭД117-02Э'!F135))</f>
        <v>-</v>
      </c>
      <c r="G135" s="549" t="str">
        <f>IF($H135="-","-",IF('детали ЭД117-02Э'!G135=0,"-",'детали ЭД117-02Э'!G135))</f>
        <v>-</v>
      </c>
      <c r="H135" s="550" t="str">
        <f>IF((HLOOKUP($D$1,'дерево ЭД117-02Э'!$H$4:$BU$235,A135,FALSE))*$G$1=0,"-",(HLOOKUP($D$1,'дерево ЭД117-02Э'!$H$4:$BU$235,A135,FALSE))*$G$1)</f>
        <v>-</v>
      </c>
      <c r="I135" s="550" t="str">
        <f>IF(H135="-","-",'детали ЭД117-02Э'!H135)</f>
        <v>-</v>
      </c>
      <c r="J135" s="531" t="str">
        <f>IF($H135="-","-",IF('детали ЭД117-02Э'!I135=0,"-",'детали ЭД117-02Э'!I135*$H135))</f>
        <v>-</v>
      </c>
      <c r="K135" s="531" t="str">
        <f>IF(H135="-","-",IF('детали ЭД117-02Э'!J135=0,"-",'детали ЭД117-02Э'!J135*$H135))</f>
        <v>-</v>
      </c>
      <c r="L135" s="533" t="str">
        <f>IF($H135="-","-",IF('детали ЭД117-02Э'!K135=0,"-",'детали ЭД117-02Э'!K135))</f>
        <v>-</v>
      </c>
      <c r="M135" s="604" t="str">
        <f>IF($H135="-","-",IF('детали ЭД117-02Э'!L135=0,"-",'детали ЭД117-02Э'!L135))</f>
        <v>-</v>
      </c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591"/>
      <c r="DE135" s="202"/>
      <c r="DF135" s="202"/>
      <c r="DG135" s="202"/>
      <c r="DH135" s="202"/>
      <c r="DI135" s="202"/>
      <c r="DJ135" s="202"/>
      <c r="DK135" s="202"/>
      <c r="DL135" s="202"/>
      <c r="DM135" s="202"/>
      <c r="DN135" s="202"/>
      <c r="DO135" s="202"/>
      <c r="DP135" s="202"/>
      <c r="DQ135" s="202"/>
      <c r="DR135" s="202"/>
      <c r="DS135" s="202"/>
      <c r="DT135" s="202"/>
      <c r="DU135" s="202"/>
      <c r="DV135" s="202"/>
      <c r="DW135" s="202"/>
      <c r="DX135" s="202"/>
      <c r="DY135" s="202"/>
      <c r="DZ135" s="202"/>
      <c r="EA135" s="202"/>
      <c r="EB135" s="202"/>
      <c r="EC135" s="202"/>
      <c r="ED135" s="202"/>
      <c r="EE135" s="202"/>
    </row>
    <row r="136" spans="1:135" s="209" customFormat="1" ht="13.8" thickBot="1" x14ac:dyDescent="0.3">
      <c r="A136" s="601">
        <f>'дерево ЭД117-02Э'!A138</f>
        <v>135</v>
      </c>
      <c r="B136" s="204" t="str">
        <f>'дерево ЭД117-02Э'!B138</f>
        <v>09.7.</v>
      </c>
      <c r="C136" s="205" t="str">
        <f>IF($H136="-","-",'детали ЭД117-02Э'!C136)</f>
        <v>-</v>
      </c>
      <c r="D136" s="205" t="str">
        <f>IF($H136="-","-",IF('детали ЭД117-02Э'!D136=0,"-",'детали ЭД117-02Э'!D136))</f>
        <v>-</v>
      </c>
      <c r="E136" s="547" t="str">
        <f>IF($H136="-","-",IF('детали ЭД117-02Э'!E136=0,"-",'детали ЭД117-02Э'!E136))</f>
        <v>-</v>
      </c>
      <c r="F136" s="547" t="str">
        <f>IF($H136="-","-",IF('детали ЭД117-02Э'!F136=0,"-",'детали ЭД117-02Э'!F136))</f>
        <v>-</v>
      </c>
      <c r="G136" s="547" t="str">
        <f>IF($H136="-","-",IF('детали ЭД117-02Э'!G136=0,"-",'детали ЭД117-02Э'!G136))</f>
        <v>-</v>
      </c>
      <c r="H136" s="548" t="str">
        <f>IF((HLOOKUP($D$1,'дерево ЭД117-02Э'!$H$4:$BU$235,A136,FALSE))*$G$1=0,"-",(HLOOKUP($D$1,'дерево ЭД117-02Э'!$H$4:$BU$235,A136,FALSE))*$G$1)</f>
        <v>-</v>
      </c>
      <c r="I136" s="548" t="str">
        <f>IF(H136="-","-",'детали ЭД117-02Э'!H136)</f>
        <v>-</v>
      </c>
      <c r="J136" s="537" t="str">
        <f>IF($H136="-","-",IF('детали ЭД117-02Э'!I136=0,"-",'детали ЭД117-02Э'!I136*$H136))</f>
        <v>-</v>
      </c>
      <c r="K136" s="537" t="str">
        <f>IF(H136="-","-",IF('детали ЭД117-02Э'!J136=0,"-",'детали ЭД117-02Э'!J136*$H136))</f>
        <v>-</v>
      </c>
      <c r="L136" s="543" t="str">
        <f>IF($H136="-","-",IF('детали ЭД117-02Э'!K136=0,"-",'детали ЭД117-02Э'!K136))</f>
        <v>-</v>
      </c>
      <c r="M136" s="605" t="str">
        <f>IF($H136="-","-",IF('детали ЭД117-02Э'!L136=0,"-",'детали ЭД117-02Э'!L136))</f>
        <v>-</v>
      </c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592"/>
      <c r="DE136" s="212"/>
      <c r="DF136" s="212"/>
      <c r="DG136" s="212"/>
      <c r="DH136" s="212"/>
      <c r="DI136" s="212"/>
      <c r="DJ136" s="212"/>
      <c r="DK136" s="212"/>
      <c r="DL136" s="212"/>
      <c r="DM136" s="212"/>
      <c r="DN136" s="212"/>
      <c r="DO136" s="212"/>
      <c r="DP136" s="212"/>
      <c r="DQ136" s="212"/>
      <c r="DR136" s="212"/>
      <c r="DS136" s="212"/>
      <c r="DT136" s="212"/>
      <c r="DU136" s="212"/>
      <c r="DV136" s="212"/>
      <c r="DW136" s="212"/>
      <c r="DX136" s="212"/>
      <c r="DY136" s="212"/>
      <c r="DZ136" s="212"/>
      <c r="EA136" s="212"/>
      <c r="EB136" s="212"/>
      <c r="EC136" s="212"/>
      <c r="ED136" s="212"/>
      <c r="EE136" s="212"/>
    </row>
    <row r="137" spans="1:135" s="199" customFormat="1" x14ac:dyDescent="0.25">
      <c r="A137" s="601">
        <f>'дерево ЭД117-02Э'!A139</f>
        <v>136</v>
      </c>
      <c r="B137" s="194" t="str">
        <f>'дерево ЭД117-02Э'!B139</f>
        <v>09.8.</v>
      </c>
      <c r="C137" s="195" t="str">
        <f>IF($H137="-","-",'детали ЭД117-02Э'!C137)</f>
        <v>ЭД117-07-50-005-02</v>
      </c>
      <c r="D137" s="195" t="str">
        <f>IF($H137="-","-",IF('детали ЭД117-02Э'!D137=0,"-",'детали ЭД117-02Э'!D137))</f>
        <v xml:space="preserve">Гильза </v>
      </c>
      <c r="E137" s="549" t="str">
        <f>IF($H137="-","-",IF('детали ЭД117-02Э'!E137=0,"-",'детали ЭД117-02Э'!E137))</f>
        <v>-</v>
      </c>
      <c r="F137" s="549" t="str">
        <f>IF($H137="-","-",IF('детали ЭД117-02Э'!F137=0,"-",'детали ЭД117-02Э'!F137))</f>
        <v>-</v>
      </c>
      <c r="G137" s="549" t="str">
        <f>IF($H137="-","-",IF('детали ЭД117-02Э'!G137=0,"-",'детали ЭД117-02Э'!G137))</f>
        <v>заготовка ЭД117-07-50-005Б-02</v>
      </c>
      <c r="H137" s="550">
        <f>IF((HLOOKUP($D$1,'дерево ЭД117-02Э'!$H$4:$BU$235,A137,FALSE))*$G$1=0,"-",(HLOOKUP($D$1,'дерево ЭД117-02Э'!$H$4:$BU$235,A137,FALSE))*$G$1)</f>
        <v>3</v>
      </c>
      <c r="I137" s="550" t="str">
        <f>IF(H137="-","-",'детали ЭД117-02Э'!H137)</f>
        <v>кг</v>
      </c>
      <c r="J137" s="531">
        <f>IF($H137="-","-",IF('детали ЭД117-02Э'!I137=0,"-",'детали ЭД117-02Э'!I137*$H137))</f>
        <v>6.0000000000000001E-3</v>
      </c>
      <c r="K137" s="531" t="str">
        <f>IF(H137="-","-",IF('детали ЭД117-02Э'!J137=0,"-",'детали ЭД117-02Э'!J137*$H137))</f>
        <v>-</v>
      </c>
      <c r="L137" s="533" t="str">
        <f>IF($H137="-","-",IF('детали ЭД117-02Э'!K137=0,"-",'детали ЭД117-02Э'!K137))</f>
        <v>-</v>
      </c>
      <c r="M137" s="604" t="str">
        <f>IF($H137="-","-",IF('детали ЭД117-02Э'!L137=0,"-",'детали ЭД117-02Э'!L137))</f>
        <v>-</v>
      </c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591"/>
      <c r="DE137" s="202"/>
      <c r="DF137" s="202"/>
      <c r="DG137" s="202"/>
      <c r="DH137" s="202"/>
      <c r="DI137" s="202"/>
      <c r="DJ137" s="202"/>
      <c r="DK137" s="202"/>
      <c r="DL137" s="202"/>
      <c r="DM137" s="202"/>
      <c r="DN137" s="202"/>
      <c r="DO137" s="202"/>
      <c r="DP137" s="202"/>
      <c r="DQ137" s="202"/>
      <c r="DR137" s="202"/>
      <c r="DS137" s="202"/>
      <c r="DT137" s="202"/>
      <c r="DU137" s="202"/>
      <c r="DV137" s="202"/>
      <c r="DW137" s="202"/>
      <c r="DX137" s="202"/>
      <c r="DY137" s="202"/>
      <c r="DZ137" s="202"/>
      <c r="EA137" s="202"/>
      <c r="EB137" s="202"/>
      <c r="EC137" s="202"/>
      <c r="ED137" s="202"/>
      <c r="EE137" s="202"/>
    </row>
    <row r="138" spans="1:135" s="209" customFormat="1" ht="13.8" thickBot="1" x14ac:dyDescent="0.3">
      <c r="A138" s="601">
        <f>'дерево ЭД117-02Э'!A140</f>
        <v>137</v>
      </c>
      <c r="B138" s="204" t="str">
        <f>'дерево ЭД117-02Э'!B140</f>
        <v>09.8.</v>
      </c>
      <c r="C138" s="205" t="str">
        <f>IF($H138="-","-",'детали ЭД117-02Э'!C138)</f>
        <v>ЭД117-07-50-005Б-02</v>
      </c>
      <c r="D138" s="205" t="str">
        <f>IF($H138="-","-",IF('детали ЭД117-02Э'!D138=0,"-",'детали ЭД117-02Э'!D138))</f>
        <v xml:space="preserve">Гильза </v>
      </c>
      <c r="E138" s="547" t="str">
        <f>IF($H138="-","-",IF('детали ЭД117-02Э'!E138=0,"-",'детали ЭД117-02Э'!E138))</f>
        <v>Пруток</v>
      </c>
      <c r="F138" s="547" t="str">
        <f>IF($H138="-","-",IF('детали ЭД117-02Э'!F138=0,"-",'детали ЭД117-02Э'!F138))</f>
        <v>-</v>
      </c>
      <c r="G138" s="547" t="str">
        <f>IF($H138="-","-",IF('детали ЭД117-02Э'!G138=0,"-",'детали ЭД117-02Э'!G138))</f>
        <v>ДКРНТ 7,0 НД М1 ГОСТ 1535-91</v>
      </c>
      <c r="H138" s="548">
        <f>IF((HLOOKUP($D$1,'дерево ЭД117-02Э'!$H$4:$BU$235,A138,FALSE))*$G$1=0,"-",(HLOOKUP($D$1,'дерево ЭД117-02Э'!$H$4:$BU$235,A138,FALSE))*$G$1)</f>
        <v>3</v>
      </c>
      <c r="I138" s="548" t="str">
        <f>IF(H138="-","-",'детали ЭД117-02Э'!H138)</f>
        <v>кг</v>
      </c>
      <c r="J138" s="537">
        <f>IF($H138="-","-",IF('детали ЭД117-02Э'!I138=0,"-",'детали ЭД117-02Э'!I138*$H138))</f>
        <v>6.0000000000000001E-3</v>
      </c>
      <c r="K138" s="537">
        <f>IF(H138="-","-",IF('детали ЭД117-02Э'!J138=0,"-",'детали ЭД117-02Э'!J138*$H138))</f>
        <v>1.47E-2</v>
      </c>
      <c r="L138" s="543" t="str">
        <f>IF($H138="-","-",IF('детали ЭД117-02Э'!K138=0,"-",'детали ЭД117-02Э'!K138))</f>
        <v>загот. для ЭД117-07-50-005-02</v>
      </c>
      <c r="M138" s="605" t="str">
        <f>IF($H138="-","-",IF('детали ЭД117-02Э'!L138=0,"-",'детали ЭД117-02Э'!L138))</f>
        <v>статор</v>
      </c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592"/>
      <c r="DE138" s="212"/>
      <c r="DF138" s="212"/>
      <c r="DG138" s="212"/>
      <c r="DH138" s="212"/>
      <c r="DI138" s="212"/>
      <c r="DJ138" s="212"/>
      <c r="DK138" s="212"/>
      <c r="DL138" s="212"/>
      <c r="DM138" s="212"/>
      <c r="DN138" s="212"/>
      <c r="DO138" s="212"/>
      <c r="DP138" s="212"/>
      <c r="DQ138" s="212"/>
      <c r="DR138" s="212"/>
      <c r="DS138" s="212"/>
      <c r="DT138" s="212"/>
      <c r="DU138" s="212"/>
      <c r="DV138" s="212"/>
      <c r="DW138" s="212"/>
      <c r="DX138" s="212"/>
      <c r="DY138" s="212"/>
      <c r="DZ138" s="212"/>
      <c r="EA138" s="212"/>
      <c r="EB138" s="212"/>
      <c r="EC138" s="212"/>
      <c r="ED138" s="212"/>
      <c r="EE138" s="212"/>
    </row>
    <row r="139" spans="1:135" s="199" customFormat="1" x14ac:dyDescent="0.25">
      <c r="A139" s="601">
        <f>'дерево ЭД117-02Э'!A141</f>
        <v>138</v>
      </c>
      <c r="B139" s="194" t="str">
        <f>'дерево ЭД117-02Э'!B141</f>
        <v>09.9.</v>
      </c>
      <c r="C139" s="195" t="str">
        <f>IF($H139="-","-",'детали ЭД117-02Э'!C139)</f>
        <v>-</v>
      </c>
      <c r="D139" s="195" t="str">
        <f>IF($H139="-","-",IF('детали ЭД117-02Э'!D139=0,"-",'детали ЭД117-02Э'!D139))</f>
        <v>-</v>
      </c>
      <c r="E139" s="549" t="str">
        <f>IF($H139="-","-",IF('детали ЭД117-02Э'!E139=0,"-",'детали ЭД117-02Э'!E139))</f>
        <v>-</v>
      </c>
      <c r="F139" s="549" t="str">
        <f>IF($H139="-","-",IF('детали ЭД117-02Э'!F139=0,"-",'детали ЭД117-02Э'!F139))</f>
        <v>-</v>
      </c>
      <c r="G139" s="549" t="str">
        <f>IF($H139="-","-",IF('детали ЭД117-02Э'!G139=0,"-",'детали ЭД117-02Э'!G139))</f>
        <v>-</v>
      </c>
      <c r="H139" s="550" t="str">
        <f>IF((HLOOKUP($D$1,'дерево ЭД117-02Э'!$H$4:$BU$235,A139,FALSE))*$G$1=0,"-",(HLOOKUP($D$1,'дерево ЭД117-02Э'!$H$4:$BU$235,A139,FALSE))*$G$1)</f>
        <v>-</v>
      </c>
      <c r="I139" s="550" t="str">
        <f>IF(H139="-","-",'детали ЭД117-02Э'!H139)</f>
        <v>-</v>
      </c>
      <c r="J139" s="531" t="str">
        <f>IF($H139="-","-",IF('детали ЭД117-02Э'!I139=0,"-",'детали ЭД117-02Э'!I139*$H139))</f>
        <v>-</v>
      </c>
      <c r="K139" s="531" t="str">
        <f>IF(H139="-","-",IF('детали ЭД117-02Э'!J139=0,"-",'детали ЭД117-02Э'!J139*$H139))</f>
        <v>-</v>
      </c>
      <c r="L139" s="533" t="str">
        <f>IF($H139="-","-",IF('детали ЭД117-02Э'!K139=0,"-",'детали ЭД117-02Э'!K139))</f>
        <v>-</v>
      </c>
      <c r="M139" s="604" t="str">
        <f>IF($H139="-","-",IF('детали ЭД117-02Э'!L139=0,"-",'детали ЭД117-02Э'!L139))</f>
        <v>-</v>
      </c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591"/>
      <c r="DE139" s="202"/>
      <c r="DF139" s="202"/>
      <c r="DG139" s="202"/>
      <c r="DH139" s="202"/>
      <c r="DI139" s="202"/>
      <c r="DJ139" s="202"/>
      <c r="DK139" s="202"/>
      <c r="DL139" s="202"/>
      <c r="DM139" s="202"/>
      <c r="DN139" s="202"/>
      <c r="DO139" s="202"/>
      <c r="DP139" s="202"/>
      <c r="DQ139" s="202"/>
      <c r="DR139" s="202"/>
      <c r="DS139" s="202"/>
      <c r="DT139" s="202"/>
      <c r="DU139" s="202"/>
      <c r="DV139" s="202"/>
      <c r="DW139" s="202"/>
      <c r="DX139" s="202"/>
      <c r="DY139" s="202"/>
      <c r="DZ139" s="202"/>
      <c r="EA139" s="202"/>
      <c r="EB139" s="202"/>
      <c r="EC139" s="202"/>
      <c r="ED139" s="202"/>
      <c r="EE139" s="202"/>
    </row>
    <row r="140" spans="1:135" s="209" customFormat="1" ht="13.8" thickBot="1" x14ac:dyDescent="0.3">
      <c r="A140" s="601">
        <f>'дерево ЭД117-02Э'!A142</f>
        <v>139</v>
      </c>
      <c r="B140" s="204" t="str">
        <f>'дерево ЭД117-02Э'!B142</f>
        <v>09.9.</v>
      </c>
      <c r="C140" s="205" t="str">
        <f>IF($H140="-","-",'детали ЭД117-02Э'!C140)</f>
        <v>-</v>
      </c>
      <c r="D140" s="205" t="str">
        <f>IF($H140="-","-",IF('детали ЭД117-02Э'!D140=0,"-",'детали ЭД117-02Э'!D140))</f>
        <v>-</v>
      </c>
      <c r="E140" s="547" t="str">
        <f>IF($H140="-","-",IF('детали ЭД117-02Э'!E140=0,"-",'детали ЭД117-02Э'!E140))</f>
        <v>-</v>
      </c>
      <c r="F140" s="547" t="str">
        <f>IF($H140="-","-",IF('детали ЭД117-02Э'!F140=0,"-",'детали ЭД117-02Э'!F140))</f>
        <v>-</v>
      </c>
      <c r="G140" s="547" t="str">
        <f>IF($H140="-","-",IF('детали ЭД117-02Э'!G140=0,"-",'детали ЭД117-02Э'!G140))</f>
        <v>-</v>
      </c>
      <c r="H140" s="548" t="str">
        <f>IF((HLOOKUP($D$1,'дерево ЭД117-02Э'!$H$4:$BU$235,A140,FALSE))*$G$1=0,"-",(HLOOKUP($D$1,'дерево ЭД117-02Э'!$H$4:$BU$235,A140,FALSE))*$G$1)</f>
        <v>-</v>
      </c>
      <c r="I140" s="548" t="str">
        <f>IF(H140="-","-",'детали ЭД117-02Э'!H140)</f>
        <v>-</v>
      </c>
      <c r="J140" s="537" t="str">
        <f>IF($H140="-","-",IF('детали ЭД117-02Э'!I140=0,"-",'детали ЭД117-02Э'!I140*$H140))</f>
        <v>-</v>
      </c>
      <c r="K140" s="537" t="str">
        <f>IF(H140="-","-",IF('детали ЭД117-02Э'!J140=0,"-",'детали ЭД117-02Э'!J140*$H140))</f>
        <v>-</v>
      </c>
      <c r="L140" s="543" t="str">
        <f>IF($H140="-","-",IF('детали ЭД117-02Э'!K140=0,"-",'детали ЭД117-02Э'!K140))</f>
        <v>-</v>
      </c>
      <c r="M140" s="605" t="str">
        <f>IF($H140="-","-",IF('детали ЭД117-02Э'!L140=0,"-",'детали ЭД117-02Э'!L140))</f>
        <v>-</v>
      </c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592"/>
      <c r="DE140" s="212"/>
      <c r="DF140" s="212"/>
      <c r="DG140" s="212"/>
      <c r="DH140" s="212"/>
      <c r="DI140" s="212"/>
      <c r="DJ140" s="212"/>
      <c r="DK140" s="212"/>
      <c r="DL140" s="212"/>
      <c r="DM140" s="212"/>
      <c r="DN140" s="212"/>
      <c r="DO140" s="212"/>
      <c r="DP140" s="212"/>
      <c r="DQ140" s="212"/>
      <c r="DR140" s="212"/>
      <c r="DS140" s="212"/>
      <c r="DT140" s="212"/>
      <c r="DU140" s="212"/>
      <c r="DV140" s="212"/>
      <c r="DW140" s="212"/>
      <c r="DX140" s="212"/>
      <c r="DY140" s="212"/>
      <c r="DZ140" s="212"/>
      <c r="EA140" s="212"/>
      <c r="EB140" s="212"/>
      <c r="EC140" s="212"/>
      <c r="ED140" s="212"/>
      <c r="EE140" s="212"/>
    </row>
    <row r="141" spans="1:135" s="199" customFormat="1" x14ac:dyDescent="0.25">
      <c r="A141" s="601">
        <f>'дерево ЭД117-02Э'!A143</f>
        <v>140</v>
      </c>
      <c r="B141" s="194" t="str">
        <f>'дерево ЭД117-02Э'!B143</f>
        <v>09.10.</v>
      </c>
      <c r="C141" s="195" t="str">
        <f>IF($H141="-","-",'детали ЭД117-02Э'!C141)</f>
        <v>ЭД117-07-50-005-04</v>
      </c>
      <c r="D141" s="195" t="str">
        <f>IF($H141="-","-",IF('детали ЭД117-02Э'!D141=0,"-",'детали ЭД117-02Э'!D141))</f>
        <v xml:space="preserve">Гильза </v>
      </c>
      <c r="E141" s="549" t="str">
        <f>IF($H141="-","-",IF('детали ЭД117-02Э'!E141=0,"-",'детали ЭД117-02Э'!E141))</f>
        <v>-</v>
      </c>
      <c r="F141" s="549" t="str">
        <f>IF($H141="-","-",IF('детали ЭД117-02Э'!F141=0,"-",'детали ЭД117-02Э'!F141))</f>
        <v>-</v>
      </c>
      <c r="G141" s="549" t="str">
        <f>IF($H141="-","-",IF('детали ЭД117-02Э'!G141=0,"-",'детали ЭД117-02Э'!G141))</f>
        <v>заготовка ЭД117-07-50-005Б-04</v>
      </c>
      <c r="H141" s="550">
        <f>IF((HLOOKUP($D$1,'дерево ЭД117-02Э'!$H$4:$BU$235,A141,FALSE))*$G$1=0,"-",(HLOOKUP($D$1,'дерево ЭД117-02Э'!$H$4:$BU$235,A141,FALSE))*$G$1)</f>
        <v>1</v>
      </c>
      <c r="I141" s="550" t="str">
        <f>IF(H141="-","-",'детали ЭД117-02Э'!H141)</f>
        <v>кг</v>
      </c>
      <c r="J141" s="531">
        <f>IF($H141="-","-",IF('детали ЭД117-02Э'!I141=0,"-",'детали ЭД117-02Э'!I141*$H141))</f>
        <v>3.14E-3</v>
      </c>
      <c r="K141" s="531" t="str">
        <f>IF(H141="-","-",IF('детали ЭД117-02Э'!J141=0,"-",'детали ЭД117-02Э'!J141*$H141))</f>
        <v>-</v>
      </c>
      <c r="L141" s="533" t="str">
        <f>IF($H141="-","-",IF('детали ЭД117-02Э'!K141=0,"-",'детали ЭД117-02Э'!K141))</f>
        <v>-</v>
      </c>
      <c r="M141" s="604" t="str">
        <f>IF($H141="-","-",IF('детали ЭД117-02Э'!L141=0,"-",'детали ЭД117-02Э'!L141))</f>
        <v>-</v>
      </c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591"/>
      <c r="DE141" s="202"/>
      <c r="DF141" s="202"/>
      <c r="DG141" s="202"/>
      <c r="DH141" s="202"/>
      <c r="DI141" s="202"/>
      <c r="DJ141" s="202"/>
      <c r="DK141" s="202"/>
      <c r="DL141" s="202"/>
      <c r="DM141" s="202"/>
      <c r="DN141" s="202"/>
      <c r="DO141" s="202"/>
      <c r="DP141" s="202"/>
      <c r="DQ141" s="202"/>
      <c r="DR141" s="202"/>
      <c r="DS141" s="202"/>
      <c r="DT141" s="202"/>
      <c r="DU141" s="202"/>
      <c r="DV141" s="202"/>
      <c r="DW141" s="202"/>
      <c r="DX141" s="202"/>
      <c r="DY141" s="202"/>
      <c r="DZ141" s="202"/>
      <c r="EA141" s="202"/>
      <c r="EB141" s="202"/>
      <c r="EC141" s="202"/>
      <c r="ED141" s="202"/>
      <c r="EE141" s="202"/>
    </row>
    <row r="142" spans="1:135" s="209" customFormat="1" ht="13.8" thickBot="1" x14ac:dyDescent="0.3">
      <c r="A142" s="601">
        <f>'дерево ЭД117-02Э'!A144</f>
        <v>141</v>
      </c>
      <c r="B142" s="204" t="str">
        <f>'дерево ЭД117-02Э'!B144</f>
        <v>09.10.</v>
      </c>
      <c r="C142" s="205" t="str">
        <f>IF($H142="-","-",'детали ЭД117-02Э'!C142)</f>
        <v>ЭД117-07-50-005Б-04</v>
      </c>
      <c r="D142" s="205" t="str">
        <f>IF($H142="-","-",IF('детали ЭД117-02Э'!D142=0,"-",'детали ЭД117-02Э'!D142))</f>
        <v xml:space="preserve">Гильза </v>
      </c>
      <c r="E142" s="547" t="str">
        <f>IF($H142="-","-",IF('детали ЭД117-02Э'!E142=0,"-",'детали ЭД117-02Э'!E142))</f>
        <v>Пруток</v>
      </c>
      <c r="F142" s="547" t="str">
        <f>IF($H142="-","-",IF('детали ЭД117-02Э'!F142=0,"-",'детали ЭД117-02Э'!F142))</f>
        <v>-</v>
      </c>
      <c r="G142" s="547" t="str">
        <f>IF($H142="-","-",IF('детали ЭД117-02Э'!G142=0,"-",'детали ЭД117-02Э'!G142))</f>
        <v>ДКРНТ 9,0 НД М1 ГОСТ 1535-91</v>
      </c>
      <c r="H142" s="548">
        <f>IF((HLOOKUP($D$1,'дерево ЭД117-02Э'!$H$4:$BU$235,A142,FALSE))*$G$1=0,"-",(HLOOKUP($D$1,'дерево ЭД117-02Э'!$H$4:$BU$235,A142,FALSE))*$G$1)</f>
        <v>1</v>
      </c>
      <c r="I142" s="548" t="str">
        <f>IF(H142="-","-",'детали ЭД117-02Э'!H142)</f>
        <v>кг</v>
      </c>
      <c r="J142" s="537">
        <f>IF($H142="-","-",IF('детали ЭД117-02Э'!I142=0,"-",'детали ЭД117-02Э'!I142*$H142))</f>
        <v>3.14E-3</v>
      </c>
      <c r="K142" s="537">
        <f>IF(H142="-","-",IF('детали ЭД117-02Э'!J142=0,"-",'детали ЭД117-02Э'!J142*$H142))</f>
        <v>8.2000000000000007E-3</v>
      </c>
      <c r="L142" s="543" t="str">
        <f>IF($H142="-","-",IF('детали ЭД117-02Э'!K142=0,"-",'детали ЭД117-02Э'!K142))</f>
        <v>загот. для ЭД117-07-50-005-04</v>
      </c>
      <c r="M142" s="605" t="str">
        <f>IF($H142="-","-",IF('детали ЭД117-02Э'!L142=0,"-",'детали ЭД117-02Э'!L142))</f>
        <v>статор</v>
      </c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592"/>
      <c r="DE142" s="212"/>
      <c r="DF142" s="212"/>
      <c r="DG142" s="212"/>
      <c r="DH142" s="212"/>
      <c r="DI142" s="212"/>
      <c r="DJ142" s="212"/>
      <c r="DK142" s="212"/>
      <c r="DL142" s="212"/>
      <c r="DM142" s="212"/>
      <c r="DN142" s="212"/>
      <c r="DO142" s="212"/>
      <c r="DP142" s="212"/>
      <c r="DQ142" s="212"/>
      <c r="DR142" s="212"/>
      <c r="DS142" s="212"/>
      <c r="DT142" s="212"/>
      <c r="DU142" s="212"/>
      <c r="DV142" s="212"/>
      <c r="DW142" s="212"/>
      <c r="DX142" s="212"/>
      <c r="DY142" s="212"/>
      <c r="DZ142" s="212"/>
      <c r="EA142" s="212"/>
      <c r="EB142" s="212"/>
      <c r="EC142" s="212"/>
      <c r="ED142" s="212"/>
      <c r="EE142" s="212"/>
    </row>
    <row r="143" spans="1:135" s="199" customFormat="1" x14ac:dyDescent="0.25">
      <c r="A143" s="601">
        <f>'дерево ЭД117-02Э'!A145</f>
        <v>142</v>
      </c>
      <c r="B143" s="232" t="str">
        <f>'дерево ЭД117-02Э'!B145</f>
        <v>09.11.</v>
      </c>
      <c r="C143" s="195" t="str">
        <f>IF($H143="-","-",'детали ЭД117-02Э'!C143)</f>
        <v>-</v>
      </c>
      <c r="D143" s="195" t="str">
        <f>IF($H143="-","-",IF('детали ЭД117-02Э'!D143=0,"-",'детали ЭД117-02Э'!D143))</f>
        <v>-</v>
      </c>
      <c r="E143" s="549" t="str">
        <f>IF($H143="-","-",IF('детали ЭД117-02Э'!E143=0,"-",'детали ЭД117-02Э'!E143))</f>
        <v>-</v>
      </c>
      <c r="F143" s="549" t="str">
        <f>IF($H143="-","-",IF('детали ЭД117-02Э'!F143=0,"-",'детали ЭД117-02Э'!F143))</f>
        <v>-</v>
      </c>
      <c r="G143" s="549" t="str">
        <f>IF($H143="-","-",IF('детали ЭД117-02Э'!G143=0,"-",'детали ЭД117-02Э'!G143))</f>
        <v>-</v>
      </c>
      <c r="H143" s="550" t="str">
        <f>IF((HLOOKUP($D$1,'дерево ЭД117-02Э'!$H$4:$BU$235,A143,FALSE))*$G$1=0,"-",(HLOOKUP($D$1,'дерево ЭД117-02Э'!$H$4:$BU$235,A143,FALSE))*$G$1)</f>
        <v>-</v>
      </c>
      <c r="I143" s="550" t="str">
        <f>IF(H143="-","-",'детали ЭД117-02Э'!H143)</f>
        <v>-</v>
      </c>
      <c r="J143" s="531" t="str">
        <f>IF($H143="-","-",IF('детали ЭД117-02Э'!I143=0,"-",'детали ЭД117-02Э'!I143*$H143))</f>
        <v>-</v>
      </c>
      <c r="K143" s="531" t="str">
        <f>IF(H143="-","-",IF('детали ЭД117-02Э'!J143=0,"-",'детали ЭД117-02Э'!J143*$H143))</f>
        <v>-</v>
      </c>
      <c r="L143" s="533" t="str">
        <f>IF($H143="-","-",IF('детали ЭД117-02Э'!K143=0,"-",'детали ЭД117-02Э'!K143))</f>
        <v>-</v>
      </c>
      <c r="M143" s="604" t="str">
        <f>IF($H143="-","-",IF('детали ЭД117-02Э'!L143=0,"-",'детали ЭД117-02Э'!L143))</f>
        <v>-</v>
      </c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591"/>
      <c r="DE143" s="202"/>
      <c r="DF143" s="202"/>
      <c r="DG143" s="202"/>
      <c r="DH143" s="202"/>
      <c r="DI143" s="202"/>
      <c r="DJ143" s="202"/>
      <c r="DK143" s="202"/>
      <c r="DL143" s="202"/>
      <c r="DM143" s="202"/>
      <c r="DN143" s="202"/>
      <c r="DO143" s="202"/>
      <c r="DP143" s="202"/>
      <c r="DQ143" s="202"/>
      <c r="DR143" s="202"/>
      <c r="DS143" s="202"/>
      <c r="DT143" s="202"/>
      <c r="DU143" s="202"/>
      <c r="DV143" s="202"/>
      <c r="DW143" s="202"/>
      <c r="DX143" s="202"/>
      <c r="DY143" s="202"/>
      <c r="DZ143" s="202"/>
      <c r="EA143" s="202"/>
      <c r="EB143" s="202"/>
      <c r="EC143" s="202"/>
      <c r="ED143" s="202"/>
      <c r="EE143" s="202"/>
    </row>
    <row r="144" spans="1:135" s="209" customFormat="1" ht="13.8" thickBot="1" x14ac:dyDescent="0.3">
      <c r="A144" s="601">
        <f>'дерево ЭД117-02Э'!A146</f>
        <v>143</v>
      </c>
      <c r="B144" s="204" t="str">
        <f>'дерево ЭД117-02Э'!B146</f>
        <v>09.11.</v>
      </c>
      <c r="C144" s="205" t="str">
        <f>IF($H144="-","-",'детали ЭД117-02Э'!C144)</f>
        <v>-</v>
      </c>
      <c r="D144" s="205" t="str">
        <f>IF($H144="-","-",IF('детали ЭД117-02Э'!D144=0,"-",'детали ЭД117-02Э'!D144))</f>
        <v>-</v>
      </c>
      <c r="E144" s="547" t="str">
        <f>IF($H144="-","-",IF('детали ЭД117-02Э'!E144=0,"-",'детали ЭД117-02Э'!E144))</f>
        <v>-</v>
      </c>
      <c r="F144" s="547" t="str">
        <f>IF($H144="-","-",IF('детали ЭД117-02Э'!F144=0,"-",'детали ЭД117-02Э'!F144))</f>
        <v>-</v>
      </c>
      <c r="G144" s="547" t="str">
        <f>IF($H144="-","-",IF('детали ЭД117-02Э'!G144=0,"-",'детали ЭД117-02Э'!G144))</f>
        <v>-</v>
      </c>
      <c r="H144" s="548" t="str">
        <f>IF((HLOOKUP($D$1,'дерево ЭД117-02Э'!$H$4:$BU$235,A144,FALSE))*$G$1=0,"-",(HLOOKUP($D$1,'дерево ЭД117-02Э'!$H$4:$BU$235,A144,FALSE))*$G$1)</f>
        <v>-</v>
      </c>
      <c r="I144" s="548" t="str">
        <f>IF(H144="-","-",'детали ЭД117-02Э'!H144)</f>
        <v>-</v>
      </c>
      <c r="J144" s="537" t="str">
        <f>IF($H144="-","-",IF('детали ЭД117-02Э'!I144=0,"-",'детали ЭД117-02Э'!I144*$H144))</f>
        <v>-</v>
      </c>
      <c r="K144" s="537" t="str">
        <f>IF(H144="-","-",IF('детали ЭД117-02Э'!J144=0,"-",'детали ЭД117-02Э'!J144*$H144))</f>
        <v>-</v>
      </c>
      <c r="L144" s="543" t="str">
        <f>IF($H144="-","-",IF('детали ЭД117-02Э'!K144=0,"-",'детали ЭД117-02Э'!K144))</f>
        <v>-</v>
      </c>
      <c r="M144" s="605" t="str">
        <f>IF($H144="-","-",IF('детали ЭД117-02Э'!L144=0,"-",'детали ЭД117-02Э'!L144))</f>
        <v>-</v>
      </c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592"/>
      <c r="DE144" s="212"/>
      <c r="DF144" s="212"/>
      <c r="DG144" s="212"/>
      <c r="DH144" s="212"/>
      <c r="DI144" s="212"/>
      <c r="DJ144" s="212"/>
      <c r="DK144" s="212"/>
      <c r="DL144" s="212"/>
      <c r="DM144" s="212"/>
      <c r="DN144" s="212"/>
      <c r="DO144" s="212"/>
      <c r="DP144" s="212"/>
      <c r="DQ144" s="212"/>
      <c r="DR144" s="212"/>
      <c r="DS144" s="212"/>
      <c r="DT144" s="212"/>
      <c r="DU144" s="212"/>
      <c r="DV144" s="212"/>
      <c r="DW144" s="212"/>
      <c r="DX144" s="212"/>
      <c r="DY144" s="212"/>
      <c r="DZ144" s="212"/>
      <c r="EA144" s="212"/>
      <c r="EB144" s="212"/>
      <c r="EC144" s="212"/>
      <c r="ED144" s="212"/>
      <c r="EE144" s="212"/>
    </row>
    <row r="145" spans="1:135" s="286" customFormat="1" x14ac:dyDescent="0.25">
      <c r="A145" s="601">
        <f>'дерево ЭД117-02Э'!A147</f>
        <v>144</v>
      </c>
      <c r="B145" s="188" t="str">
        <f>'дерево ЭД117-02Э'!B147</f>
        <v>09.12.</v>
      </c>
      <c r="C145" s="229" t="str">
        <f>IF($H145="-","-",'детали ЭД117-02Э'!C145)</f>
        <v>Лента ЛЭС 0,1х20 обраб.</v>
      </c>
      <c r="D145" s="229" t="str">
        <f>IF($H145="-","-",IF('детали ЭД117-02Э'!D145=0,"-",'детали ЭД117-02Э'!D145))</f>
        <v xml:space="preserve"> </v>
      </c>
      <c r="E145" s="511" t="str">
        <f>IF($H145="-","-",IF('детали ЭД117-02Э'!E145=0,"-",'детали ЭД117-02Э'!E145))</f>
        <v>Лента</v>
      </c>
      <c r="F145" s="511" t="str">
        <f>IF($H145="-","-",IF('детали ЭД117-02Э'!F145=0,"-",'детали ЭД117-02Э'!F145))</f>
        <v>-</v>
      </c>
      <c r="G145" s="511" t="str">
        <f>IF($H145="-","-",IF('детали ЭД117-02Э'!G145=0,"-",'детали ЭД117-02Э'!G145))</f>
        <v>ЛЭС 0,1х20 обработанная ГОСТ 5937-81</v>
      </c>
      <c r="H145" s="512">
        <f>IF((HLOOKUP($D$1,'дерево ЭД117-02Э'!$H$4:$BU$235,A145,FALSE))*$G$1=0,"-",(HLOOKUP($D$1,'дерево ЭД117-02Э'!$H$4:$BU$235,A145,FALSE))*$G$1)</f>
        <v>15.5</v>
      </c>
      <c r="I145" s="512" t="str">
        <f>IF(H145="-","-",'детали ЭД117-02Э'!H145)</f>
        <v>м</v>
      </c>
      <c r="J145" s="513">
        <f>IF($H145="-","-",IF('детали ЭД117-02Э'!I145=0,"-",'детали ЭД117-02Э'!I145*$G$1))</f>
        <v>15</v>
      </c>
      <c r="K145" s="513">
        <f>IF(H145="-","-",IF('детали ЭД117-02Э'!J145=0,"-",'детали ЭД117-02Э'!J145*$H145))</f>
        <v>15.5</v>
      </c>
      <c r="L145" s="514" t="str">
        <f>IF($H145="-","-",IF('детали ЭД117-02Э'!K145=0,"-",'детали ЭД117-02Э'!K145))</f>
        <v>-</v>
      </c>
      <c r="M145" s="607" t="str">
        <f>IF($H145="-","-",IF('детали ЭД117-02Э'!L145=0,"-",'детали ЭД117-02Э'!L145))</f>
        <v>статор</v>
      </c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594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</row>
    <row r="146" spans="1:135" s="3" customFormat="1" x14ac:dyDescent="0.25">
      <c r="A146" s="601">
        <f>'дерево ЭД117-02Э'!A148</f>
        <v>145</v>
      </c>
      <c r="B146" s="108" t="str">
        <f>'дерево ЭД117-02Э'!B148</f>
        <v>09.13.</v>
      </c>
      <c r="C146" s="13" t="str">
        <f>IF($H146="-","-",'детали ЭД117-02Э'!C146)</f>
        <v xml:space="preserve">Пленка Ф-4 ЭОЛН </v>
      </c>
      <c r="D146" s="13" t="str">
        <f>IF($H146="-","-",IF('детали ЭД117-02Э'!D146=0,"-",'детали ЭД117-02Э'!D146))</f>
        <v xml:space="preserve"> </v>
      </c>
      <c r="E146" s="147" t="str">
        <f>IF($H146="-","-",IF('детали ЭД117-02Э'!E146=0,"-",'детали ЭД117-02Э'!E146))</f>
        <v xml:space="preserve">Пленка </v>
      </c>
      <c r="F146" s="147" t="str">
        <f>IF($H146="-","-",IF('детали ЭД117-02Э'!F146=0,"-",'детали ЭД117-02Э'!F146))</f>
        <v>-</v>
      </c>
      <c r="G146" s="147" t="str">
        <f>IF($H146="-","-",IF('детали ЭД117-02Э'!G146=0,"-",'детали ЭД117-02Э'!G146))</f>
        <v>Ф-4 ЭОЛН ТУ 6-05-2004-86</v>
      </c>
      <c r="H146" s="138">
        <f>IF((HLOOKUP($D$1,'дерево ЭД117-02Э'!$H$4:$BU$235,A146,FALSE))*$G$1=0,"-",(HLOOKUP($D$1,'дерево ЭД117-02Э'!$H$4:$BU$235,A146,FALSE))*$G$1)</f>
        <v>3.7900000000000003E-2</v>
      </c>
      <c r="I146" s="138" t="str">
        <f>IF(H146="-","-",'детали ЭД117-02Э'!H146)</f>
        <v>кг</v>
      </c>
      <c r="J146" s="152">
        <f>IF($H146="-","-",IF('детали ЭД117-02Э'!I146=0,"-",'детали ЭД117-02Э'!I146*$G$1))</f>
        <v>3.7499999999999999E-2</v>
      </c>
      <c r="K146" s="152">
        <f>IF(H146="-","-",IF('детали ЭД117-02Э'!J146=0,"-",'детали ЭД117-02Э'!J146*$H146))</f>
        <v>3.7900000000000003E-2</v>
      </c>
      <c r="L146" s="145" t="str">
        <f>IF($H146="-","-",IF('детали ЭД117-02Э'!K146=0,"-",'детали ЭД117-02Э'!K146))</f>
        <v>-</v>
      </c>
      <c r="M146" s="602" t="str">
        <f>IF($H146="-","-",IF('детали ЭД117-02Э'!L146=0,"-",'детали ЭД117-02Э'!L146))</f>
        <v>статор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589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</row>
    <row r="147" spans="1:135" s="3" customFormat="1" x14ac:dyDescent="0.25">
      <c r="A147" s="601">
        <f>'дерево ЭД117-02Э'!A149</f>
        <v>146</v>
      </c>
      <c r="B147" s="108" t="str">
        <f>'дерево ЭД117-02Э'!B149</f>
        <v>09.14.</v>
      </c>
      <c r="C147" s="13" t="str">
        <f>IF($H147="-","-",'детали ЭД117-02Э'!C147)</f>
        <v>Пленка Ф-4 ЭО 0,04х20</v>
      </c>
      <c r="D147" s="13" t="str">
        <f>IF($H147="-","-",IF('детали ЭД117-02Э'!D147=0,"-",'детали ЭД117-02Э'!D147))</f>
        <v xml:space="preserve"> </v>
      </c>
      <c r="E147" s="147" t="str">
        <f>IF($H147="-","-",IF('детали ЭД117-02Э'!E147=0,"-",'детали ЭД117-02Э'!E147))</f>
        <v xml:space="preserve">Пленка </v>
      </c>
      <c r="F147" s="147" t="str">
        <f>IF($H147="-","-",IF('детали ЭД117-02Э'!F147=0,"-",'детали ЭД117-02Э'!F147))</f>
        <v>-</v>
      </c>
      <c r="G147" s="147" t="str">
        <f>IF($H147="-","-",IF('детали ЭД117-02Э'!G147=0,"-",'детали ЭД117-02Э'!G147))</f>
        <v>Ф-4 ЭО первый сорт 0,04х20 ГОСТ 24222-80</v>
      </c>
      <c r="H147" s="138">
        <f>IF((HLOOKUP($D$1,'дерево ЭД117-02Э'!$H$4:$BU$235,A147,FALSE))*$G$1=0,"-",(HLOOKUP($D$1,'дерево ЭД117-02Э'!$H$4:$BU$235,A147,FALSE))*$G$1)</f>
        <v>4.4999999999999998E-2</v>
      </c>
      <c r="I147" s="138" t="str">
        <f>IF(H147="-","-",'детали ЭД117-02Э'!H147)</f>
        <v>кг</v>
      </c>
      <c r="J147" s="152">
        <f>IF($H147="-","-",IF('детали ЭД117-02Э'!I147=0,"-",'детали ЭД117-02Э'!I147*$G$1))</f>
        <v>4.4699999999999997E-2</v>
      </c>
      <c r="K147" s="152">
        <f>IF(H147="-","-",IF('детали ЭД117-02Э'!J147=0,"-",'детали ЭД117-02Э'!J147*$H147))</f>
        <v>4.4999999999999998E-2</v>
      </c>
      <c r="L147" s="145" t="str">
        <f>IF($H147="-","-",IF('детали ЭД117-02Э'!K147=0,"-",'детали ЭД117-02Э'!K147))</f>
        <v>-</v>
      </c>
      <c r="M147" s="602" t="str">
        <f>IF($H147="-","-",IF('детали ЭД117-02Э'!L147=0,"-",'детали ЭД117-02Э'!L147))</f>
        <v>статор</v>
      </c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589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</row>
    <row r="148" spans="1:135" s="35" customFormat="1" ht="13.8" thickBot="1" x14ac:dyDescent="0.3">
      <c r="A148" s="601">
        <f>'дерево ЭД117-02Э'!A150</f>
        <v>147</v>
      </c>
      <c r="B148" s="182" t="str">
        <f>'дерево ЭД117-02Э'!B150</f>
        <v>09.15.</v>
      </c>
      <c r="C148" s="219" t="str">
        <f>IF($H148="-","-",'детали ЭД117-02Э'!C148)</f>
        <v>Трубка Ф-4 ДЭ 3,0х0,4</v>
      </c>
      <c r="D148" s="219" t="str">
        <f>IF($H148="-","-",IF('детали ЭД117-02Э'!D148=0,"-",'детали ЭД117-02Э'!D148))</f>
        <v xml:space="preserve"> </v>
      </c>
      <c r="E148" s="492" t="str">
        <f>IF($H148="-","-",IF('детали ЭД117-02Э'!E148=0,"-",'детали ЭД117-02Э'!E148))</f>
        <v>Трубка</v>
      </c>
      <c r="F148" s="492" t="str">
        <f>IF($H148="-","-",IF('детали ЭД117-02Э'!F148=0,"-",'детали ЭД117-02Э'!F148))</f>
        <v>-</v>
      </c>
      <c r="G148" s="492" t="str">
        <f>IF($H148="-","-",IF('детали ЭД117-02Э'!G148=0,"-",'детали ЭД117-02Э'!G148))</f>
        <v>Ф-4ДЭ 3,0х0,4 высш. сорта ГОСТ 22056-76</v>
      </c>
      <c r="H148" s="493">
        <f>IF((HLOOKUP($D$1,'дерево ЭД117-02Э'!$H$4:$BU$235,A148,FALSE))*$G$1=0,"-",(HLOOKUP($D$1,'дерево ЭД117-02Э'!$H$4:$BU$235,A148,FALSE))*$G$1)</f>
        <v>1.52</v>
      </c>
      <c r="I148" s="493" t="str">
        <f>IF(H148="-","-",'детали ЭД117-02Э'!H148)</f>
        <v>м</v>
      </c>
      <c r="J148" s="494">
        <f>IF($H148="-","-",IF('детали ЭД117-02Э'!I148=0,"-",'детали ЭД117-02Э'!I148*$G$1))</f>
        <v>1.5</v>
      </c>
      <c r="K148" s="494">
        <f>IF(H148="-","-",IF('детали ЭД117-02Э'!J148=0,"-",'детали ЭД117-02Э'!J148*$H148))</f>
        <v>1.52</v>
      </c>
      <c r="L148" s="482" t="str">
        <f>IF($H148="-","-",IF('детали ЭД117-02Э'!K148=0,"-",'детали ЭД117-02Э'!K148))</f>
        <v>-</v>
      </c>
      <c r="M148" s="603" t="str">
        <f>IF($H148="-","-",IF('детали ЭД117-02Э'!L148=0,"-",'детали ЭД117-02Э'!L148))</f>
        <v>статор</v>
      </c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59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</row>
    <row r="149" spans="1:135" s="199" customFormat="1" x14ac:dyDescent="0.25">
      <c r="A149" s="601">
        <f>'дерево ЭД117-02Э'!A151</f>
        <v>148</v>
      </c>
      <c r="B149" s="194" t="str">
        <f>'дерево ЭД117-02Э'!B151</f>
        <v>09.16.</v>
      </c>
      <c r="C149" s="222" t="str">
        <f>IF($H149="-","-",'детали ЭД117-02Э'!C149)</f>
        <v>Трубка ТТК 11,4/6,8</v>
      </c>
      <c r="D149" s="222" t="str">
        <f>IF($H149="-","-",IF('детали ЭД117-02Э'!D149=0,"-",'детали ЭД117-02Э'!D149))</f>
        <v xml:space="preserve"> </v>
      </c>
      <c r="E149" s="564" t="str">
        <f>IF($H149="-","-",IF('детали ЭД117-02Э'!E149=0,"-",'детали ЭД117-02Э'!E149))</f>
        <v>Трубка</v>
      </c>
      <c r="F149" s="564" t="str">
        <f>IF($H149="-","-",IF('детали ЭД117-02Э'!F149=0,"-",'детали ЭД117-02Э'!F149))</f>
        <v>-</v>
      </c>
      <c r="G149" s="564" t="str">
        <f>IF($H149="-","-",IF('детали ЭД117-02Э'!G149=0,"-",'детали ЭД117-02Э'!G149))</f>
        <v>ТТК 11,4/6,8 первый сорт ТУ 6-05-1955-83</v>
      </c>
      <c r="H149" s="565">
        <f>IF((HLOOKUP($D$1,'дерево ЭД117-02Э'!$H$4:$BU$235,A149,FALSE))*$G$1=0,"-",(HLOOKUP($D$1,'дерево ЭД117-02Э'!$H$4:$BU$235,A149,FALSE))*$G$1)</f>
        <v>5.5E-2</v>
      </c>
      <c r="I149" s="565" t="str">
        <f>IF(H149="-","-",'детали ЭД117-02Э'!H149)</f>
        <v>кг</v>
      </c>
      <c r="J149" s="566">
        <f>IF($H149="-","-",IF('детали ЭД117-02Э'!I149=0,"-",'детали ЭД117-02Э'!I149*$G$1))</f>
        <v>5.3999999999999999E-2</v>
      </c>
      <c r="K149" s="566">
        <f>IF(H149="-","-",IF('детали ЭД117-02Э'!J149=0,"-",'детали ЭД117-02Э'!J149*$H149))</f>
        <v>5.5E-2</v>
      </c>
      <c r="L149" s="551" t="str">
        <f>IF($H149="-","-",IF('детали ЭД117-02Э'!K149=0,"-",'детали ЭД117-02Э'!K149))</f>
        <v>в кг</v>
      </c>
      <c r="M149" s="604" t="str">
        <f>IF($H149="-","-",IF('детали ЭД117-02Э'!L149=0,"-",'детали ЭД117-02Э'!L149))</f>
        <v>статор</v>
      </c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591"/>
      <c r="DE149" s="202"/>
      <c r="DF149" s="202"/>
      <c r="DG149" s="202"/>
      <c r="DH149" s="202"/>
      <c r="DI149" s="202"/>
      <c r="DJ149" s="202"/>
      <c r="DK149" s="202"/>
      <c r="DL149" s="202"/>
      <c r="DM149" s="202"/>
      <c r="DN149" s="202"/>
      <c r="DO149" s="202"/>
      <c r="DP149" s="202"/>
      <c r="DQ149" s="202"/>
      <c r="DR149" s="202"/>
      <c r="DS149" s="202"/>
      <c r="DT149" s="202"/>
      <c r="DU149" s="202"/>
      <c r="DV149" s="202"/>
      <c r="DW149" s="202"/>
      <c r="DX149" s="202"/>
      <c r="DY149" s="202"/>
      <c r="DZ149" s="202"/>
      <c r="EA149" s="202"/>
      <c r="EB149" s="202"/>
      <c r="EC149" s="202"/>
      <c r="ED149" s="202"/>
      <c r="EE149" s="202"/>
    </row>
    <row r="150" spans="1:135" s="209" customFormat="1" ht="13.8" thickBot="1" x14ac:dyDescent="0.3">
      <c r="A150" s="601">
        <f>'дерево ЭД117-02Э'!A152</f>
        <v>149</v>
      </c>
      <c r="B150" s="204" t="str">
        <f>'дерево ЭД117-02Э'!B152</f>
        <v>09.16.</v>
      </c>
      <c r="C150" s="225" t="str">
        <f>IF($H150="-","-",'детали ЭД117-02Э'!C150)</f>
        <v>Трубка ТТК 11,4/6,8</v>
      </c>
      <c r="D150" s="225" t="str">
        <f>IF($H150="-","-",IF('детали ЭД117-02Э'!D150=0,"-",'детали ЭД117-02Э'!D150))</f>
        <v xml:space="preserve"> </v>
      </c>
      <c r="E150" s="568" t="str">
        <f>IF($H150="-","-",IF('детали ЭД117-02Э'!E150=0,"-",'детали ЭД117-02Э'!E150))</f>
        <v>Трубка</v>
      </c>
      <c r="F150" s="568" t="str">
        <f>IF($H150="-","-",IF('детали ЭД117-02Э'!F150=0,"-",'детали ЭД117-02Э'!F150))</f>
        <v>-</v>
      </c>
      <c r="G150" s="568" t="str">
        <f>IF($H150="-","-",IF('детали ЭД117-02Э'!G150=0,"-",'детали ЭД117-02Э'!G150))</f>
        <v>ТТК 11,4/6,8 первый сорт ТУ 6-05-1955-83</v>
      </c>
      <c r="H150" s="569">
        <f>IF((HLOOKUP($D$1,'дерево ЭД117-02Э'!$H$4:$BU$235,A150,FALSE))*$G$1=0,"-",(HLOOKUP($D$1,'дерево ЭД117-02Э'!$H$4:$BU$235,A150,FALSE))*$G$1)</f>
        <v>1.38</v>
      </c>
      <c r="I150" s="569" t="str">
        <f>IF(H150="-","-",'детали ЭД117-02Э'!H150)</f>
        <v>м</v>
      </c>
      <c r="J150" s="570">
        <f>IF($H150="-","-",IF('детали ЭД117-02Э'!I150=0,"-",'детали ЭД117-02Э'!I150*$G$1))</f>
        <v>1.36</v>
      </c>
      <c r="K150" s="570">
        <f>IF(H150="-","-",IF('детали ЭД117-02Э'!J150=0,"-",'детали ЭД117-02Э'!J150*$H150))</f>
        <v>1.38</v>
      </c>
      <c r="L150" s="543" t="str">
        <f>IF($H150="-","-",IF('детали ЭД117-02Э'!K150=0,"-",'детали ЭД117-02Э'!K150))</f>
        <v>в м</v>
      </c>
      <c r="M150" s="605" t="str">
        <f>IF($H150="-","-",IF('детали ЭД117-02Э'!L150=0,"-",'детали ЭД117-02Э'!L150))</f>
        <v>статор</v>
      </c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592"/>
      <c r="DE150" s="212"/>
      <c r="DF150" s="212"/>
      <c r="DG150" s="212"/>
      <c r="DH150" s="212"/>
      <c r="DI150" s="212"/>
      <c r="DJ150" s="212"/>
      <c r="DK150" s="212"/>
      <c r="DL150" s="212"/>
      <c r="DM150" s="212"/>
      <c r="DN150" s="212"/>
      <c r="DO150" s="212"/>
      <c r="DP150" s="212"/>
      <c r="DQ150" s="212"/>
      <c r="DR150" s="212"/>
      <c r="DS150" s="212"/>
      <c r="DT150" s="212"/>
      <c r="DU150" s="212"/>
      <c r="DV150" s="212"/>
      <c r="DW150" s="212"/>
      <c r="DX150" s="212"/>
      <c r="DY150" s="212"/>
      <c r="DZ150" s="212"/>
      <c r="EA150" s="212"/>
      <c r="EB150" s="212"/>
      <c r="EC150" s="212"/>
      <c r="ED150" s="212"/>
      <c r="EE150" s="212"/>
    </row>
    <row r="151" spans="1:135" s="199" customFormat="1" x14ac:dyDescent="0.25">
      <c r="A151" s="601">
        <f>'дерево ЭД117-02Э'!A153</f>
        <v>150</v>
      </c>
      <c r="B151" s="194" t="str">
        <f>'дерево ЭД117-02Э'!B153</f>
        <v>09.17.</v>
      </c>
      <c r="C151" s="195" t="str">
        <f>IF($H151="-","-",'детали ЭД117-02Э'!C151)</f>
        <v>-</v>
      </c>
      <c r="D151" s="195" t="str">
        <f>IF($H151="-","-",IF('детали ЭД117-02Э'!D151=0,"-",'детали ЭД117-02Э'!D151))</f>
        <v>-</v>
      </c>
      <c r="E151" s="549" t="str">
        <f>IF($H151="-","-",IF('детали ЭД117-02Э'!E151=0,"-",'детали ЭД117-02Э'!E151))</f>
        <v>-</v>
      </c>
      <c r="F151" s="549" t="str">
        <f>IF($H151="-","-",IF('детали ЭД117-02Э'!F151=0,"-",'детали ЭД117-02Э'!F151))</f>
        <v>-</v>
      </c>
      <c r="G151" s="549" t="str">
        <f>IF($H151="-","-",IF('детали ЭД117-02Э'!G151=0,"-",'детали ЭД117-02Э'!G151))</f>
        <v>-</v>
      </c>
      <c r="H151" s="550" t="str">
        <f>IF((HLOOKUP($D$1,'дерево ЭД117-02Э'!$H$4:$BU$235,A151,FALSE))*$G$1=0,"-",(HLOOKUP($D$1,'дерево ЭД117-02Э'!$H$4:$BU$235,A151,FALSE))*$G$1)</f>
        <v>-</v>
      </c>
      <c r="I151" s="550" t="str">
        <f>IF(H151="-","-",'детали ЭД117-02Э'!H151)</f>
        <v>-</v>
      </c>
      <c r="J151" s="531" t="str">
        <f>IF($H151="-","-",(HLOOKUP($D$1,'исп. ЭД117-02Э таб'!$H$4:$BU$37,'исп. ЭД117-02Э таб'!A7,FALSE)*$G$1))</f>
        <v>-</v>
      </c>
      <c r="K151" s="531" t="str">
        <f>IF(H151="-","-",IF('детали ЭД117-02Э'!J151=0,"-",'детали ЭД117-02Э'!J151*$H151))</f>
        <v>-</v>
      </c>
      <c r="L151" s="551" t="str">
        <f>IF($H151="-","-",IF('детали ЭД117-02Э'!K151=0,"-",'детали ЭД117-02Э'!K151))</f>
        <v>-</v>
      </c>
      <c r="M151" s="604" t="str">
        <f>IF($H151="-","-",IF('детали ЭД117-02Э'!L151=0,"-",'детали ЭД117-02Э'!L151))</f>
        <v>-</v>
      </c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591"/>
      <c r="DE151" s="202"/>
      <c r="DF151" s="202"/>
      <c r="DG151" s="202"/>
      <c r="DH151" s="202"/>
      <c r="DI151" s="202"/>
      <c r="DJ151" s="202"/>
      <c r="DK151" s="202"/>
      <c r="DL151" s="202"/>
      <c r="DM151" s="202"/>
      <c r="DN151" s="202"/>
      <c r="DO151" s="202"/>
      <c r="DP151" s="202"/>
      <c r="DQ151" s="202"/>
      <c r="DR151" s="202"/>
      <c r="DS151" s="202"/>
      <c r="DT151" s="202"/>
      <c r="DU151" s="202"/>
      <c r="DV151" s="202"/>
      <c r="DW151" s="202"/>
      <c r="DX151" s="202"/>
      <c r="DY151" s="202"/>
      <c r="DZ151" s="202"/>
      <c r="EA151" s="202"/>
      <c r="EB151" s="202"/>
      <c r="EC151" s="202"/>
      <c r="ED151" s="202"/>
      <c r="EE151" s="202"/>
    </row>
    <row r="152" spans="1:135" s="209" customFormat="1" ht="13.8" thickBot="1" x14ac:dyDescent="0.3">
      <c r="A152" s="601">
        <f>'дерево ЭД117-02Э'!A154</f>
        <v>151</v>
      </c>
      <c r="B152" s="204" t="str">
        <f>'дерево ЭД117-02Э'!B154</f>
        <v>09.17.</v>
      </c>
      <c r="C152" s="205" t="str">
        <f>IF($H152="-","-",'детали ЭД117-02Э'!C152)</f>
        <v>Пленка ПМФ-С-352</v>
      </c>
      <c r="D152" s="205" t="str">
        <f>IF($H152="-","-",IF('детали ЭД117-02Э'!D152=0,"-",'детали ЭД117-02Э'!D152))</f>
        <v>60/40 мкм; 42±0,5</v>
      </c>
      <c r="E152" s="547" t="str">
        <f>IF($H152="-","-",IF('детали ЭД117-02Э'!E152=0,"-",'детали ЭД117-02Э'!E152))</f>
        <v xml:space="preserve">Пленка </v>
      </c>
      <c r="F152" s="547" t="str">
        <f>IF($H152="-","-",IF('детали ЭД117-02Э'!F152=0,"-",'детали ЭД117-02Э'!F152))</f>
        <v>42±0,5</v>
      </c>
      <c r="G152" s="547" t="str">
        <f>IF($H152="-","-",IF('детали ЭД117-02Э'!G152=0,"-",'детали ЭД117-02Э'!G152))</f>
        <v>ПМФ-С-352 60/40мкм ТУ 6-19-226-89</v>
      </c>
      <c r="H152" s="548">
        <f>IF((HLOOKUP($D$1,'дерево ЭД117-02Э'!$H$4:$BU$235,A152,FALSE))*$G$1=0,"-",(HLOOKUP($D$1,'дерево ЭД117-02Э'!$H$4:$BU$235,A152,FALSE))*$G$1)</f>
        <v>1.2490000000000001</v>
      </c>
      <c r="I152" s="548" t="str">
        <f>IF(H152="-","-",'детали ЭД117-02Э'!H152)</f>
        <v>кг</v>
      </c>
      <c r="J152" s="537">
        <f>IF($H152="-","-",(HLOOKUP($D$1,'исп. ЭД117-02Э таб'!$H$4:$BU$37,'исп. ЭД117-02Э таб'!A8,FALSE)*$G$1))</f>
        <v>1.2221</v>
      </c>
      <c r="K152" s="537">
        <f>IF(H152="-","-",IF('детали ЭД117-02Э'!J152=0,"-",'детали ЭД117-02Э'!J152*$H152))</f>
        <v>1.2490000000000001</v>
      </c>
      <c r="L152" s="543" t="str">
        <f>IF($H152="-","-",IF('детали ЭД117-02Э'!K152=0,"-",IF(L151="-","-",'детали ЭД117-02Э'!K152)))</f>
        <v>-</v>
      </c>
      <c r="M152" s="605" t="str">
        <f>IF($H152="-","-",IF('детали ЭД117-02Э'!L152=0,"-",'детали ЭД117-02Э'!L152))</f>
        <v>статор</v>
      </c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592"/>
      <c r="DE152" s="212"/>
      <c r="DF152" s="212"/>
      <c r="DG152" s="212"/>
      <c r="DH152" s="212"/>
      <c r="DI152" s="212"/>
      <c r="DJ152" s="212"/>
      <c r="DK152" s="212"/>
      <c r="DL152" s="212"/>
      <c r="DM152" s="212"/>
      <c r="DN152" s="212"/>
      <c r="DO152" s="212"/>
      <c r="DP152" s="212"/>
      <c r="DQ152" s="212"/>
      <c r="DR152" s="212"/>
      <c r="DS152" s="212"/>
      <c r="DT152" s="212"/>
      <c r="DU152" s="212"/>
      <c r="DV152" s="212"/>
      <c r="DW152" s="212"/>
      <c r="DX152" s="212"/>
      <c r="DY152" s="212"/>
      <c r="DZ152" s="212"/>
      <c r="EA152" s="212"/>
      <c r="EB152" s="212"/>
      <c r="EC152" s="212"/>
      <c r="ED152" s="212"/>
      <c r="EE152" s="212"/>
    </row>
    <row r="153" spans="1:135" s="254" customFormat="1" ht="13.8" thickBot="1" x14ac:dyDescent="0.3">
      <c r="A153" s="601">
        <f>'дерево ЭД117-02Э'!A155</f>
        <v>152</v>
      </c>
      <c r="B153" s="306" t="str">
        <f>'дерево ЭД117-02Э'!B155</f>
        <v>09.18.</v>
      </c>
      <c r="C153" s="307" t="str">
        <f>IF($H153="-","-",'детали ЭД117-02Э'!C153)</f>
        <v>Лакоткань Ф-4Д-Э007-А</v>
      </c>
      <c r="D153" s="307" t="str">
        <f>IF($H153="-","-",IF('детали ЭД117-02Э'!D153=0,"-",'детали ЭД117-02Э'!D153))</f>
        <v xml:space="preserve"> </v>
      </c>
      <c r="E153" s="484" t="str">
        <f>IF($H153="-","-",IF('детали ЭД117-02Э'!E153=0,"-",'детали ЭД117-02Э'!E153))</f>
        <v>Лакоткань</v>
      </c>
      <c r="F153" s="484" t="str">
        <f>IF($H153="-","-",IF('детали ЭД117-02Э'!F153=0,"-",'детали ЭД117-02Э'!F153))</f>
        <v>35±1мм</v>
      </c>
      <c r="G153" s="484" t="str">
        <f>IF($H153="-","-",IF('детали ЭД117-02Э'!G153=0,"-",'детали ЭД117-02Э'!G153))</f>
        <v>Ф-4Д-Э007-А СТО 05807999-011-2007</v>
      </c>
      <c r="H153" s="485">
        <f>IF((HLOOKUP($D$1,'дерево ЭД117-02Э'!$H$4:$BU$235,A153,FALSE))*$G$1=0,"-",(HLOOKUP($D$1,'дерево ЭД117-02Э'!$H$4:$BU$235,A153,FALSE))*$G$1)</f>
        <v>1.0649999999999999</v>
      </c>
      <c r="I153" s="485" t="str">
        <f>IF(H153="-","-",'детали ЭД117-02Э'!H153)</f>
        <v>кг</v>
      </c>
      <c r="J153" s="486">
        <f>IF($H153="-","-",(HLOOKUP($D$1,'исп. ЭД117-02Э таб'!$H$4:$BU$37,'исп. ЭД117-02Э таб'!A9,FALSE)*$G$1))</f>
        <v>1.0366</v>
      </c>
      <c r="K153" s="486">
        <f>IF(H153="-","-",IF('детали ЭД117-02Э'!J153=0,"-",'детали ЭД117-02Э'!J153*$H153))</f>
        <v>1.0649999999999999</v>
      </c>
      <c r="L153" s="288" t="str">
        <f>IF($H153="-","-",IF('детали ЭД117-02Э'!K153=0,"-",'детали ЭД117-02Э'!K153))</f>
        <v>-</v>
      </c>
      <c r="M153" s="606" t="str">
        <f>IF($H153="-","-",IF('детали ЭД117-02Э'!L153=0,"-",'детали ЭД117-02Э'!L153))</f>
        <v>статор</v>
      </c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593"/>
      <c r="DE153" s="253"/>
      <c r="DF153" s="253"/>
      <c r="DG153" s="253"/>
      <c r="DH153" s="253"/>
      <c r="DI153" s="253"/>
      <c r="DJ153" s="253"/>
      <c r="DK153" s="253"/>
      <c r="DL153" s="253"/>
      <c r="DM153" s="253"/>
      <c r="DN153" s="253"/>
      <c r="DO153" s="253"/>
      <c r="DP153" s="253"/>
      <c r="DQ153" s="253"/>
      <c r="DR153" s="253"/>
      <c r="DS153" s="253"/>
      <c r="DT153" s="253"/>
      <c r="DU153" s="253"/>
      <c r="DV153" s="253"/>
      <c r="DW153" s="253"/>
      <c r="DX153" s="253"/>
      <c r="DY153" s="253"/>
      <c r="DZ153" s="253"/>
      <c r="EA153" s="253"/>
      <c r="EB153" s="253"/>
      <c r="EC153" s="253"/>
      <c r="ED153" s="253"/>
      <c r="EE153" s="253"/>
    </row>
    <row r="154" spans="1:135" s="199" customFormat="1" x14ac:dyDescent="0.25">
      <c r="A154" s="601">
        <f>'дерево ЭД117-02Э'!A156</f>
        <v>153</v>
      </c>
      <c r="B154" s="194" t="str">
        <f>'дерево ЭД117-02Э'!B156</f>
        <v>09.19.</v>
      </c>
      <c r="C154" s="195" t="str">
        <f>IF($H154="-","-",'детали ЭД117-02Э'!C154)</f>
        <v>-</v>
      </c>
      <c r="D154" s="195" t="str">
        <f>IF($H154="-","-",IF('детали ЭД117-02Э'!D154=0,"-",'детали ЭД117-02Э'!D154))</f>
        <v>-</v>
      </c>
      <c r="E154" s="549" t="str">
        <f>IF($H154="-","-",IF('детали ЭД117-02Э'!E154=0,"-",'детали ЭД117-02Э'!E154))</f>
        <v>-</v>
      </c>
      <c r="F154" s="549" t="str">
        <f>IF($H154="-","-",IF('детали ЭД117-02Э'!F154=0,"-",'детали ЭД117-02Э'!F154))</f>
        <v>-</v>
      </c>
      <c r="G154" s="549" t="str">
        <f>IF($H154="-","-",IF('детали ЭД117-02Э'!G154=0,"-",'детали ЭД117-02Э'!G154))</f>
        <v>-</v>
      </c>
      <c r="H154" s="550" t="str">
        <f>IF((HLOOKUP($D$1,'дерево ЭД117-02Э'!$H$4:$BU$235,A154,FALSE))*$G$1=0,"-",(HLOOKUP($D$1,'дерево ЭД117-02Э'!$H$4:$BU$235,A154,FALSE))*$G$1)</f>
        <v>-</v>
      </c>
      <c r="I154" s="550" t="str">
        <f>IF(H154="-","-",'детали ЭД117-02Э'!H154)</f>
        <v>-</v>
      </c>
      <c r="J154" s="531" t="str">
        <f>IF($H154="-","-",(HLOOKUP($D$1,'исп. ЭД117-02Э таб'!$H$4:$BU$37,'исп. ЭД117-02Э таб'!A10,FALSE)*$G$1))</f>
        <v>-</v>
      </c>
      <c r="K154" s="531" t="str">
        <f>IF(H154="-","-",IF('детали ЭД117-02Э'!J154=0,"-",'детали ЭД117-02Э'!J154*$H154))</f>
        <v>-</v>
      </c>
      <c r="L154" s="215" t="str">
        <f>IF($H154="-","-",IF('детали ЭД117-02Э'!K154=0,"-",'детали ЭД117-02Э'!K154))</f>
        <v>-</v>
      </c>
      <c r="M154" s="604" t="str">
        <f>IF($H154="-","-",IF('детали ЭД117-02Э'!L154=0,"-",'детали ЭД117-02Э'!L154))</f>
        <v>-</v>
      </c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591"/>
      <c r="DE154" s="202"/>
      <c r="DF154" s="202"/>
      <c r="DG154" s="202"/>
      <c r="DH154" s="202"/>
      <c r="DI154" s="202"/>
      <c r="DJ154" s="202"/>
      <c r="DK154" s="202"/>
      <c r="DL154" s="202"/>
      <c r="DM154" s="202"/>
      <c r="DN154" s="202"/>
      <c r="DO154" s="202"/>
      <c r="DP154" s="202"/>
      <c r="DQ154" s="202"/>
      <c r="DR154" s="202"/>
      <c r="DS154" s="202"/>
      <c r="DT154" s="202"/>
      <c r="DU154" s="202"/>
      <c r="DV154" s="202"/>
      <c r="DW154" s="202"/>
      <c r="DX154" s="202"/>
      <c r="DY154" s="202"/>
      <c r="DZ154" s="202"/>
      <c r="EA154" s="202"/>
      <c r="EB154" s="202"/>
      <c r="EC154" s="202"/>
      <c r="ED154" s="202"/>
      <c r="EE154" s="202"/>
    </row>
    <row r="155" spans="1:135" s="209" customFormat="1" ht="13.8" thickBot="1" x14ac:dyDescent="0.3">
      <c r="A155" s="601">
        <f>'дерево ЭД117-02Э'!A157</f>
        <v>154</v>
      </c>
      <c r="B155" s="204" t="str">
        <f>'дерево ЭД117-02Э'!B157</f>
        <v>09.19.</v>
      </c>
      <c r="C155" s="205" t="str">
        <f>IF($H155="-","-",'детали ЭД117-02Э'!C155)</f>
        <v>-</v>
      </c>
      <c r="D155" s="205" t="str">
        <f>IF($H155="-","-",IF('детали ЭД117-02Э'!D155=0,"-",'детали ЭД117-02Э'!D155))</f>
        <v>-</v>
      </c>
      <c r="E155" s="547" t="str">
        <f>IF($H155="-","-",IF('детали ЭД117-02Э'!E155=0,"-",'детали ЭД117-02Э'!E155))</f>
        <v>-</v>
      </c>
      <c r="F155" s="547" t="str">
        <f>IF($H155="-","-",IF('детали ЭД117-02Э'!F155=0,"-",'детали ЭД117-02Э'!F155))</f>
        <v>-</v>
      </c>
      <c r="G155" s="547" t="str">
        <f>IF($H155="-","-",IF('детали ЭД117-02Э'!G155=0,"-",'детали ЭД117-02Э'!G155))</f>
        <v>-</v>
      </c>
      <c r="H155" s="548" t="str">
        <f>IF((HLOOKUP($D$1,'дерево ЭД117-02Э'!$H$4:$BU$235,A155,FALSE))*$G$1=0,"-",(HLOOKUP($D$1,'дерево ЭД117-02Э'!$H$4:$BU$235,A155,FALSE))*$G$1)</f>
        <v>-</v>
      </c>
      <c r="I155" s="548" t="str">
        <f>IF(H155="-","-",'детали ЭД117-02Э'!H155)</f>
        <v>-</v>
      </c>
      <c r="J155" s="537" t="str">
        <f>IF($H155="-","-",(HLOOKUP($D$1,'исп. ЭД117-02Э таб'!$H$4:$BU$37,'исп. ЭД117-02Э таб'!A11,FALSE)*$G$1))</f>
        <v>-</v>
      </c>
      <c r="K155" s="537" t="str">
        <f>IF(H155="-","-",IF('детали ЭД117-02Э'!J155=0,"-",'детали ЭД117-02Э'!J155*$H155))</f>
        <v>-</v>
      </c>
      <c r="L155" s="217" t="str">
        <f>IF($H155="-","-",IF('детали ЭД117-02Э'!K155=0,"-",'детали ЭД117-02Э'!K155))</f>
        <v>-</v>
      </c>
      <c r="M155" s="605" t="str">
        <f>IF($H155="-","-",IF('детали ЭД117-02Э'!L155=0,"-",'детали ЭД117-02Э'!L155))</f>
        <v>-</v>
      </c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592"/>
      <c r="DE155" s="212"/>
      <c r="DF155" s="212"/>
      <c r="DG155" s="212"/>
      <c r="DH155" s="212"/>
      <c r="DI155" s="212"/>
      <c r="DJ155" s="212"/>
      <c r="DK155" s="212"/>
      <c r="DL155" s="212"/>
      <c r="DM155" s="212"/>
      <c r="DN155" s="212"/>
      <c r="DO155" s="212"/>
      <c r="DP155" s="212"/>
      <c r="DQ155" s="212"/>
      <c r="DR155" s="212"/>
      <c r="DS155" s="212"/>
      <c r="DT155" s="212"/>
      <c r="DU155" s="212"/>
      <c r="DV155" s="212"/>
      <c r="DW155" s="212"/>
      <c r="DX155" s="212"/>
      <c r="DY155" s="212"/>
      <c r="DZ155" s="212"/>
      <c r="EA155" s="212"/>
      <c r="EB155" s="212"/>
      <c r="EC155" s="212"/>
      <c r="ED155" s="212"/>
      <c r="EE155" s="212"/>
    </row>
    <row r="156" spans="1:135" s="199" customFormat="1" x14ac:dyDescent="0.25">
      <c r="A156" s="601">
        <f>'дерево ЭД117-02Э'!A158</f>
        <v>155</v>
      </c>
      <c r="B156" s="194" t="str">
        <f>'дерево ЭД117-02Э'!B158</f>
        <v>09.19.</v>
      </c>
      <c r="C156" s="195" t="str">
        <f>IF($H156="-","-",'детали ЭД117-02Э'!C156)</f>
        <v>-</v>
      </c>
      <c r="D156" s="195" t="str">
        <f>IF($H156="-","-",IF('детали ЭД117-02Э'!D156=0,"-",'детали ЭД117-02Э'!D156))</f>
        <v>-</v>
      </c>
      <c r="E156" s="549" t="str">
        <f>IF($H156="-","-",IF('детали ЭД117-02Э'!E156=0,"-",'детали ЭД117-02Э'!E156))</f>
        <v>-</v>
      </c>
      <c r="F156" s="549" t="str">
        <f>IF($H156="-","-",IF('детали ЭД117-02Э'!F156=0,"-",'детали ЭД117-02Э'!F156))</f>
        <v>-</v>
      </c>
      <c r="G156" s="549" t="str">
        <f>IF($H156="-","-",IF('детали ЭД117-02Э'!G156=0,"-",'детали ЭД117-02Э'!G156))</f>
        <v>-</v>
      </c>
      <c r="H156" s="550" t="str">
        <f>IF((HLOOKUP($D$1,'дерево ЭД117-02Э'!$H$4:$BU$235,A156,FALSE))*$G$1=0,"-",(HLOOKUP($D$1,'дерево ЭД117-02Э'!$H$4:$BU$235,A156,FALSE))*$G$1)</f>
        <v>-</v>
      </c>
      <c r="I156" s="550" t="str">
        <f>IF(H156="-","-",'детали ЭД117-02Э'!H156)</f>
        <v>-</v>
      </c>
      <c r="J156" s="531" t="str">
        <f>IF($H156="-","-",(HLOOKUP($D$1,'исп. ЭД117-02Э таб'!$H$4:$BU$37,'исп. ЭД117-02Э таб'!A12,FALSE)*$G$1))</f>
        <v>-</v>
      </c>
      <c r="K156" s="531" t="str">
        <f>IF(H156="-","-",IF('детали ЭД117-02Э'!J156=0,"-",'детали ЭД117-02Э'!J156*$H156))</f>
        <v>-</v>
      </c>
      <c r="L156" s="215" t="str">
        <f>IF($H156="-","-",IF('детали ЭД117-02Э'!K156=0,"-",'детали ЭД117-02Э'!K156))</f>
        <v>-</v>
      </c>
      <c r="M156" s="604" t="str">
        <f>IF($H156="-","-",IF('детали ЭД117-02Э'!L156=0,"-",'детали ЭД117-02Э'!L156))</f>
        <v>-</v>
      </c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591"/>
      <c r="DE156" s="202"/>
      <c r="DF156" s="202"/>
      <c r="DG156" s="202"/>
      <c r="DH156" s="202"/>
      <c r="DI156" s="202"/>
      <c r="DJ156" s="202"/>
      <c r="DK156" s="202"/>
      <c r="DL156" s="202"/>
      <c r="DM156" s="202"/>
      <c r="DN156" s="202"/>
      <c r="DO156" s="202"/>
      <c r="DP156" s="202"/>
      <c r="DQ156" s="202"/>
      <c r="DR156" s="202"/>
      <c r="DS156" s="202"/>
      <c r="DT156" s="202"/>
      <c r="DU156" s="202"/>
      <c r="DV156" s="202"/>
      <c r="DW156" s="202"/>
      <c r="DX156" s="202"/>
      <c r="DY156" s="202"/>
      <c r="DZ156" s="202"/>
      <c r="EA156" s="202"/>
      <c r="EB156" s="202"/>
      <c r="EC156" s="202"/>
      <c r="ED156" s="202"/>
      <c r="EE156" s="202"/>
    </row>
    <row r="157" spans="1:135" s="209" customFormat="1" ht="13.8" thickBot="1" x14ac:dyDescent="0.3">
      <c r="A157" s="601">
        <f>'дерево ЭД117-02Э'!A159</f>
        <v>156</v>
      </c>
      <c r="B157" s="204" t="str">
        <f>'дерево ЭД117-02Э'!B159</f>
        <v>09.19.</v>
      </c>
      <c r="C157" s="205" t="str">
        <f>IF($H157="-","-",'детали ЭД117-02Э'!C157)</f>
        <v>-</v>
      </c>
      <c r="D157" s="205" t="str">
        <f>IF($H157="-","-",IF('детали ЭД117-02Э'!D157=0,"-",'детали ЭД117-02Э'!D157))</f>
        <v>-</v>
      </c>
      <c r="E157" s="547" t="str">
        <f>IF($H157="-","-",IF('детали ЭД117-02Э'!E157=0,"-",'детали ЭД117-02Э'!E157))</f>
        <v>-</v>
      </c>
      <c r="F157" s="547" t="str">
        <f>IF($H157="-","-",IF('детали ЭД117-02Э'!F157=0,"-",'детали ЭД117-02Э'!F157))</f>
        <v>-</v>
      </c>
      <c r="G157" s="547" t="str">
        <f>IF($H157="-","-",IF('детали ЭД117-02Э'!G157=0,"-",'детали ЭД117-02Э'!G157))</f>
        <v>-</v>
      </c>
      <c r="H157" s="548" t="str">
        <f>IF((HLOOKUP($D$1,'дерево ЭД117-02Э'!$H$4:$BU$235,A157,FALSE))*$G$1=0,"-",(HLOOKUP($D$1,'дерево ЭД117-02Э'!$H$4:$BU$235,A157,FALSE))*$G$1)</f>
        <v>-</v>
      </c>
      <c r="I157" s="548" t="str">
        <f>IF(H157="-","-",'детали ЭД117-02Э'!H157)</f>
        <v>-</v>
      </c>
      <c r="J157" s="537" t="str">
        <f>IF($H157="-","-",(HLOOKUP($D$1,'исп. ЭД117-02Э таб'!$H$4:$BU$37,'исп. ЭД117-02Э таб'!A13,FALSE)*$G$1))</f>
        <v>-</v>
      </c>
      <c r="K157" s="537" t="str">
        <f>IF(H157="-","-",IF('детали ЭД117-02Э'!J157=0,"-",'детали ЭД117-02Э'!J157*$H157))</f>
        <v>-</v>
      </c>
      <c r="L157" s="217" t="str">
        <f>IF($H157="-","-",IF('детали ЭД117-02Э'!K157=0,"-",'детали ЭД117-02Э'!K157))</f>
        <v>-</v>
      </c>
      <c r="M157" s="605" t="str">
        <f>IF($H157="-","-",IF('детали ЭД117-02Э'!L157=0,"-",'детали ЭД117-02Э'!L157))</f>
        <v>-</v>
      </c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592"/>
      <c r="DE157" s="212"/>
      <c r="DF157" s="212"/>
      <c r="DG157" s="212"/>
      <c r="DH157" s="212"/>
      <c r="DI157" s="212"/>
      <c r="DJ157" s="212"/>
      <c r="DK157" s="212"/>
      <c r="DL157" s="212"/>
      <c r="DM157" s="212"/>
      <c r="DN157" s="212"/>
      <c r="DO157" s="212"/>
      <c r="DP157" s="212"/>
      <c r="DQ157" s="212"/>
      <c r="DR157" s="212"/>
      <c r="DS157" s="212"/>
      <c r="DT157" s="212"/>
      <c r="DU157" s="212"/>
      <c r="DV157" s="212"/>
      <c r="DW157" s="212"/>
      <c r="DX157" s="212"/>
      <c r="DY157" s="212"/>
      <c r="DZ157" s="212"/>
      <c r="EA157" s="212"/>
      <c r="EB157" s="212"/>
      <c r="EC157" s="212"/>
      <c r="ED157" s="212"/>
      <c r="EE157" s="212"/>
    </row>
    <row r="158" spans="1:135" s="199" customFormat="1" x14ac:dyDescent="0.25">
      <c r="A158" s="601">
        <f>'дерево ЭД117-02Э'!A160</f>
        <v>157</v>
      </c>
      <c r="B158" s="194" t="str">
        <f>'дерево ЭД117-02Э'!B160</f>
        <v>09.19.</v>
      </c>
      <c r="C158" s="195" t="str">
        <f>IF($H158="-","-",'детали ЭД117-02Э'!C158)</f>
        <v>-</v>
      </c>
      <c r="D158" s="195" t="str">
        <f>IF($H158="-","-",IF('детали ЭД117-02Э'!D158=0,"-",'детали ЭД117-02Э'!D158))</f>
        <v>-</v>
      </c>
      <c r="E158" s="549" t="str">
        <f>IF($H158="-","-",IF('детали ЭД117-02Э'!E158=0,"-",'детали ЭД117-02Э'!E158))</f>
        <v>-</v>
      </c>
      <c r="F158" s="549" t="str">
        <f>IF($H158="-","-",IF('детали ЭД117-02Э'!F158=0,"-",'детали ЭД117-02Э'!F158))</f>
        <v>-</v>
      </c>
      <c r="G158" s="549" t="str">
        <f>IF($H158="-","-",IF('детали ЭД117-02Э'!G158=0,"-",'детали ЭД117-02Э'!G158))</f>
        <v>-</v>
      </c>
      <c r="H158" s="550" t="str">
        <f>IF((HLOOKUP($D$1,'дерево ЭД117-02Э'!$H$4:$BU$235,A158,FALSE))*$G$1=0,"-",(HLOOKUP($D$1,'дерево ЭД117-02Э'!$H$4:$BU$235,A158,FALSE))*$G$1)</f>
        <v>-</v>
      </c>
      <c r="I158" s="550" t="str">
        <f>IF(H158="-","-",'детали ЭД117-02Э'!H158)</f>
        <v>-</v>
      </c>
      <c r="J158" s="531" t="str">
        <f>IF($H158="-","-",(HLOOKUP($D$1,'исп. ЭД117-02Э таб'!$H$4:$BU$37,'исп. ЭД117-02Э таб'!A14,FALSE)*$G$1))</f>
        <v>-</v>
      </c>
      <c r="K158" s="531" t="str">
        <f>IF(H158="-","-",IF('детали ЭД117-02Э'!J158=0,"-",'детали ЭД117-02Э'!J158*$H158))</f>
        <v>-</v>
      </c>
      <c r="L158" s="215" t="str">
        <f>IF($H158="-","-",IF('детали ЭД117-02Э'!K158=0,"-",'детали ЭД117-02Э'!K158))</f>
        <v>-</v>
      </c>
      <c r="M158" s="604" t="str">
        <f>IF($H158="-","-",IF('детали ЭД117-02Э'!L158=0,"-",'детали ЭД117-02Э'!L158))</f>
        <v>-</v>
      </c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591"/>
      <c r="DE158" s="202"/>
      <c r="DF158" s="202"/>
      <c r="DG158" s="202"/>
      <c r="DH158" s="202"/>
      <c r="DI158" s="202"/>
      <c r="DJ158" s="202"/>
      <c r="DK158" s="202"/>
      <c r="DL158" s="202"/>
      <c r="DM158" s="202"/>
      <c r="DN158" s="202"/>
      <c r="DO158" s="202"/>
      <c r="DP158" s="202"/>
      <c r="DQ158" s="202"/>
      <c r="DR158" s="202"/>
      <c r="DS158" s="202"/>
      <c r="DT158" s="202"/>
      <c r="DU158" s="202"/>
      <c r="DV158" s="202"/>
      <c r="DW158" s="202"/>
      <c r="DX158" s="202"/>
      <c r="DY158" s="202"/>
      <c r="DZ158" s="202"/>
      <c r="EA158" s="202"/>
      <c r="EB158" s="202"/>
      <c r="EC158" s="202"/>
      <c r="ED158" s="202"/>
      <c r="EE158" s="202"/>
    </row>
    <row r="159" spans="1:135" s="209" customFormat="1" ht="13.8" thickBot="1" x14ac:dyDescent="0.3">
      <c r="A159" s="601">
        <f>'дерево ЭД117-02Э'!A161</f>
        <v>158</v>
      </c>
      <c r="B159" s="204" t="str">
        <f>'дерево ЭД117-02Э'!B161</f>
        <v>09.19.</v>
      </c>
      <c r="C159" s="205" t="str">
        <f>IF($H159="-","-",'детали ЭД117-02Э'!C159)</f>
        <v>-</v>
      </c>
      <c r="D159" s="205" t="str">
        <f>IF($H159="-","-",IF('детали ЭД117-02Э'!D159=0,"-",'детали ЭД117-02Э'!D159))</f>
        <v>-</v>
      </c>
      <c r="E159" s="547" t="str">
        <f>IF($H159="-","-",IF('детали ЭД117-02Э'!E159=0,"-",'детали ЭД117-02Э'!E159))</f>
        <v>-</v>
      </c>
      <c r="F159" s="547" t="str">
        <f>IF($H159="-","-",IF('детали ЭД117-02Э'!F159=0,"-",'детали ЭД117-02Э'!F159))</f>
        <v>-</v>
      </c>
      <c r="G159" s="547" t="str">
        <f>IF($H159="-","-",IF('детали ЭД117-02Э'!G159=0,"-",'детали ЭД117-02Э'!G159))</f>
        <v>-</v>
      </c>
      <c r="H159" s="548" t="str">
        <f>IF((HLOOKUP($D$1,'дерево ЭД117-02Э'!$H$4:$BU$235,A159,FALSE))*$G$1=0,"-",(HLOOKUP($D$1,'дерево ЭД117-02Э'!$H$4:$BU$235,A159,FALSE))*$G$1)</f>
        <v>-</v>
      </c>
      <c r="I159" s="548" t="str">
        <f>IF(H159="-","-",'детали ЭД117-02Э'!H159)</f>
        <v>-</v>
      </c>
      <c r="J159" s="537" t="str">
        <f>IF($H159="-","-",(HLOOKUP($D$1,'исп. ЭД117-02Э таб'!$H$4:$BU$37,'исп. ЭД117-02Э таб'!A15,FALSE)*$G$1))</f>
        <v>-</v>
      </c>
      <c r="K159" s="537" t="str">
        <f>IF(H159="-","-",IF('детали ЭД117-02Э'!J159=0,"-",'детали ЭД117-02Э'!J159*$H159))</f>
        <v>-</v>
      </c>
      <c r="L159" s="217" t="str">
        <f>IF($H159="-","-",IF('детали ЭД117-02Э'!K159=0,"-",'детали ЭД117-02Э'!K159))</f>
        <v>-</v>
      </c>
      <c r="M159" s="605" t="str">
        <f>IF($H159="-","-",IF('детали ЭД117-02Э'!L159=0,"-",'детали ЭД117-02Э'!L159))</f>
        <v>-</v>
      </c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592"/>
      <c r="DE159" s="212"/>
      <c r="DF159" s="212"/>
      <c r="DG159" s="212"/>
      <c r="DH159" s="212"/>
      <c r="DI159" s="212"/>
      <c r="DJ159" s="212"/>
      <c r="DK159" s="212"/>
      <c r="DL159" s="212"/>
      <c r="DM159" s="212"/>
      <c r="DN159" s="212"/>
      <c r="DO159" s="212"/>
      <c r="DP159" s="212"/>
      <c r="DQ159" s="212"/>
      <c r="DR159" s="212"/>
      <c r="DS159" s="212"/>
      <c r="DT159" s="212"/>
      <c r="DU159" s="212"/>
      <c r="DV159" s="212"/>
      <c r="DW159" s="212"/>
      <c r="DX159" s="212"/>
      <c r="DY159" s="212"/>
      <c r="DZ159" s="212"/>
      <c r="EA159" s="212"/>
      <c r="EB159" s="212"/>
      <c r="EC159" s="212"/>
      <c r="ED159" s="212"/>
      <c r="EE159" s="212"/>
    </row>
    <row r="160" spans="1:135" s="199" customFormat="1" x14ac:dyDescent="0.25">
      <c r="A160" s="601">
        <f>'дерево ЭД117-02Э'!A162</f>
        <v>159</v>
      </c>
      <c r="B160" s="194" t="str">
        <f>'дерево ЭД117-02Э'!B162</f>
        <v>09.19.</v>
      </c>
      <c r="C160" s="195" t="str">
        <f>IF($H160="-","-",'детали ЭД117-02Э'!C160)</f>
        <v>-</v>
      </c>
      <c r="D160" s="195" t="str">
        <f>IF($H160="-","-",IF('детали ЭД117-02Э'!D160=0,"-",'детали ЭД117-02Э'!D160))</f>
        <v>-</v>
      </c>
      <c r="E160" s="549" t="str">
        <f>IF($H160="-","-",IF('детали ЭД117-02Э'!E160=0,"-",'детали ЭД117-02Э'!E160))</f>
        <v>-</v>
      </c>
      <c r="F160" s="549" t="str">
        <f>IF($H160="-","-",IF('детали ЭД117-02Э'!F160=0,"-",'детали ЭД117-02Э'!F160))</f>
        <v>-</v>
      </c>
      <c r="G160" s="549" t="str">
        <f>IF($H160="-","-",IF('детали ЭД117-02Э'!G160=0,"-",'детали ЭД117-02Э'!G160))</f>
        <v>-</v>
      </c>
      <c r="H160" s="550" t="str">
        <f>IF((HLOOKUP($D$1,'дерево ЭД117-02Э'!$H$4:$BU$235,A160,FALSE))*$G$1=0,"-",(HLOOKUP($D$1,'дерево ЭД117-02Э'!$H$4:$BU$235,A160,FALSE))*$G$1)</f>
        <v>-</v>
      </c>
      <c r="I160" s="550" t="str">
        <f>IF(H160="-","-",'детали ЭД117-02Э'!H160)</f>
        <v>-</v>
      </c>
      <c r="J160" s="531" t="str">
        <f>IF($H160="-","-",(HLOOKUP($D$1,'исп. ЭД117-02Э таб'!$H$4:$BU$37,'исп. ЭД117-02Э таб'!A16,FALSE)*$G$1))</f>
        <v>-</v>
      </c>
      <c r="K160" s="531" t="str">
        <f>IF(H160="-","-",IF('детали ЭД117-02Э'!J160=0,"-",'детали ЭД117-02Э'!J160*$H160))</f>
        <v>-</v>
      </c>
      <c r="L160" s="215" t="str">
        <f>IF($H160="-","-",IF('детали ЭД117-02Э'!K160=0,"-",'детали ЭД117-02Э'!K160))</f>
        <v>-</v>
      </c>
      <c r="M160" s="604" t="str">
        <f>IF($H160="-","-",IF('детали ЭД117-02Э'!L160=0,"-",'детали ЭД117-02Э'!L160))</f>
        <v>-</v>
      </c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591"/>
      <c r="DE160" s="202"/>
      <c r="DF160" s="202"/>
      <c r="DG160" s="202"/>
      <c r="DH160" s="202"/>
      <c r="DI160" s="202"/>
      <c r="DJ160" s="202"/>
      <c r="DK160" s="202"/>
      <c r="DL160" s="202"/>
      <c r="DM160" s="202"/>
      <c r="DN160" s="202"/>
      <c r="DO160" s="202"/>
      <c r="DP160" s="202"/>
      <c r="DQ160" s="202"/>
      <c r="DR160" s="202"/>
      <c r="DS160" s="202"/>
      <c r="DT160" s="202"/>
      <c r="DU160" s="202"/>
      <c r="DV160" s="202"/>
      <c r="DW160" s="202"/>
      <c r="DX160" s="202"/>
      <c r="DY160" s="202"/>
      <c r="DZ160" s="202"/>
      <c r="EA160" s="202"/>
      <c r="EB160" s="202"/>
      <c r="EC160" s="202"/>
      <c r="ED160" s="202"/>
      <c r="EE160" s="202"/>
    </row>
    <row r="161" spans="1:135" s="209" customFormat="1" ht="13.8" thickBot="1" x14ac:dyDescent="0.3">
      <c r="A161" s="601">
        <f>'дерево ЭД117-02Э'!A163</f>
        <v>160</v>
      </c>
      <c r="B161" s="204" t="str">
        <f>'дерево ЭД117-02Э'!B163</f>
        <v>09.19.</v>
      </c>
      <c r="C161" s="205" t="str">
        <f>IF($H161="-","-",'детали ЭД117-02Э'!C161)</f>
        <v>-</v>
      </c>
      <c r="D161" s="205" t="str">
        <f>IF($H161="-","-",IF('детали ЭД117-02Э'!D161=0,"-",'детали ЭД117-02Э'!D161))</f>
        <v>-</v>
      </c>
      <c r="E161" s="547" t="str">
        <f>IF($H161="-","-",IF('детали ЭД117-02Э'!E161=0,"-",'детали ЭД117-02Э'!E161))</f>
        <v>-</v>
      </c>
      <c r="F161" s="547" t="str">
        <f>IF($H161="-","-",IF('детали ЭД117-02Э'!F161=0,"-",'детали ЭД117-02Э'!F161))</f>
        <v>-</v>
      </c>
      <c r="G161" s="547" t="str">
        <f>IF($H161="-","-",IF('детали ЭД117-02Э'!G161=0,"-",'детали ЭД117-02Э'!G161))</f>
        <v>-</v>
      </c>
      <c r="H161" s="548" t="str">
        <f>IF((HLOOKUP($D$1,'дерево ЭД117-02Э'!$H$4:$BU$235,A161,FALSE))*$G$1=0,"-",(HLOOKUP($D$1,'дерево ЭД117-02Э'!$H$4:$BU$235,A161,FALSE))*$G$1)</f>
        <v>-</v>
      </c>
      <c r="I161" s="548" t="str">
        <f>IF(H161="-","-",'детали ЭД117-02Э'!H161)</f>
        <v>-</v>
      </c>
      <c r="J161" s="537" t="str">
        <f>IF($H161="-","-",(HLOOKUP($D$1,'исп. ЭД117-02Э таб'!$H$4:$BU$37,'исп. ЭД117-02Э таб'!A17,FALSE)*$G$1))</f>
        <v>-</v>
      </c>
      <c r="K161" s="537" t="str">
        <f>IF(H161="-","-",IF('детали ЭД117-02Э'!J161=0,"-",'детали ЭД117-02Э'!J161*$H161))</f>
        <v>-</v>
      </c>
      <c r="L161" s="217" t="str">
        <f>IF($H161="-","-",IF('детали ЭД117-02Э'!K161=0,"-",'детали ЭД117-02Э'!K161))</f>
        <v>-</v>
      </c>
      <c r="M161" s="605" t="str">
        <f>IF($H161="-","-",IF('детали ЭД117-02Э'!L161=0,"-",'детали ЭД117-02Э'!L161))</f>
        <v>-</v>
      </c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592"/>
      <c r="DE161" s="212"/>
      <c r="DF161" s="212"/>
      <c r="DG161" s="212"/>
      <c r="DH161" s="212"/>
      <c r="DI161" s="212"/>
      <c r="DJ161" s="212"/>
      <c r="DK161" s="212"/>
      <c r="DL161" s="212"/>
      <c r="DM161" s="212"/>
      <c r="DN161" s="212"/>
      <c r="DO161" s="212"/>
      <c r="DP161" s="212"/>
      <c r="DQ161" s="212"/>
      <c r="DR161" s="212"/>
      <c r="DS161" s="212"/>
      <c r="DT161" s="212"/>
      <c r="DU161" s="212"/>
      <c r="DV161" s="212"/>
      <c r="DW161" s="212"/>
      <c r="DX161" s="212"/>
      <c r="DY161" s="212"/>
      <c r="DZ161" s="212"/>
      <c r="EA161" s="212"/>
      <c r="EB161" s="212"/>
      <c r="EC161" s="212"/>
      <c r="ED161" s="212"/>
      <c r="EE161" s="212"/>
    </row>
    <row r="162" spans="1:135" s="199" customFormat="1" x14ac:dyDescent="0.25">
      <c r="A162" s="601">
        <f>'дерево ЭД117-02Э'!A164</f>
        <v>161</v>
      </c>
      <c r="B162" s="194" t="str">
        <f>'дерево ЭД117-02Э'!B164</f>
        <v>09.19.</v>
      </c>
      <c r="C162" s="195" t="str">
        <f>IF($H162="-","-",'детали ЭД117-02Э'!C162)</f>
        <v>Провод 2FO 100-2,5</v>
      </c>
      <c r="D162" s="195" t="str">
        <f>IF($H162="-","-",IF('детали ЭД117-02Э'!D162=0,"-",'детали ЭД117-02Э'!D162))</f>
        <v xml:space="preserve">150FN019 ISOLA </v>
      </c>
      <c r="E162" s="549" t="str">
        <f>IF($H162="-","-",IF('детали ЭД117-02Э'!E162=0,"-",'детали ЭД117-02Э'!E162))</f>
        <v>Провод</v>
      </c>
      <c r="F162" s="549" t="str">
        <f>IF($H162="-","-",IF('детали ЭД117-02Э'!F162=0,"-",'детали ЭД117-02Э'!F162))</f>
        <v>2,5</v>
      </c>
      <c r="G162" s="549" t="str">
        <f>IF($H162="-","-",IF('детали ЭД117-02Э'!G162=0,"-",'детали ЭД117-02Э'!G162))</f>
        <v>ISOLA 2FO 100 с полиимидн. пленкой 150FN019</v>
      </c>
      <c r="H162" s="550">
        <f>IF((HLOOKUP($D$1,'дерево ЭД117-02Э'!$H$4:$BU$235,A162,FALSE))*$G$1=0,"-",(HLOOKUP($D$1,'дерево ЭД117-02Э'!$H$4:$BU$235,A162,FALSE))*$G$1)</f>
        <v>1101.7</v>
      </c>
      <c r="I162" s="550" t="str">
        <f>IF(H162="-","-",'детали ЭД117-02Э'!H162)</f>
        <v>м</v>
      </c>
      <c r="J162" s="531">
        <f>IF($H162="-","-",(HLOOKUP($D$1,'исп. ЭД117-02Э таб'!$H$4:$BU$37,'исп. ЭД117-02Э таб'!A18,FALSE)*$G$1))</f>
        <v>1080.0999999999999</v>
      </c>
      <c r="K162" s="531">
        <f>IF(H162="-","-",IF('детали ЭД117-02Э'!J162=0,"-",'детали ЭД117-02Э'!J162*$H162))</f>
        <v>1101.7</v>
      </c>
      <c r="L162" s="215" t="str">
        <f>IF($H162="-","-",IF('детали ЭД117-02Э'!K162=0,"-",'детали ЭД117-02Э'!K162))</f>
        <v>в м</v>
      </c>
      <c r="M162" s="604" t="str">
        <f>IF($H162="-","-",IF('детали ЭД117-02Э'!L162=0,"-",'детали ЭД117-02Э'!L162))</f>
        <v>статор</v>
      </c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591"/>
      <c r="DE162" s="202"/>
      <c r="DF162" s="202"/>
      <c r="DG162" s="202"/>
      <c r="DH162" s="202"/>
      <c r="DI162" s="202"/>
      <c r="DJ162" s="202"/>
      <c r="DK162" s="202"/>
      <c r="DL162" s="202"/>
      <c r="DM162" s="202"/>
      <c r="DN162" s="202"/>
      <c r="DO162" s="202"/>
      <c r="DP162" s="202"/>
      <c r="DQ162" s="202"/>
      <c r="DR162" s="202"/>
      <c r="DS162" s="202"/>
      <c r="DT162" s="202"/>
      <c r="DU162" s="202"/>
      <c r="DV162" s="202"/>
      <c r="DW162" s="202"/>
      <c r="DX162" s="202"/>
      <c r="DY162" s="202"/>
      <c r="DZ162" s="202"/>
      <c r="EA162" s="202"/>
      <c r="EB162" s="202"/>
      <c r="EC162" s="202"/>
      <c r="ED162" s="202"/>
      <c r="EE162" s="202"/>
    </row>
    <row r="163" spans="1:135" s="209" customFormat="1" ht="13.8" thickBot="1" x14ac:dyDescent="0.3">
      <c r="A163" s="601">
        <f>'дерево ЭД117-02Э'!A165</f>
        <v>162</v>
      </c>
      <c r="B163" s="204" t="str">
        <f>'дерево ЭД117-02Э'!B165</f>
        <v>09.19.</v>
      </c>
      <c r="C163" s="205" t="str">
        <f>IF($H163="-","-",'детали ЭД117-02Э'!C163)</f>
        <v>Провод 2FO 100-2,5</v>
      </c>
      <c r="D163" s="205" t="str">
        <f>IF($H163="-","-",IF('детали ЭД117-02Э'!D163=0,"-",'детали ЭД117-02Э'!D163))</f>
        <v xml:space="preserve">150FN019 ISOLA </v>
      </c>
      <c r="E163" s="547" t="str">
        <f>IF($H163="-","-",IF('детали ЭД117-02Э'!E163=0,"-",'детали ЭД117-02Э'!E163))</f>
        <v>Провод</v>
      </c>
      <c r="F163" s="547" t="str">
        <f>IF($H163="-","-",IF('детали ЭД117-02Э'!F163=0,"-",'детали ЭД117-02Э'!F163))</f>
        <v>2,5</v>
      </c>
      <c r="G163" s="547" t="str">
        <f>IF($H163="-","-",IF('детали ЭД117-02Э'!G163=0,"-",'детали ЭД117-02Э'!G163))</f>
        <v>ISOLA 2FO 100 с полиимидн. пленкой 150FN019</v>
      </c>
      <c r="H163" s="548">
        <f>IF((HLOOKUP($D$1,'дерево ЭД117-02Э'!$H$4:$BU$235,A163,FALSE))*$G$1=0,"-",(HLOOKUP($D$1,'дерево ЭД117-02Э'!$H$4:$BU$235,A163,FALSE))*$G$1)</f>
        <v>50.57</v>
      </c>
      <c r="I163" s="548" t="str">
        <f>IF(H163="-","-",'детали ЭД117-02Э'!H163)</f>
        <v>кг</v>
      </c>
      <c r="J163" s="537">
        <f>IF($H163="-","-",(HLOOKUP($D$1,'исп. ЭД117-02Э таб'!$H$4:$BU$37,'исп. ЭД117-02Э таб'!A19,FALSE)*$G$1))</f>
        <v>49.58</v>
      </c>
      <c r="K163" s="537">
        <f>IF(H163="-","-",IF('детали ЭД117-02Э'!J163=0,"-",'детали ЭД117-02Э'!J163*$H163))</f>
        <v>50.57</v>
      </c>
      <c r="L163" s="217" t="str">
        <f>IF($H163="-","-",IF('детали ЭД117-02Э'!K163=0,"-",'детали ЭД117-02Э'!K163))</f>
        <v>в кг</v>
      </c>
      <c r="M163" s="605" t="str">
        <f>IF($H163="-","-",IF('детали ЭД117-02Э'!L163=0,"-",'детали ЭД117-02Э'!L163))</f>
        <v>статор</v>
      </c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592"/>
      <c r="DE163" s="212"/>
      <c r="DF163" s="212"/>
      <c r="DG163" s="212"/>
      <c r="DH163" s="212"/>
      <c r="DI163" s="212"/>
      <c r="DJ163" s="212"/>
      <c r="DK163" s="212"/>
      <c r="DL163" s="212"/>
      <c r="DM163" s="212"/>
      <c r="DN163" s="212"/>
      <c r="DO163" s="212"/>
      <c r="DP163" s="212"/>
      <c r="DQ163" s="212"/>
      <c r="DR163" s="212"/>
      <c r="DS163" s="212"/>
      <c r="DT163" s="212"/>
      <c r="DU163" s="212"/>
      <c r="DV163" s="212"/>
      <c r="DW163" s="212"/>
      <c r="DX163" s="212"/>
      <c r="DY163" s="212"/>
      <c r="DZ163" s="212"/>
      <c r="EA163" s="212"/>
      <c r="EB163" s="212"/>
      <c r="EC163" s="212"/>
      <c r="ED163" s="212"/>
      <c r="EE163" s="212"/>
    </row>
    <row r="164" spans="1:135" s="199" customFormat="1" x14ac:dyDescent="0.25">
      <c r="A164" s="601">
        <f>'дерево ЭД117-02Э'!A166</f>
        <v>163</v>
      </c>
      <c r="B164" s="194" t="str">
        <f>'дерево ЭД117-02Э'!B166</f>
        <v>09.19.</v>
      </c>
      <c r="C164" s="195" t="str">
        <f>IF($H164="-","-",'детали ЭД117-02Э'!C164)</f>
        <v>-</v>
      </c>
      <c r="D164" s="195" t="str">
        <f>IF($H164="-","-",IF('детали ЭД117-02Э'!D164=0,"-",'детали ЭД117-02Э'!D164))</f>
        <v>-</v>
      </c>
      <c r="E164" s="549" t="str">
        <f>IF($H164="-","-",IF('детали ЭД117-02Э'!E164=0,"-",'детали ЭД117-02Э'!E164))</f>
        <v>-</v>
      </c>
      <c r="F164" s="549" t="str">
        <f>IF($H164="-","-",IF('детали ЭД117-02Э'!F164=0,"-",'детали ЭД117-02Э'!F164))</f>
        <v>-</v>
      </c>
      <c r="G164" s="549" t="str">
        <f>IF($H164="-","-",IF('детали ЭД117-02Э'!G164=0,"-",'детали ЭД117-02Э'!G164))</f>
        <v>-</v>
      </c>
      <c r="H164" s="550" t="str">
        <f>IF((HLOOKUP($D$1,'дерево ЭД117-02Э'!$H$4:$BU$235,A164,FALSE))*$G$1=0,"-",(HLOOKUP($D$1,'дерево ЭД117-02Э'!$H$4:$BU$235,A164,FALSE))*$G$1)</f>
        <v>-</v>
      </c>
      <c r="I164" s="550" t="str">
        <f>IF(H164="-","-",'детали ЭД117-02Э'!H164)</f>
        <v>-</v>
      </c>
      <c r="J164" s="531" t="str">
        <f>IF($H164="-","-",(HLOOKUP($D$1,'исп. ЭД117-02Э таб'!$H$4:$BU$37,'исп. ЭД117-02Э таб'!A20,FALSE)*$G$1))</f>
        <v>-</v>
      </c>
      <c r="K164" s="531" t="str">
        <f>IF(H164="-","-",IF('детали ЭД117-02Э'!J164=0,"-",'детали ЭД117-02Э'!J164*$H164))</f>
        <v>-</v>
      </c>
      <c r="L164" s="215" t="str">
        <f>IF($H164="-","-",IF('детали ЭД117-02Э'!K164=0,"-",'детали ЭД117-02Э'!K164))</f>
        <v>-</v>
      </c>
      <c r="M164" s="604" t="str">
        <f>IF($H164="-","-",IF('детали ЭД117-02Э'!L164=0,"-",'детали ЭД117-02Э'!L164))</f>
        <v>-</v>
      </c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591"/>
      <c r="DE164" s="202"/>
      <c r="DF164" s="202"/>
      <c r="DG164" s="202"/>
      <c r="DH164" s="202"/>
      <c r="DI164" s="202"/>
      <c r="DJ164" s="202"/>
      <c r="DK164" s="202"/>
      <c r="DL164" s="202"/>
      <c r="DM164" s="202"/>
      <c r="DN164" s="202"/>
      <c r="DO164" s="202"/>
      <c r="DP164" s="202"/>
      <c r="DQ164" s="202"/>
      <c r="DR164" s="202"/>
      <c r="DS164" s="202"/>
      <c r="DT164" s="202"/>
      <c r="DU164" s="202"/>
      <c r="DV164" s="202"/>
      <c r="DW164" s="202"/>
      <c r="DX164" s="202"/>
      <c r="DY164" s="202"/>
      <c r="DZ164" s="202"/>
      <c r="EA164" s="202"/>
      <c r="EB164" s="202"/>
      <c r="EC164" s="202"/>
      <c r="ED164" s="202"/>
      <c r="EE164" s="202"/>
    </row>
    <row r="165" spans="1:135" s="209" customFormat="1" ht="13.8" thickBot="1" x14ac:dyDescent="0.3">
      <c r="A165" s="601">
        <f>'дерево ЭД117-02Э'!A167</f>
        <v>164</v>
      </c>
      <c r="B165" s="204" t="str">
        <f>'дерево ЭД117-02Э'!B167</f>
        <v>09.19.</v>
      </c>
      <c r="C165" s="205" t="str">
        <f>IF($H165="-","-",'детали ЭД117-02Э'!C165)</f>
        <v>-</v>
      </c>
      <c r="D165" s="205" t="str">
        <f>IF($H165="-","-",IF('детали ЭД117-02Э'!D165=0,"-",'детали ЭД117-02Э'!D165))</f>
        <v>-</v>
      </c>
      <c r="E165" s="547" t="str">
        <f>IF($H165="-","-",IF('детали ЭД117-02Э'!E165=0,"-",'детали ЭД117-02Э'!E165))</f>
        <v>-</v>
      </c>
      <c r="F165" s="547" t="str">
        <f>IF($H165="-","-",IF('детали ЭД117-02Э'!F165=0,"-",'детали ЭД117-02Э'!F165))</f>
        <v>-</v>
      </c>
      <c r="G165" s="547" t="str">
        <f>IF($H165="-","-",IF('детали ЭД117-02Э'!G165=0,"-",'детали ЭД117-02Э'!G165))</f>
        <v>-</v>
      </c>
      <c r="H165" s="548" t="str">
        <f>IF((HLOOKUP($D$1,'дерево ЭД117-02Э'!$H$4:$BU$235,A165,FALSE))*$G$1=0,"-",(HLOOKUP($D$1,'дерево ЭД117-02Э'!$H$4:$BU$235,A165,FALSE))*$G$1)</f>
        <v>-</v>
      </c>
      <c r="I165" s="548" t="str">
        <f>IF(H165="-","-",'детали ЭД117-02Э'!H165)</f>
        <v>-</v>
      </c>
      <c r="J165" s="537" t="str">
        <f>IF($H165="-","-",(HLOOKUP($D$1,'исп. ЭД117-02Э таб'!$H$4:$BU$37,'исп. ЭД117-02Э таб'!A21,FALSE)*$G$1))</f>
        <v>-</v>
      </c>
      <c r="K165" s="537" t="str">
        <f>IF(H165="-","-",IF('детали ЭД117-02Э'!J165=0,"-",'детали ЭД117-02Э'!J165*$H165))</f>
        <v>-</v>
      </c>
      <c r="L165" s="217" t="str">
        <f>IF($H165="-","-",IF('детали ЭД117-02Э'!K165=0,"-",'детали ЭД117-02Э'!K165))</f>
        <v>-</v>
      </c>
      <c r="M165" s="605" t="str">
        <f>IF($H165="-","-",IF('детали ЭД117-02Э'!L165=0,"-",'детали ЭД117-02Э'!L165))</f>
        <v>-</v>
      </c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592"/>
      <c r="DE165" s="212"/>
      <c r="DF165" s="212"/>
      <c r="DG165" s="212"/>
      <c r="DH165" s="212"/>
      <c r="DI165" s="212"/>
      <c r="DJ165" s="212"/>
      <c r="DK165" s="212"/>
      <c r="DL165" s="212"/>
      <c r="DM165" s="212"/>
      <c r="DN165" s="212"/>
      <c r="DO165" s="212"/>
      <c r="DP165" s="212"/>
      <c r="DQ165" s="212"/>
      <c r="DR165" s="212"/>
      <c r="DS165" s="212"/>
      <c r="DT165" s="212"/>
      <c r="DU165" s="212"/>
      <c r="DV165" s="212"/>
      <c r="DW165" s="212"/>
      <c r="DX165" s="212"/>
      <c r="DY165" s="212"/>
      <c r="DZ165" s="212"/>
      <c r="EA165" s="212"/>
      <c r="EB165" s="212"/>
      <c r="EC165" s="212"/>
      <c r="ED165" s="212"/>
      <c r="EE165" s="212"/>
    </row>
    <row r="166" spans="1:135" s="286" customFormat="1" x14ac:dyDescent="0.25">
      <c r="A166" s="601">
        <f>'дерево ЭД117-02Э'!A168</f>
        <v>165</v>
      </c>
      <c r="B166" s="188" t="str">
        <f>'дерево ЭД117-02Э'!B168</f>
        <v>09.20.</v>
      </c>
      <c r="C166" s="189" t="str">
        <f>IF($H166="-","-",'детали ЭД117-02Э'!C166)</f>
        <v>Лак пропиточный 2053HFP</v>
      </c>
      <c r="D166" s="189" t="str">
        <f>IF($H166="-","-",IF('детали ЭД117-02Э'!D166=0,"-",'детали ЭД117-02Э'!D166))</f>
        <v>ISOLA</v>
      </c>
      <c r="E166" s="149" t="str">
        <f>IF($H166="-","-",IF('детали ЭД117-02Э'!E166=0,"-",'детали ЭД117-02Э'!E166))</f>
        <v>Лак пропиточный</v>
      </c>
      <c r="F166" s="149" t="str">
        <f>IF($H166="-","-",IF('детали ЭД117-02Э'!F166=0,"-",'детали ЭД117-02Э'!F166))</f>
        <v>-</v>
      </c>
      <c r="G166" s="149" t="str">
        <f>IF($H166="-","-",IF('детали ЭД117-02Э'!G166=0,"-",'детали ЭД117-02Э'!G166))</f>
        <v>2053 HFP "Isola Werke AG"</v>
      </c>
      <c r="H166" s="135">
        <f>IF((HLOOKUP($D$1,'дерево ЭД117-02Э'!$H$4:$BU$235,A166,FALSE))*$G$1=0,"-",(HLOOKUP($D$1,'дерево ЭД117-02Э'!$H$4:$BU$235,A166,FALSE))*$G$1)</f>
        <v>2.6</v>
      </c>
      <c r="I166" s="135" t="str">
        <f>IF(H166="-","-",'детали ЭД117-02Э'!H166)</f>
        <v>кг</v>
      </c>
      <c r="J166" s="175">
        <f>IF($H166="-","-",(HLOOKUP($D$1,'исп. ЭД117-02Э таб'!$H$4:$BU$37,'исп. ЭД117-02Э таб'!A22,FALSE)*$G$1))</f>
        <v>2.6</v>
      </c>
      <c r="K166" s="175">
        <f>IF(H166="-","-",IF('детали ЭД117-02Э'!J166=0,"-",'детали ЭД117-02Э'!J166*$H166))</f>
        <v>2.6</v>
      </c>
      <c r="L166" s="514" t="str">
        <f>IF($H166="-","-",IF('детали ЭД117-02Э'!K166=0,"-",'детали ЭД117-02Э'!K166))</f>
        <v>-</v>
      </c>
      <c r="M166" s="607" t="str">
        <f>IF($H166="-","-",IF('детали ЭД117-02Э'!L166=0,"-",'детали ЭД117-02Э'!L166))</f>
        <v>статор</v>
      </c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594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</row>
    <row r="167" spans="1:135" s="35" customFormat="1" ht="13.8" thickBot="1" x14ac:dyDescent="0.3">
      <c r="A167" s="601">
        <f>'дерево ЭД117-02Э'!A169</f>
        <v>166</v>
      </c>
      <c r="B167" s="182" t="str">
        <f>'дерево ЭД117-02Э'!B169</f>
        <v>09.21.</v>
      </c>
      <c r="C167" s="219" t="str">
        <f>IF($H167="-","-",'детали ЭД117-02Э'!C167)</f>
        <v>Цилиндр ЦИПЭ 60,5х63х75</v>
      </c>
      <c r="D167" s="219" t="str">
        <f>IF($H167="-","-",IF('детали ЭД117-02Э'!D167=0,"-",'детали ЭД117-02Э'!D167))</f>
        <v xml:space="preserve"> </v>
      </c>
      <c r="E167" s="492" t="str">
        <f>IF($H167="-","-",IF('детали ЭД117-02Э'!E167=0,"-",'детали ЭД117-02Э'!E167))</f>
        <v>Цилиндр</v>
      </c>
      <c r="F167" s="492" t="str">
        <f>IF($H167="-","-",IF('детали ЭД117-02Э'!F167=0,"-",'детали ЭД117-02Э'!F167))</f>
        <v>-</v>
      </c>
      <c r="G167" s="492" t="str">
        <f>IF($H167="-","-",IF('детали ЭД117-02Э'!G167=0,"-",'детали ЭД117-02Э'!G167))</f>
        <v>ЦИПЭ 60,5х63х75 И78.0095.104ТУ</v>
      </c>
      <c r="H167" s="493">
        <f>IF((HLOOKUP($D$1,'дерево ЭД117-02Э'!$H$4:$BU$235,A167,FALSE))*$G$1=0,"-",(HLOOKUP($D$1,'дерево ЭД117-02Э'!$H$4:$BU$235,A167,FALSE))*$G$1)</f>
        <v>2</v>
      </c>
      <c r="I167" s="493" t="str">
        <f>IF(H167="-","-",'детали ЭД117-02Э'!H167)</f>
        <v>шт</v>
      </c>
      <c r="J167" s="494" t="str">
        <f>IF($H167="-","-",IF('детали ЭД117-02Э'!I167=0,"-",'детали ЭД117-02Э'!I167*$H167))</f>
        <v>-</v>
      </c>
      <c r="K167" s="494">
        <f>IF(H167="-","-",IF('детали ЭД117-02Э'!J167=0,"-",'детали ЭД117-02Э'!J167*$H167))</f>
        <v>2</v>
      </c>
      <c r="L167" s="482" t="str">
        <f>IF($H167="-","-",IF('детали ЭД117-02Э'!K167=0,"-",'детали ЭД117-02Э'!K167))</f>
        <v>-</v>
      </c>
      <c r="M167" s="603" t="str">
        <f>IF($H167="-","-",IF('детали ЭД117-02Э'!L167=0,"-",'детали ЭД117-02Э'!L167))</f>
        <v>статор</v>
      </c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59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</row>
    <row r="168" spans="1:135" s="199" customFormat="1" ht="16.2" x14ac:dyDescent="0.25">
      <c r="A168" s="601">
        <f>'дерево ЭД117-02Э'!A170</f>
        <v>167</v>
      </c>
      <c r="B168" s="330"/>
      <c r="C168" s="619" t="str">
        <f>HLOOKUP($D$1,'дерево ЭД117-02Э'!$H$4:$BU$235,A168,FALSE)</f>
        <v>11</v>
      </c>
      <c r="D168" s="324"/>
      <c r="E168" s="552"/>
      <c r="F168" s="552"/>
      <c r="G168" s="552"/>
      <c r="H168" s="552"/>
      <c r="I168" s="552"/>
      <c r="J168" s="552"/>
      <c r="K168" s="552"/>
      <c r="L168" s="554"/>
      <c r="M168" s="604" t="str">
        <f>IF($H168="-","-",IF('детали ЭД117-02Э'!L168=0,"-",'детали ЭД117-02Э'!L168))</f>
        <v>-</v>
      </c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591"/>
      <c r="DE168" s="202"/>
      <c r="DF168" s="202"/>
      <c r="DG168" s="202"/>
      <c r="DH168" s="202"/>
      <c r="DI168" s="202"/>
      <c r="DJ168" s="202"/>
      <c r="DK168" s="202"/>
      <c r="DL168" s="202"/>
      <c r="DM168" s="202"/>
      <c r="DN168" s="202"/>
      <c r="DO168" s="202"/>
      <c r="DP168" s="202"/>
      <c r="DQ168" s="202"/>
      <c r="DR168" s="202"/>
      <c r="DS168" s="202"/>
      <c r="DT168" s="202"/>
      <c r="DU168" s="202"/>
      <c r="DV168" s="202"/>
      <c r="DW168" s="202"/>
      <c r="DX168" s="202"/>
      <c r="DY168" s="202"/>
      <c r="DZ168" s="202"/>
      <c r="EA168" s="202"/>
      <c r="EB168" s="202"/>
      <c r="EC168" s="202"/>
      <c r="ED168" s="202"/>
      <c r="EE168" s="202"/>
    </row>
    <row r="169" spans="1:135" s="209" customFormat="1" ht="13.8" thickBot="1" x14ac:dyDescent="0.3">
      <c r="A169" s="601">
        <f>'дерево ЭД117-02Э'!A171</f>
        <v>168</v>
      </c>
      <c r="B169" s="204" t="str">
        <f>'дерево ЭД117-02Э'!B171</f>
        <v>09.22.</v>
      </c>
      <c r="C169" s="205" t="str">
        <f>IF($H169="-","-",'детали ЭД117-02Э'!C169)</f>
        <v>ЭД117-02-50-ХХКВМ статор</v>
      </c>
      <c r="D169" s="205" t="str">
        <f>IF($H169="-","-",IF('детали ЭД117-02Э'!D169=0,"-",'детали ЭД117-02Э'!D169))</f>
        <v>Комплект вспомог. мат.</v>
      </c>
      <c r="E169" s="547" t="str">
        <f>IF($H169="-","-",IF('детали ЭД117-02Э'!E169=0,"-",'детали ЭД117-02Э'!E169))</f>
        <v>КВМ</v>
      </c>
      <c r="F169" s="547" t="str">
        <f>IF($H169="-","-",IF('детали ЭД117-02Э'!F169=0,"-",'детали ЭД117-02Э'!F169))</f>
        <v>-</v>
      </c>
      <c r="G169" s="547" t="str">
        <f>IF($H169="-","-",IF('детали ЭД117-02Э'!G169=0,"-",'детали ЭД117-02Э'!G169))</f>
        <v>ЭД117-02-50-ХХКВМ</v>
      </c>
      <c r="H169" s="548">
        <f>IF((HLOOKUP($D$1,'дерево ЭД117-02Э'!$H$4:$BU$235,A169,FALSE))*$G$1=0,"-",(HLOOKUP($D$1,'дерево ЭД117-02Э'!$H$4:$BU$235,A169,FALSE))*$G$1)</f>
        <v>1</v>
      </c>
      <c r="I169" s="548" t="str">
        <f>IF(H169="-","-",'детали ЭД117-02Э'!H169)</f>
        <v>шт</v>
      </c>
      <c r="J169" s="537" t="str">
        <f>IF($H169="-","-",IF('детали ЭД117-02Э'!I169=0,"-",'детали ЭД117-02Э'!I169*$H169))</f>
        <v>-</v>
      </c>
      <c r="K169" s="537">
        <f>IF(H169="-","-",IF('детали ЭД117-02Э'!J169=0,"-",'детали ЭД117-02Э'!J169*$H169))</f>
        <v>1</v>
      </c>
      <c r="L169" s="581" t="str">
        <f>IF($H169="-","-",IF('детали ЭД117-02Э'!K169=0,"-",'детали ЭД117-02Э'!K169))</f>
        <v>-</v>
      </c>
      <c r="M169" s="605" t="str">
        <f>IF($H169="-","-",IF('детали ЭД117-02Э'!L169=0,"-",'детали ЭД117-02Э'!L169))</f>
        <v>статор</v>
      </c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592"/>
      <c r="DE169" s="212"/>
      <c r="DF169" s="212"/>
      <c r="DG169" s="212"/>
      <c r="DH169" s="212"/>
      <c r="DI169" s="212"/>
      <c r="DJ169" s="212"/>
      <c r="DK169" s="212"/>
      <c r="DL169" s="212"/>
      <c r="DM169" s="212"/>
      <c r="DN169" s="212"/>
      <c r="DO169" s="212"/>
      <c r="DP169" s="212"/>
      <c r="DQ169" s="212"/>
      <c r="DR169" s="212"/>
      <c r="DS169" s="212"/>
      <c r="DT169" s="212"/>
      <c r="DU169" s="212"/>
      <c r="DV169" s="212"/>
      <c r="DW169" s="212"/>
      <c r="DX169" s="212"/>
      <c r="DY169" s="212"/>
      <c r="DZ169" s="212"/>
      <c r="EA169" s="212"/>
      <c r="EB169" s="212"/>
      <c r="EC169" s="212"/>
      <c r="ED169" s="212"/>
      <c r="EE169" s="212"/>
    </row>
    <row r="170" spans="1:135" s="275" customFormat="1" ht="13.8" thickBot="1" x14ac:dyDescent="0.3">
      <c r="A170" s="601">
        <f>'дерево ЭД117-02Э'!A172</f>
        <v>169</v>
      </c>
      <c r="B170" s="384" t="str">
        <f>'дерево ЭД117-02Э'!B172</f>
        <v>09.01.</v>
      </c>
      <c r="C170" s="385" t="str">
        <f>IF($H170="-","-",'детали ЭД117-02Э'!C170)</f>
        <v>ЭД117Т-01-53-06СБ</v>
      </c>
      <c r="D170" s="385" t="str">
        <f>IF($H170="-","-",IF('детали ЭД117-02Э'!D170=0,"-",'детали ЭД117-02Э'!D170))</f>
        <v>Кабель с наконечником</v>
      </c>
      <c r="E170" s="557" t="str">
        <f>IF($H170="-","-",IF('детали ЭД117-02Э'!E170=0,"-",'детали ЭД117-02Э'!E170))</f>
        <v>-</v>
      </c>
      <c r="F170" s="557" t="str">
        <f>IF($H170="-","-",IF('детали ЭД117-02Э'!F170=0,"-",'детали ЭД117-02Э'!F170))</f>
        <v>-</v>
      </c>
      <c r="G170" s="557" t="str">
        <f>IF($H170="-","-",IF('детали ЭД117-02Э'!G170=0,"-",'детали ЭД117-02Э'!G170))</f>
        <v>-</v>
      </c>
      <c r="H170" s="558">
        <f>IF((HLOOKUP($D$1,'дерево ЭД117-02Э'!$H$4:$BU$235,A170,FALSE))*$G$1=0,"-",(HLOOKUP($D$1,'дерево ЭД117-02Э'!$H$4:$BU$235,A170,FALSE))*$G$1)</f>
        <v>1</v>
      </c>
      <c r="I170" s="559" t="str">
        <f>IF(H170="-","-",'детали ЭД117-02Э'!H170)</f>
        <v>шт</v>
      </c>
      <c r="J170" s="560" t="str">
        <f>IF($H170="-","-",IF('детали ЭД117-02Э'!I170=0,"-",'детали ЭД117-02Э'!I170*$H170))</f>
        <v>-</v>
      </c>
      <c r="K170" s="561" t="str">
        <f>IF(H170="-","-",IF('детали ЭД117-02Э'!J170=0,"-",'детали ЭД117-02Э'!J170*$H170))</f>
        <v>-</v>
      </c>
      <c r="L170" s="563" t="str">
        <f>IF($H170="-","-",IF('детали ЭД117-02Э'!K170=0,"-",'детали ЭД117-02Э'!K170))</f>
        <v>-</v>
      </c>
      <c r="M170" s="608" t="str">
        <f>IF($H170="-","-",IF('детали ЭД117-02Э'!L170=0,"-",'детали ЭД117-02Э'!L170))</f>
        <v>-</v>
      </c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595"/>
      <c r="DE170" s="270"/>
      <c r="DF170" s="270"/>
      <c r="DG170" s="270"/>
      <c r="DH170" s="270"/>
      <c r="DI170" s="270"/>
      <c r="DJ170" s="270"/>
      <c r="DK170" s="270"/>
      <c r="DL170" s="270"/>
      <c r="DM170" s="270"/>
      <c r="DN170" s="270"/>
      <c r="DO170" s="270"/>
      <c r="DP170" s="270"/>
      <c r="DQ170" s="270"/>
      <c r="DR170" s="270"/>
      <c r="DS170" s="270"/>
      <c r="DT170" s="270"/>
      <c r="DU170" s="270"/>
      <c r="DV170" s="270"/>
      <c r="DW170" s="270"/>
      <c r="DX170" s="270"/>
      <c r="DY170" s="270"/>
      <c r="DZ170" s="270"/>
      <c r="EA170" s="270"/>
      <c r="EB170" s="270"/>
      <c r="EC170" s="270"/>
      <c r="ED170" s="270"/>
      <c r="EE170" s="270"/>
    </row>
    <row r="171" spans="1:135" s="286" customFormat="1" x14ac:dyDescent="0.25">
      <c r="A171" s="601">
        <f>'дерево ЭД117-02Э'!A173</f>
        <v>170</v>
      </c>
      <c r="B171" s="188" t="str">
        <f>'дерево ЭД117-02Э'!B173</f>
        <v>09.01.1.</v>
      </c>
      <c r="C171" s="229" t="str">
        <f>IF($H171="-","-",'детали ЭД117-02Э'!C171)</f>
        <v>ЭД117-01-51-001-06</v>
      </c>
      <c r="D171" s="229" t="str">
        <f>IF($H171="-","-",IF('детали ЭД117-02Э'!D171=0,"-",'детали ЭД117-02Э'!D171))</f>
        <v>Трубка изолирующая</v>
      </c>
      <c r="E171" s="511" t="str">
        <f>IF($H171="-","-",IF('детали ЭД117-02Э'!E171=0,"-",'детали ЭД117-02Э'!E171))</f>
        <v xml:space="preserve">Пленка </v>
      </c>
      <c r="F171" s="511" t="str">
        <f>IF($H171="-","-",IF('детали ЭД117-02Э'!F171=0,"-",'детали ЭД117-02Э'!F171))</f>
        <v>240±0,5</v>
      </c>
      <c r="G171" s="511" t="str">
        <f>IF($H171="-","-",IF('детали ЭД117-02Э'!G171=0,"-",'детали ЭД117-02Э'!G171))</f>
        <v>ПМФ-С-352 60/40мкм ТУ 6-19-226-89</v>
      </c>
      <c r="H171" s="512">
        <f>IF((HLOOKUP($D$1,'дерево ЭД117-02Э'!$H$4:$BU$235,A171,FALSE))*$G$1=0,"-",(HLOOKUP($D$1,'дерево ЭД117-02Э'!$H$4:$BU$235,A171,FALSE))*$G$1)</f>
        <v>1</v>
      </c>
      <c r="I171" s="512" t="str">
        <f>IF(H171="-","-",'детали ЭД117-02Э'!H171)</f>
        <v>кг</v>
      </c>
      <c r="J171" s="513">
        <f>IF($H171="-","-",IF('детали ЭД117-02Э'!I171=0,"-",'детали ЭД117-02Э'!I171*$H171))</f>
        <v>2.5000000000000001E-4</v>
      </c>
      <c r="K171" s="513">
        <f>IF(H171="-","-",IF('детали ЭД117-02Э'!J171=0,"-",'детали ЭД117-02Э'!J171*$H171))</f>
        <v>2.9999999999999997E-4</v>
      </c>
      <c r="L171" s="514" t="str">
        <f>IF($H171="-","-",IF('детали ЭД117-02Э'!K171=0,"-",'детали ЭД117-02Э'!K171))</f>
        <v>-</v>
      </c>
      <c r="M171" s="607" t="str">
        <f>IF($H171="-","-",IF('детали ЭД117-02Э'!L171=0,"-",'детали ЭД117-02Э'!L171))</f>
        <v>статор</v>
      </c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594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</row>
    <row r="172" spans="1:135" s="35" customFormat="1" ht="13.8" thickBot="1" x14ac:dyDescent="0.3">
      <c r="A172" s="601">
        <f>'дерево ЭД117-02Э'!A174</f>
        <v>171</v>
      </c>
      <c r="B172" s="182" t="str">
        <f>'дерево ЭД117-02Э'!B174</f>
        <v>09.01.2.</v>
      </c>
      <c r="C172" s="219" t="str">
        <f>IF($H172="-","-",'детали ЭД117-02Э'!C172)</f>
        <v>ЭД117Т-01-53-001</v>
      </c>
      <c r="D172" s="219" t="str">
        <f>IF($H172="-","-",IF('детали ЭД117-02Э'!D172=0,"-",'детали ЭД117-02Э'!D172))</f>
        <v>Наконечник</v>
      </c>
      <c r="E172" s="492" t="str">
        <f>IF($H172="-","-",IF('детали ЭД117-02Э'!E172=0,"-",'детали ЭД117-02Э'!E172))</f>
        <v>Пруток</v>
      </c>
      <c r="F172" s="492" t="str">
        <f>IF($H172="-","-",IF('детали ЭД117-02Э'!F172=0,"-",'детали ЭД117-02Э'!F172))</f>
        <v>-</v>
      </c>
      <c r="G172" s="492" t="str">
        <f>IF($H172="-","-",IF('детали ЭД117-02Э'!G172=0,"-",'детали ЭД117-02Э'!G172))</f>
        <v>ДКРПТ 10х2000 М1 АВ ГОСТ 1535-91</v>
      </c>
      <c r="H172" s="493">
        <f>IF((HLOOKUP($D$1,'дерево ЭД117-02Э'!$H$4:$BU$235,A172,FALSE))*$G$1=0,"-",(HLOOKUP($D$1,'дерево ЭД117-02Э'!$H$4:$BU$235,A172,FALSE))*$G$1)</f>
        <v>1</v>
      </c>
      <c r="I172" s="493" t="str">
        <f>IF(H172="-","-",'детали ЭД117-02Э'!H172)</f>
        <v>кг</v>
      </c>
      <c r="J172" s="494">
        <f>IF($H172="-","-",IF('детали ЭД117-02Э'!I172=0,"-",'детали ЭД117-02Э'!I172*$H172))</f>
        <v>6.4000000000000003E-3</v>
      </c>
      <c r="K172" s="494">
        <f>IF(H172="-","-",IF('детали ЭД117-02Э'!J172=0,"-",'детали ЭД117-02Э'!J172*$H172))</f>
        <v>1.7500000000000002E-2</v>
      </c>
      <c r="L172" s="482" t="str">
        <f>IF($H172="-","-",IF('детали ЭД117-02Э'!K172=0,"-",'детали ЭД117-02Э'!K172))</f>
        <v>-</v>
      </c>
      <c r="M172" s="603" t="str">
        <f>IF($H172="-","-",IF('детали ЭД117-02Э'!L172=0,"-",'детали ЭД117-02Э'!L172))</f>
        <v>статор</v>
      </c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59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</row>
    <row r="173" spans="1:135" s="199" customFormat="1" x14ac:dyDescent="0.25">
      <c r="A173" s="601">
        <f>'дерево ЭД117-02Э'!A175</f>
        <v>172</v>
      </c>
      <c r="B173" s="194" t="str">
        <f>'дерево ЭД117-02Э'!B175</f>
        <v>09.01.3.</v>
      </c>
      <c r="C173" s="424" t="str">
        <f>IF($H173="-","-",'детали ЭД117-02Э'!C173)</f>
        <v>ЭД117Т-01-53-002-03</v>
      </c>
      <c r="D173" s="424" t="str">
        <f>IF($H173="-","-",IF('детали ЭД117-02Э'!D173=0,"-",'детали ЭД117-02Э'!D173))</f>
        <v>Провод</v>
      </c>
      <c r="E173" s="564" t="str">
        <f>IF($H173="-","-",IF('детали ЭД117-02Э'!E173=0,"-",'детали ЭД117-02Э'!E173))</f>
        <v>Провод</v>
      </c>
      <c r="F173" s="564" t="str">
        <f>IF($H173="-","-",IF('детали ЭД117-02Э'!F173=0,"-",'детали ЭД117-02Э'!F173))</f>
        <v>84х0,3</v>
      </c>
      <c r="G173" s="564" t="str">
        <f>IF($H173="-","-",IF('детали ЭД117-02Э'!G173=0,"-",'детали ЭД117-02Э'!G173))</f>
        <v>ISOLA 2FO 100</v>
      </c>
      <c r="H173" s="565">
        <f>IF((HLOOKUP($D$1,'дерево ЭД117-02Э'!$H$4:$BU$235,A173,FALSE))*$G$1=0,"-",(HLOOKUP($D$1,'дерево ЭД117-02Э'!$H$4:$BU$235,A173,FALSE))*$G$1)</f>
        <v>1</v>
      </c>
      <c r="I173" s="565" t="str">
        <f>IF(H173="-","-",'детали ЭД117-02Э'!H173)</f>
        <v>м</v>
      </c>
      <c r="J173" s="566">
        <f>IF($H173="-","-",IF('детали ЭД117-02Э'!I173=0,"-",'детали ЭД117-02Э'!I173*$H173))</f>
        <v>0.28000000000000003</v>
      </c>
      <c r="K173" s="566">
        <f>IF(H173="-","-",IF('детали ЭД117-02Э'!J173=0,"-",'детали ЭД117-02Э'!J173*$H173))</f>
        <v>0.29399999999999998</v>
      </c>
      <c r="L173" s="215" t="str">
        <f>IF($H173="-","-",IF('детали ЭД117-02Э'!K173=0,"-",'детали ЭД117-02Э'!K173))</f>
        <v>в м</v>
      </c>
      <c r="M173" s="604" t="str">
        <f>IF($H173="-","-",IF('детали ЭД117-02Э'!L173=0,"-",'детали ЭД117-02Э'!L173))</f>
        <v>статор</v>
      </c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591"/>
      <c r="DE173" s="202"/>
      <c r="DF173" s="202"/>
      <c r="DG173" s="202"/>
      <c r="DH173" s="202"/>
      <c r="DI173" s="202"/>
      <c r="DJ173" s="202"/>
      <c r="DK173" s="202"/>
      <c r="DL173" s="202"/>
      <c r="DM173" s="202"/>
      <c r="DN173" s="202"/>
      <c r="DO173" s="202"/>
      <c r="DP173" s="202"/>
      <c r="DQ173" s="202"/>
      <c r="DR173" s="202"/>
      <c r="DS173" s="202"/>
      <c r="DT173" s="202"/>
      <c r="DU173" s="202"/>
      <c r="DV173" s="202"/>
      <c r="DW173" s="202"/>
      <c r="DX173" s="202"/>
      <c r="DY173" s="202"/>
      <c r="DZ173" s="202"/>
      <c r="EA173" s="202"/>
      <c r="EB173" s="202"/>
      <c r="EC173" s="202"/>
      <c r="ED173" s="202"/>
      <c r="EE173" s="202"/>
    </row>
    <row r="174" spans="1:135" s="209" customFormat="1" ht="13.8" thickBot="1" x14ac:dyDescent="0.3">
      <c r="A174" s="601">
        <f>'дерево ЭД117-02Э'!A176</f>
        <v>173</v>
      </c>
      <c r="B174" s="204" t="str">
        <f>'дерево ЭД117-02Э'!B176</f>
        <v>09.01.3.</v>
      </c>
      <c r="C174" s="430" t="str">
        <f>IF($H174="-","-",'детали ЭД117-02Э'!C174)</f>
        <v>ЭД117Т-01-53-002-03</v>
      </c>
      <c r="D174" s="462" t="str">
        <f>IF($H174="-","-",IF('детали ЭД117-02Э'!D174=0,"-",'детали ЭД117-02Э'!D174))</f>
        <v>Провод</v>
      </c>
      <c r="E174" s="568" t="str">
        <f>IF($H174="-","-",IF('детали ЭД117-02Э'!E174=0,"-",'детали ЭД117-02Э'!E174))</f>
        <v>Провод</v>
      </c>
      <c r="F174" s="568" t="str">
        <f>IF($H174="-","-",IF('детали ЭД117-02Э'!F174=0,"-",'детали ЭД117-02Э'!F174))</f>
        <v>84х0,3</v>
      </c>
      <c r="G174" s="568" t="str">
        <f>IF($H174="-","-",IF('детали ЭД117-02Э'!G174=0,"-",'детали ЭД117-02Э'!G174))</f>
        <v>ISOLA 2FO 100</v>
      </c>
      <c r="H174" s="569">
        <f>IF((HLOOKUP($D$1,'дерево ЭД117-02Э'!$H$4:$BU$235,A174,FALSE))*$G$1=0,"-",(HLOOKUP($D$1,'дерево ЭД117-02Э'!$H$4:$BU$235,A174,FALSE))*$G$1)</f>
        <v>1</v>
      </c>
      <c r="I174" s="569" t="str">
        <f>IF(H174="-","-",'детали ЭД117-02Э'!H174)</f>
        <v>кг</v>
      </c>
      <c r="J174" s="570">
        <f>IF($H174="-","-",IF('детали ЭД117-02Э'!I174=0,"-",'детали ЭД117-02Э'!I174*$H174))</f>
        <v>1.6E-2</v>
      </c>
      <c r="K174" s="570">
        <f>IF(H174="-","-",IF('детали ЭД117-02Э'!J174=0,"-",'детали ЭД117-02Э'!J174*$H174))</f>
        <v>1.6500000000000001E-2</v>
      </c>
      <c r="L174" s="217" t="str">
        <f>IF($H174="-","-",IF('детали ЭД117-02Э'!K174=0,"-",'детали ЭД117-02Э'!K174))</f>
        <v>в кг</v>
      </c>
      <c r="M174" s="605" t="str">
        <f>IF($H174="-","-",IF('детали ЭД117-02Э'!L174=0,"-",'детали ЭД117-02Э'!L174))</f>
        <v>статор</v>
      </c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592"/>
      <c r="DE174" s="212"/>
      <c r="DF174" s="212"/>
      <c r="DG174" s="212"/>
      <c r="DH174" s="212"/>
      <c r="DI174" s="212"/>
      <c r="DJ174" s="212"/>
      <c r="DK174" s="212"/>
      <c r="DL174" s="212"/>
      <c r="DM174" s="212"/>
      <c r="DN174" s="212"/>
      <c r="DO174" s="212"/>
      <c r="DP174" s="212"/>
      <c r="DQ174" s="212"/>
      <c r="DR174" s="212"/>
      <c r="DS174" s="212"/>
      <c r="DT174" s="212"/>
      <c r="DU174" s="212"/>
      <c r="DV174" s="212"/>
      <c r="DW174" s="212"/>
      <c r="DX174" s="212"/>
      <c r="DY174" s="212"/>
      <c r="DZ174" s="212"/>
      <c r="EA174" s="212"/>
      <c r="EB174" s="212"/>
      <c r="EC174" s="212"/>
      <c r="ED174" s="212"/>
      <c r="EE174" s="212"/>
    </row>
    <row r="175" spans="1:135" s="254" customFormat="1" ht="13.8" thickBot="1" x14ac:dyDescent="0.3">
      <c r="A175" s="601">
        <f>'дерево ЭД117-02Э'!A177</f>
        <v>174</v>
      </c>
      <c r="B175" s="306" t="str">
        <f>'дерево ЭД117-02Э'!B177</f>
        <v>09.01.4.</v>
      </c>
      <c r="C175" s="459" t="str">
        <f>IF($H175="-","-",'детали ЭД117-02Э'!C175)</f>
        <v>ЭД117Т-01-53-007</v>
      </c>
      <c r="D175" s="459" t="str">
        <f>IF($H175="-","-",IF('детали ЭД117-02Э'!D175=0,"-",'детали ЭД117-02Э'!D175))</f>
        <v>Трубка</v>
      </c>
      <c r="E175" s="521" t="str">
        <f>IF($H175="-","-",IF('детали ЭД117-02Э'!E175=0,"-",'детали ЭД117-02Э'!E175))</f>
        <v>Трубка</v>
      </c>
      <c r="F175" s="521" t="str">
        <f>IF($H175="-","-",IF('детали ЭД117-02Э'!F175=0,"-",'детали ЭД117-02Э'!F175))</f>
        <v>-</v>
      </c>
      <c r="G175" s="521" t="str">
        <f>IF($H175="-","-",IF('детали ЭД117-02Э'!G175=0,"-",'детали ЭД117-02Э'!G175))</f>
        <v>Ф-4ДЭ 4,0х0,6 ГОСТ 22056-76</v>
      </c>
      <c r="H175" s="522">
        <f>IF((HLOOKUP($D$1,'дерево ЭД117-02Э'!$H$4:$BU$235,A175,FALSE))*$G$1=0,"-",(HLOOKUP($D$1,'дерево ЭД117-02Э'!$H$4:$BU$235,A175,FALSE))*$G$1)</f>
        <v>1</v>
      </c>
      <c r="I175" s="522" t="str">
        <f>IF(H175="-","-",'детали ЭД117-02Э'!H175)</f>
        <v>м</v>
      </c>
      <c r="J175" s="523">
        <f>IF($H175="-","-",IF('детали ЭД117-02Э'!I175=0,"-",'детали ЭД117-02Э'!I175*$H175))</f>
        <v>0.25800000000000001</v>
      </c>
      <c r="K175" s="523">
        <f>IF(H175="-","-",IF('детали ЭД117-02Э'!J175=0,"-",'детали ЭД117-02Э'!J175*$H175))</f>
        <v>0.27100000000000002</v>
      </c>
      <c r="L175" s="254" t="str">
        <f>IF($H175="-","-",IF('детали ЭД117-02Э'!K175=0,"-",'детали ЭД117-02Э'!K175))</f>
        <v>-</v>
      </c>
      <c r="M175" s="606" t="str">
        <f>IF($H175="-","-",IF('детали ЭД117-02Э'!L175=0,"-",'детали ЭД117-02Э'!L175))</f>
        <v>статор</v>
      </c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593"/>
      <c r="DE175" s="253"/>
      <c r="DF175" s="253"/>
      <c r="DG175" s="253"/>
      <c r="DH175" s="253"/>
      <c r="DI175" s="253"/>
      <c r="DJ175" s="253"/>
      <c r="DK175" s="253"/>
      <c r="DL175" s="253"/>
      <c r="DM175" s="253"/>
      <c r="DN175" s="253"/>
      <c r="DO175" s="253"/>
      <c r="DP175" s="253"/>
      <c r="DQ175" s="253"/>
      <c r="DR175" s="253"/>
      <c r="DS175" s="253"/>
      <c r="DT175" s="253"/>
      <c r="DU175" s="253"/>
      <c r="DV175" s="253"/>
      <c r="DW175" s="253"/>
      <c r="DX175" s="253"/>
      <c r="DY175" s="253"/>
      <c r="DZ175" s="253"/>
      <c r="EA175" s="253"/>
      <c r="EB175" s="253"/>
      <c r="EC175" s="253"/>
      <c r="ED175" s="253"/>
      <c r="EE175" s="253"/>
    </row>
    <row r="176" spans="1:135" s="275" customFormat="1" ht="13.8" thickBot="1" x14ac:dyDescent="0.3">
      <c r="A176" s="601">
        <f>'дерево ЭД117-02Э'!A178</f>
        <v>175</v>
      </c>
      <c r="B176" s="384" t="str">
        <f>'дерево ЭД117-02Э'!B178</f>
        <v>09.02.</v>
      </c>
      <c r="C176" s="403" t="str">
        <f>IF($H176="-","-",'детали ЭД117-02Э'!C176)</f>
        <v>ЭД117Т-01-53-07СБ</v>
      </c>
      <c r="D176" s="403" t="str">
        <f>IF($H176="-","-",IF('детали ЭД117-02Э'!D176=0,"-",'детали ЭД117-02Э'!D176))</f>
        <v>Кабель с наконечником</v>
      </c>
      <c r="E176" s="557" t="str">
        <f>IF($H176="-","-",IF('детали ЭД117-02Э'!E176=0,"-",'детали ЭД117-02Э'!E176))</f>
        <v>-</v>
      </c>
      <c r="F176" s="557" t="str">
        <f>IF($H176="-","-",IF('детали ЭД117-02Э'!F176=0,"-",'детали ЭД117-02Э'!F176))</f>
        <v>-</v>
      </c>
      <c r="G176" s="557" t="str">
        <f>IF($H176="-","-",IF('детали ЭД117-02Э'!G176=0,"-",'детали ЭД117-02Э'!G176))</f>
        <v>-</v>
      </c>
      <c r="H176" s="558">
        <f>IF((HLOOKUP($D$1,'дерево ЭД117-02Э'!$H$4:$BU$235,A176,FALSE))*$G$1=0,"-",(HLOOKUP($D$1,'дерево ЭД117-02Э'!$H$4:$BU$235,A176,FALSE))*$G$1)</f>
        <v>1</v>
      </c>
      <c r="I176" s="559" t="str">
        <f>IF(H176="-","-",'детали ЭД117-02Э'!H176)</f>
        <v>шт</v>
      </c>
      <c r="J176" s="560" t="str">
        <f>IF($H176="-","-",IF('детали ЭД117-02Э'!I176=0,"-",'детали ЭД117-02Э'!I176*$H176))</f>
        <v>-</v>
      </c>
      <c r="K176" s="561" t="str">
        <f>IF(H176="-","-",IF('детали ЭД117-02Э'!J176=0,"-",'детали ЭД117-02Э'!J176*$H176))</f>
        <v>-</v>
      </c>
      <c r="L176" s="275" t="str">
        <f>IF($H176="-","-",IF('детали ЭД117-02Э'!K176=0,"-",'детали ЭД117-02Э'!K176))</f>
        <v>-</v>
      </c>
      <c r="M176" s="608" t="str">
        <f>IF($H176="-","-",IF('детали ЭД117-02Э'!L176=0,"-",'детали ЭД117-02Э'!L176))</f>
        <v>-</v>
      </c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595"/>
      <c r="DE176" s="270"/>
      <c r="DF176" s="270"/>
      <c r="DG176" s="270"/>
      <c r="DH176" s="270"/>
      <c r="DI176" s="270"/>
      <c r="DJ176" s="270"/>
      <c r="DK176" s="270"/>
      <c r="DL176" s="270"/>
      <c r="DM176" s="270"/>
      <c r="DN176" s="270"/>
      <c r="DO176" s="270"/>
      <c r="DP176" s="270"/>
      <c r="DQ176" s="270"/>
      <c r="DR176" s="270"/>
      <c r="DS176" s="270"/>
      <c r="DT176" s="270"/>
      <c r="DU176" s="270"/>
      <c r="DV176" s="270"/>
      <c r="DW176" s="270"/>
      <c r="DX176" s="270"/>
      <c r="DY176" s="270"/>
      <c r="DZ176" s="270"/>
      <c r="EA176" s="270"/>
      <c r="EB176" s="270"/>
      <c r="EC176" s="270"/>
      <c r="ED176" s="270"/>
      <c r="EE176" s="270"/>
    </row>
    <row r="177" spans="1:135" s="286" customFormat="1" x14ac:dyDescent="0.25">
      <c r="A177" s="601">
        <f>'дерево ЭД117-02Э'!A179</f>
        <v>176</v>
      </c>
      <c r="B177" s="188" t="str">
        <f>'дерево ЭД117-02Э'!B179</f>
        <v>09.02.1.</v>
      </c>
      <c r="C177" s="371" t="str">
        <f>IF($H177="-","-",'детали ЭД117-02Э'!C177)</f>
        <v>ЭД117-01-51-001-06</v>
      </c>
      <c r="D177" s="371" t="str">
        <f>IF($H177="-","-",IF('детали ЭД117-02Э'!D177=0,"-",'детали ЭД117-02Э'!D177))</f>
        <v>Трубка изолирующая</v>
      </c>
      <c r="E177" s="511" t="str">
        <f>IF($H177="-","-",IF('детали ЭД117-02Э'!E177=0,"-",'детали ЭД117-02Э'!E177))</f>
        <v xml:space="preserve">Пленка </v>
      </c>
      <c r="F177" s="511" t="str">
        <f>IF($H177="-","-",IF('детали ЭД117-02Э'!F177=0,"-",'детали ЭД117-02Э'!F177))</f>
        <v>240±0,5</v>
      </c>
      <c r="G177" s="511" t="str">
        <f>IF($H177="-","-",IF('детали ЭД117-02Э'!G177=0,"-",'детали ЭД117-02Э'!G177))</f>
        <v>ПМФ-С-352 60/40мкм ТУ 6-19-226-89</v>
      </c>
      <c r="H177" s="512">
        <f>IF((HLOOKUP($D$1,'дерево ЭД117-02Э'!$H$4:$BU$235,A177,FALSE))*$G$1=0,"-",(HLOOKUP($D$1,'дерево ЭД117-02Э'!$H$4:$BU$235,A177,FALSE))*$G$1)</f>
        <v>1</v>
      </c>
      <c r="I177" s="512" t="str">
        <f>IF(H177="-","-",'детали ЭД117-02Э'!H177)</f>
        <v>кг</v>
      </c>
      <c r="J177" s="513">
        <f>IF($H177="-","-",IF('детали ЭД117-02Э'!I177=0,"-",'детали ЭД117-02Э'!I177*$H177))</f>
        <v>2.5000000000000001E-4</v>
      </c>
      <c r="K177" s="513">
        <f>IF(H177="-","-",IF('детали ЭД117-02Э'!J177=0,"-",'детали ЭД117-02Э'!J177*$H177))</f>
        <v>2.9999999999999997E-4</v>
      </c>
      <c r="L177" s="286" t="str">
        <f>IF($H177="-","-",IF('детали ЭД117-02Э'!K177=0,"-",'детали ЭД117-02Э'!K177))</f>
        <v>-</v>
      </c>
      <c r="M177" s="607" t="str">
        <f>IF($H177="-","-",IF('детали ЭД117-02Э'!L177=0,"-",'детали ЭД117-02Э'!L177))</f>
        <v>статор</v>
      </c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594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</row>
    <row r="178" spans="1:135" s="35" customFormat="1" ht="13.8" thickBot="1" x14ac:dyDescent="0.3">
      <c r="A178" s="601">
        <f>'дерево ЭД117-02Э'!A180</f>
        <v>177</v>
      </c>
      <c r="B178" s="182" t="str">
        <f>'дерево ЭД117-02Э'!B180</f>
        <v>09.02.2.</v>
      </c>
      <c r="C178" s="362" t="str">
        <f>IF($H178="-","-",'детали ЭД117-02Э'!C178)</f>
        <v>ЭД117Т-01-53-001</v>
      </c>
      <c r="D178" s="362" t="str">
        <f>IF($H178="-","-",IF('детали ЭД117-02Э'!D178=0,"-",'детали ЭД117-02Э'!D178))</f>
        <v>Наконечник</v>
      </c>
      <c r="E178" s="492" t="str">
        <f>IF($H178="-","-",IF('детали ЭД117-02Э'!E178=0,"-",'детали ЭД117-02Э'!E178))</f>
        <v>Пруток</v>
      </c>
      <c r="F178" s="492" t="str">
        <f>IF($H178="-","-",IF('детали ЭД117-02Э'!F178=0,"-",'детали ЭД117-02Э'!F178))</f>
        <v>-</v>
      </c>
      <c r="G178" s="492" t="str">
        <f>IF($H178="-","-",IF('детали ЭД117-02Э'!G178=0,"-",'детали ЭД117-02Э'!G178))</f>
        <v>ДКРПТ 10х2000 М1 АВ ГОСТ 1535-91</v>
      </c>
      <c r="H178" s="493">
        <f>IF((HLOOKUP($D$1,'дерево ЭД117-02Э'!$H$4:$BU$235,A178,FALSE))*$G$1=0,"-",(HLOOKUP($D$1,'дерево ЭД117-02Э'!$H$4:$BU$235,A178,FALSE))*$G$1)</f>
        <v>1</v>
      </c>
      <c r="I178" s="493" t="str">
        <f>IF(H178="-","-",'детали ЭД117-02Э'!H178)</f>
        <v>кг</v>
      </c>
      <c r="J178" s="494">
        <f>IF($H178="-","-",IF('детали ЭД117-02Э'!I178=0,"-",'детали ЭД117-02Э'!I178*$H178))</f>
        <v>6.4000000000000003E-3</v>
      </c>
      <c r="K178" s="494">
        <f>IF(H178="-","-",IF('детали ЭД117-02Э'!J178=0,"-",'детали ЭД117-02Э'!J178*$H178))</f>
        <v>1.7500000000000002E-2</v>
      </c>
      <c r="L178" s="35" t="str">
        <f>IF($H178="-","-",IF('детали ЭД117-02Э'!K178=0,"-",'детали ЭД117-02Э'!K178))</f>
        <v>-</v>
      </c>
      <c r="M178" s="603" t="str">
        <f>IF($H178="-","-",IF('детали ЭД117-02Э'!L178=0,"-",'детали ЭД117-02Э'!L178))</f>
        <v>статор</v>
      </c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59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</row>
    <row r="179" spans="1:135" s="199" customFormat="1" x14ac:dyDescent="0.25">
      <c r="A179" s="601">
        <f>'дерево ЭД117-02Э'!A181</f>
        <v>178</v>
      </c>
      <c r="B179" s="194" t="str">
        <f>'дерево ЭД117-02Э'!B181</f>
        <v>09.02.3.</v>
      </c>
      <c r="C179" s="424" t="str">
        <f>IF($H179="-","-",'детали ЭД117-02Э'!C179)</f>
        <v>ЭД117Т-01-53-002-04</v>
      </c>
      <c r="D179" s="424" t="str">
        <f>IF($H179="-","-",IF('детали ЭД117-02Э'!D179=0,"-",'детали ЭД117-02Э'!D179))</f>
        <v>Провод</v>
      </c>
      <c r="E179" s="564" t="str">
        <f>IF($H179="-","-",IF('детали ЭД117-02Э'!E179=0,"-",'детали ЭД117-02Э'!E179))</f>
        <v>Провод</v>
      </c>
      <c r="F179" s="564" t="str">
        <f>IF($H179="-","-",IF('детали ЭД117-02Э'!F179=0,"-",'детали ЭД117-02Э'!F179))</f>
        <v>84х0,3</v>
      </c>
      <c r="G179" s="564" t="str">
        <f>IF($H179="-","-",IF('детали ЭД117-02Э'!G179=0,"-",'детали ЭД117-02Э'!G179))</f>
        <v>ISOLA 2FO 100</v>
      </c>
      <c r="H179" s="565">
        <f>IF((HLOOKUP($D$1,'дерево ЭД117-02Э'!$H$4:$BU$235,A179,FALSE))*$G$1=0,"-",(HLOOKUP($D$1,'дерево ЭД117-02Э'!$H$4:$BU$235,A179,FALSE))*$G$1)</f>
        <v>1</v>
      </c>
      <c r="I179" s="565" t="str">
        <f>IF(H179="-","-",'детали ЭД117-02Э'!H179)</f>
        <v>м</v>
      </c>
      <c r="J179" s="566">
        <f>IF($H179="-","-",IF('детали ЭД117-02Э'!I179=0,"-",'детали ЭД117-02Э'!I179*$H179))</f>
        <v>0.28999999999999998</v>
      </c>
      <c r="K179" s="566">
        <f>IF(H179="-","-",IF('детали ЭД117-02Э'!J179=0,"-",'детали ЭД117-02Э'!J179*$H179))</f>
        <v>0.309</v>
      </c>
      <c r="L179" s="215" t="str">
        <f>IF($H179="-","-",IF('детали ЭД117-02Э'!K179=0,"-",'детали ЭД117-02Э'!K179))</f>
        <v>в м</v>
      </c>
      <c r="M179" s="604" t="str">
        <f>IF($H179="-","-",IF('детали ЭД117-02Э'!L179=0,"-",'детали ЭД117-02Э'!L179))</f>
        <v>статор</v>
      </c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591"/>
      <c r="DE179" s="202"/>
      <c r="DF179" s="202"/>
      <c r="DG179" s="202"/>
      <c r="DH179" s="202"/>
      <c r="DI179" s="202"/>
      <c r="DJ179" s="202"/>
      <c r="DK179" s="202"/>
      <c r="DL179" s="202"/>
      <c r="DM179" s="202"/>
      <c r="DN179" s="202"/>
      <c r="DO179" s="202"/>
      <c r="DP179" s="202"/>
      <c r="DQ179" s="202"/>
      <c r="DR179" s="202"/>
      <c r="DS179" s="202"/>
      <c r="DT179" s="202"/>
      <c r="DU179" s="202"/>
      <c r="DV179" s="202"/>
      <c r="DW179" s="202"/>
      <c r="DX179" s="202"/>
      <c r="DY179" s="202"/>
      <c r="DZ179" s="202"/>
      <c r="EA179" s="202"/>
      <c r="EB179" s="202"/>
      <c r="EC179" s="202"/>
      <c r="ED179" s="202"/>
      <c r="EE179" s="202"/>
    </row>
    <row r="180" spans="1:135" s="209" customFormat="1" ht="13.8" thickBot="1" x14ac:dyDescent="0.3">
      <c r="A180" s="601">
        <f>'дерево ЭД117-02Э'!A182</f>
        <v>179</v>
      </c>
      <c r="B180" s="204" t="str">
        <f>'дерево ЭД117-02Э'!B182</f>
        <v>09.02.3.</v>
      </c>
      <c r="C180" s="430" t="str">
        <f>IF($H180="-","-",'детали ЭД117-02Э'!C180)</f>
        <v>ЭД117Т-01-53-002-04</v>
      </c>
      <c r="D180" s="430" t="str">
        <f>IF($H180="-","-",IF('детали ЭД117-02Э'!D180=0,"-",'детали ЭД117-02Э'!D180))</f>
        <v>Провод</v>
      </c>
      <c r="E180" s="568" t="str">
        <f>IF($H180="-","-",IF('детали ЭД117-02Э'!E180=0,"-",'детали ЭД117-02Э'!E180))</f>
        <v>Провод</v>
      </c>
      <c r="F180" s="568" t="str">
        <f>IF($H180="-","-",IF('детали ЭД117-02Э'!F180=0,"-",'детали ЭД117-02Э'!F180))</f>
        <v>84х0,3</v>
      </c>
      <c r="G180" s="568" t="str">
        <f>IF($H180="-","-",IF('детали ЭД117-02Э'!G180=0,"-",'детали ЭД117-02Э'!G180))</f>
        <v>ISOLA 2FO 100</v>
      </c>
      <c r="H180" s="569">
        <f>IF((HLOOKUP($D$1,'дерево ЭД117-02Э'!$H$4:$BU$235,A180,FALSE))*$G$1=0,"-",(HLOOKUP($D$1,'дерево ЭД117-02Э'!$H$4:$BU$235,A180,FALSE))*$G$1)</f>
        <v>1</v>
      </c>
      <c r="I180" s="569" t="str">
        <f>IF(H180="-","-",'детали ЭД117-02Э'!H180)</f>
        <v>кг</v>
      </c>
      <c r="J180" s="570">
        <f>IF($H180="-","-",IF('детали ЭД117-02Э'!I180=0,"-",'детали ЭД117-02Э'!I180*$H180))</f>
        <v>1.6E-2</v>
      </c>
      <c r="K180" s="570">
        <f>IF(H180="-","-",IF('детали ЭД117-02Э'!J180=0,"-",'детали ЭД117-02Э'!J180*$H180))</f>
        <v>1.7299999999999999E-2</v>
      </c>
      <c r="L180" s="217" t="str">
        <f>IF($H180="-","-",IF('детали ЭД117-02Э'!K180=0,"-",'детали ЭД117-02Э'!K180))</f>
        <v>в кг</v>
      </c>
      <c r="M180" s="605" t="str">
        <f>IF($H180="-","-",IF('детали ЭД117-02Э'!L180=0,"-",'детали ЭД117-02Э'!L180))</f>
        <v>статор</v>
      </c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592"/>
      <c r="DE180" s="212"/>
      <c r="DF180" s="212"/>
      <c r="DG180" s="212"/>
      <c r="DH180" s="212"/>
      <c r="DI180" s="212"/>
      <c r="DJ180" s="212"/>
      <c r="DK180" s="212"/>
      <c r="DL180" s="212"/>
      <c r="DM180" s="212"/>
      <c r="DN180" s="212"/>
      <c r="DO180" s="212"/>
      <c r="DP180" s="212"/>
      <c r="DQ180" s="212"/>
      <c r="DR180" s="212"/>
      <c r="DS180" s="212"/>
      <c r="DT180" s="212"/>
      <c r="DU180" s="212"/>
      <c r="DV180" s="212"/>
      <c r="DW180" s="212"/>
      <c r="DX180" s="212"/>
      <c r="DY180" s="212"/>
      <c r="DZ180" s="212"/>
      <c r="EA180" s="212"/>
      <c r="EB180" s="212"/>
      <c r="EC180" s="212"/>
      <c r="ED180" s="212"/>
      <c r="EE180" s="212"/>
    </row>
    <row r="181" spans="1:135" s="254" customFormat="1" ht="13.8" thickBot="1" x14ac:dyDescent="0.3">
      <c r="A181" s="601">
        <f>'дерево ЭД117-02Э'!A183</f>
        <v>180</v>
      </c>
      <c r="B181" s="306" t="str">
        <f>'дерево ЭД117-02Э'!B183</f>
        <v>09.02.4.</v>
      </c>
      <c r="C181" s="459" t="str">
        <f>IF($H181="-","-",'детали ЭД117-02Э'!C181)</f>
        <v>ЭД117Т-01-53-008</v>
      </c>
      <c r="D181" s="459" t="str">
        <f>IF($H181="-","-",IF('детали ЭД117-02Э'!D181=0,"-",'детали ЭД117-02Э'!D181))</f>
        <v>Трубка</v>
      </c>
      <c r="E181" s="521" t="str">
        <f>IF($H181="-","-",IF('детали ЭД117-02Э'!E181=0,"-",'детали ЭД117-02Э'!E181))</f>
        <v>Трубка</v>
      </c>
      <c r="F181" s="521" t="str">
        <f>IF($H181="-","-",IF('детали ЭД117-02Э'!F181=0,"-",'детали ЭД117-02Э'!F181))</f>
        <v>-</v>
      </c>
      <c r="G181" s="521" t="str">
        <f>IF($H181="-","-",IF('детали ЭД117-02Э'!G181=0,"-",'детали ЭД117-02Э'!G181))</f>
        <v>Ф-4ДЭ 4,0х0,6 ГОСТ 22056-76</v>
      </c>
      <c r="H181" s="522">
        <f>IF((HLOOKUP($D$1,'дерево ЭД117-02Э'!$H$4:$BU$235,A181,FALSE))*$G$1=0,"-",(HLOOKUP($D$1,'дерево ЭД117-02Э'!$H$4:$BU$235,A181,FALSE))*$G$1)</f>
        <v>1</v>
      </c>
      <c r="I181" s="522" t="str">
        <f>IF(H181="-","-",'детали ЭД117-02Э'!H181)</f>
        <v>м</v>
      </c>
      <c r="J181" s="523">
        <f>IF($H181="-","-",IF('детали ЭД117-02Э'!I181=0,"-",'детали ЭД117-02Э'!I181*$H181))</f>
        <v>0.26800000000000002</v>
      </c>
      <c r="K181" s="523">
        <f>IF(H181="-","-",IF('детали ЭД117-02Э'!J181=0,"-",'детали ЭД117-02Э'!J181*$H181))</f>
        <v>0.28100000000000003</v>
      </c>
      <c r="L181" s="254" t="str">
        <f>IF($H181="-","-",IF('детали ЭД117-02Э'!K181=0,"-",'детали ЭД117-02Э'!K181))</f>
        <v>-</v>
      </c>
      <c r="M181" s="606" t="str">
        <f>IF($H181="-","-",IF('детали ЭД117-02Э'!L181=0,"-",'детали ЭД117-02Э'!L181))</f>
        <v>статор</v>
      </c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593"/>
      <c r="DE181" s="253"/>
      <c r="DF181" s="253"/>
      <c r="DG181" s="253"/>
      <c r="DH181" s="253"/>
      <c r="DI181" s="253"/>
      <c r="DJ181" s="253"/>
      <c r="DK181" s="253"/>
      <c r="DL181" s="253"/>
      <c r="DM181" s="253"/>
      <c r="DN181" s="253"/>
      <c r="DO181" s="253"/>
      <c r="DP181" s="253"/>
      <c r="DQ181" s="253"/>
      <c r="DR181" s="253"/>
      <c r="DS181" s="253"/>
      <c r="DT181" s="253"/>
      <c r="DU181" s="253"/>
      <c r="DV181" s="253"/>
      <c r="DW181" s="253"/>
      <c r="DX181" s="253"/>
      <c r="DY181" s="253"/>
      <c r="DZ181" s="253"/>
      <c r="EA181" s="253"/>
      <c r="EB181" s="253"/>
      <c r="EC181" s="253"/>
      <c r="ED181" s="253"/>
      <c r="EE181" s="253"/>
    </row>
    <row r="182" spans="1:135" s="275" customFormat="1" ht="13.8" thickBot="1" x14ac:dyDescent="0.3">
      <c r="A182" s="601">
        <f>'дерево ЭД117-02Э'!A184</f>
        <v>181</v>
      </c>
      <c r="B182" s="384" t="str">
        <f>'дерево ЭД117-02Э'!B184</f>
        <v>09.03.</v>
      </c>
      <c r="C182" s="403" t="str">
        <f>IF($H182="-","-",'детали ЭД117-02Э'!C182)</f>
        <v>ЭД117Т-01-53-08СБ</v>
      </c>
      <c r="D182" s="403" t="str">
        <f>IF($H182="-","-",IF('детали ЭД117-02Э'!D182=0,"-",'детали ЭД117-02Э'!D182))</f>
        <v>Кабель с наконечником</v>
      </c>
      <c r="E182" s="557" t="str">
        <f>IF($H182="-","-",IF('детали ЭД117-02Э'!E182=0,"-",'детали ЭД117-02Э'!E182))</f>
        <v>-</v>
      </c>
      <c r="F182" s="557" t="str">
        <f>IF($H182="-","-",IF('детали ЭД117-02Э'!F182=0,"-",'детали ЭД117-02Э'!F182))</f>
        <v>-</v>
      </c>
      <c r="G182" s="557" t="str">
        <f>IF($H182="-","-",IF('детали ЭД117-02Э'!G182=0,"-",'детали ЭД117-02Э'!G182))</f>
        <v>-</v>
      </c>
      <c r="H182" s="558">
        <f>IF((HLOOKUP($D$1,'дерево ЭД117-02Э'!$H$4:$BU$235,A182,FALSE))*$G$1=0,"-",(HLOOKUP($D$1,'дерево ЭД117-02Э'!$H$4:$BU$235,A182,FALSE))*$G$1)</f>
        <v>1</v>
      </c>
      <c r="I182" s="559" t="str">
        <f>IF(H182="-","-",'детали ЭД117-02Э'!H182)</f>
        <v>шт</v>
      </c>
      <c r="J182" s="560" t="str">
        <f>IF($H182="-","-",IF('детали ЭД117-02Э'!I182=0,"-",'детали ЭД117-02Э'!I182*$H182))</f>
        <v>-</v>
      </c>
      <c r="K182" s="561" t="str">
        <f>IF(H182="-","-",IF('детали ЭД117-02Э'!J182=0,"-",'детали ЭД117-02Э'!J182*$H182))</f>
        <v>-</v>
      </c>
      <c r="L182" s="275" t="str">
        <f>IF($H182="-","-",IF('детали ЭД117-02Э'!K182=0,"-",'детали ЭД117-02Э'!K182))</f>
        <v>-</v>
      </c>
      <c r="M182" s="608" t="str">
        <f>IF($H182="-","-",IF('детали ЭД117-02Э'!L182=0,"-",'детали ЭД117-02Э'!L182))</f>
        <v>-</v>
      </c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595"/>
      <c r="DE182" s="270"/>
      <c r="DF182" s="270"/>
      <c r="DG182" s="270"/>
      <c r="DH182" s="270"/>
      <c r="DI182" s="270"/>
      <c r="DJ182" s="270"/>
      <c r="DK182" s="270"/>
      <c r="DL182" s="270"/>
      <c r="DM182" s="270"/>
      <c r="DN182" s="270"/>
      <c r="DO182" s="270"/>
      <c r="DP182" s="270"/>
      <c r="DQ182" s="270"/>
      <c r="DR182" s="270"/>
      <c r="DS182" s="270"/>
      <c r="DT182" s="270"/>
      <c r="DU182" s="270"/>
      <c r="DV182" s="270"/>
      <c r="DW182" s="270"/>
      <c r="DX182" s="270"/>
      <c r="DY182" s="270"/>
      <c r="DZ182" s="270"/>
      <c r="EA182" s="270"/>
      <c r="EB182" s="270"/>
      <c r="EC182" s="270"/>
      <c r="ED182" s="270"/>
      <c r="EE182" s="270"/>
    </row>
    <row r="183" spans="1:135" s="286" customFormat="1" x14ac:dyDescent="0.25">
      <c r="A183" s="601">
        <f>'дерево ЭД117-02Э'!A185</f>
        <v>182</v>
      </c>
      <c r="B183" s="188" t="str">
        <f>'дерево ЭД117-02Э'!B185</f>
        <v>09.03.1.</v>
      </c>
      <c r="C183" s="371" t="str">
        <f>IF($H183="-","-",'детали ЭД117-02Э'!C183)</f>
        <v>ЭД117-01-51-001-06</v>
      </c>
      <c r="D183" s="371" t="str">
        <f>IF($H183="-","-",IF('детали ЭД117-02Э'!D183=0,"-",'детали ЭД117-02Э'!D183))</f>
        <v>Трубка изолирующая</v>
      </c>
      <c r="E183" s="511" t="str">
        <f>IF($H183="-","-",IF('детали ЭД117-02Э'!E183=0,"-",'детали ЭД117-02Э'!E183))</f>
        <v xml:space="preserve">Пленка </v>
      </c>
      <c r="F183" s="511" t="str">
        <f>IF($H183="-","-",IF('детали ЭД117-02Э'!F183=0,"-",'детали ЭД117-02Э'!F183))</f>
        <v>240±0,5</v>
      </c>
      <c r="G183" s="511" t="str">
        <f>IF($H183="-","-",IF('детали ЭД117-02Э'!G183=0,"-",'детали ЭД117-02Э'!G183))</f>
        <v>ПМФ-С-352 60/40мкм ТУ 6-19-226-89</v>
      </c>
      <c r="H183" s="512">
        <f>IF((HLOOKUP($D$1,'дерево ЭД117-02Э'!$H$4:$BU$235,A183,FALSE))*$G$1=0,"-",(HLOOKUP($D$1,'дерево ЭД117-02Э'!$H$4:$BU$235,A183,FALSE))*$G$1)</f>
        <v>1</v>
      </c>
      <c r="I183" s="512" t="str">
        <f>IF(H183="-","-",'детали ЭД117-02Э'!H183)</f>
        <v>кг</v>
      </c>
      <c r="J183" s="513">
        <f>IF($H183="-","-",IF('детали ЭД117-02Э'!I183=0,"-",'детали ЭД117-02Э'!I183*$H183))</f>
        <v>2.5000000000000001E-4</v>
      </c>
      <c r="K183" s="513">
        <f>IF(H183="-","-",IF('детали ЭД117-02Э'!J183=0,"-",'детали ЭД117-02Э'!J183*$H183))</f>
        <v>2.9999999999999997E-4</v>
      </c>
      <c r="L183" s="286" t="str">
        <f>IF($H183="-","-",IF('детали ЭД117-02Э'!K183=0,"-",'детали ЭД117-02Э'!K183))</f>
        <v>-</v>
      </c>
      <c r="M183" s="607" t="str">
        <f>IF($H183="-","-",IF('детали ЭД117-02Э'!L183=0,"-",'детали ЭД117-02Э'!L183))</f>
        <v>статор</v>
      </c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594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</row>
    <row r="184" spans="1:135" s="35" customFormat="1" ht="13.8" thickBot="1" x14ac:dyDescent="0.3">
      <c r="A184" s="601">
        <f>'дерево ЭД117-02Э'!A186</f>
        <v>183</v>
      </c>
      <c r="B184" s="182" t="str">
        <f>'дерево ЭД117-02Э'!B186</f>
        <v>09.03.2.</v>
      </c>
      <c r="C184" s="362" t="str">
        <f>IF($H184="-","-",'детали ЭД117-02Э'!C184)</f>
        <v>ЭД117Т-01-53-001</v>
      </c>
      <c r="D184" s="362" t="str">
        <f>IF($H184="-","-",IF('детали ЭД117-02Э'!D184=0,"-",'детали ЭД117-02Э'!D184))</f>
        <v>Наконечник</v>
      </c>
      <c r="E184" s="492" t="str">
        <f>IF($H184="-","-",IF('детали ЭД117-02Э'!E184=0,"-",'детали ЭД117-02Э'!E184))</f>
        <v>Пруток</v>
      </c>
      <c r="F184" s="492" t="str">
        <f>IF($H184="-","-",IF('детали ЭД117-02Э'!F184=0,"-",'детали ЭД117-02Э'!F184))</f>
        <v>-</v>
      </c>
      <c r="G184" s="492" t="str">
        <f>IF($H184="-","-",IF('детали ЭД117-02Э'!G184=0,"-",'детали ЭД117-02Э'!G184))</f>
        <v>ДКРПТ 10х2000 М1 АВ ГОСТ 1535-91</v>
      </c>
      <c r="H184" s="493">
        <f>IF((HLOOKUP($D$1,'дерево ЭД117-02Э'!$H$4:$BU$235,A184,FALSE))*$G$1=0,"-",(HLOOKUP($D$1,'дерево ЭД117-02Э'!$H$4:$BU$235,A184,FALSE))*$G$1)</f>
        <v>1</v>
      </c>
      <c r="I184" s="493" t="str">
        <f>IF(H184="-","-",'детали ЭД117-02Э'!H184)</f>
        <v>кг</v>
      </c>
      <c r="J184" s="494">
        <f>IF($H184="-","-",IF('детали ЭД117-02Э'!I184=0,"-",'детали ЭД117-02Э'!I184*$H184))</f>
        <v>6.4000000000000003E-3</v>
      </c>
      <c r="K184" s="494">
        <f>IF(H184="-","-",IF('детали ЭД117-02Э'!J184=0,"-",'детали ЭД117-02Э'!J184*$H184))</f>
        <v>1.7500000000000002E-2</v>
      </c>
      <c r="L184" s="35" t="str">
        <f>IF($H184="-","-",IF('детали ЭД117-02Э'!K184=0,"-",'детали ЭД117-02Э'!K184))</f>
        <v>-</v>
      </c>
      <c r="M184" s="603" t="str">
        <f>IF($H184="-","-",IF('детали ЭД117-02Э'!L184=0,"-",'детали ЭД117-02Э'!L184))</f>
        <v>статор</v>
      </c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59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</row>
    <row r="185" spans="1:135" s="199" customFormat="1" x14ac:dyDescent="0.25">
      <c r="A185" s="601">
        <f>'дерево ЭД117-02Э'!A187</f>
        <v>184</v>
      </c>
      <c r="B185" s="194" t="str">
        <f>'дерево ЭД117-02Э'!B187</f>
        <v>09.03.3.</v>
      </c>
      <c r="C185" s="424" t="str">
        <f>IF($H185="-","-",'детали ЭД117-02Э'!C185)</f>
        <v>ЭД117Т-01-53-002-05</v>
      </c>
      <c r="D185" s="424" t="str">
        <f>IF($H185="-","-",IF('детали ЭД117-02Э'!D185=0,"-",'детали ЭД117-02Э'!D185))</f>
        <v>Провод</v>
      </c>
      <c r="E185" s="564" t="str">
        <f>IF($H185="-","-",IF('детали ЭД117-02Э'!E185=0,"-",'детали ЭД117-02Э'!E185))</f>
        <v>Провод</v>
      </c>
      <c r="F185" s="564" t="str">
        <f>IF($H185="-","-",IF('детали ЭД117-02Э'!F185=0,"-",'детали ЭД117-02Э'!F185))</f>
        <v>84х0,3</v>
      </c>
      <c r="G185" s="564" t="str">
        <f>IF($H185="-","-",IF('детали ЭД117-02Э'!G185=0,"-",'детали ЭД117-02Э'!G185))</f>
        <v>ISOLA 2FO 100</v>
      </c>
      <c r="H185" s="565">
        <f>IF((HLOOKUP($D$1,'дерево ЭД117-02Э'!$H$4:$BU$235,A185,FALSE))*$G$1=0,"-",(HLOOKUP($D$1,'дерево ЭД117-02Э'!$H$4:$BU$235,A185,FALSE))*$G$1)</f>
        <v>1</v>
      </c>
      <c r="I185" s="565" t="str">
        <f>IF(H185="-","-",'детали ЭД117-02Э'!H185)</f>
        <v>м</v>
      </c>
      <c r="J185" s="566">
        <f>IF($H185="-","-",IF('детали ЭД117-02Э'!I185=0,"-",'детали ЭД117-02Э'!I185*$H185))</f>
        <v>0.3</v>
      </c>
      <c r="K185" s="566">
        <f>IF(H185="-","-",IF('детали ЭД117-02Э'!J185=0,"-",'детали ЭД117-02Э'!J185*$H185))</f>
        <v>0.315</v>
      </c>
      <c r="L185" s="215" t="str">
        <f>IF($H185="-","-",IF('детали ЭД117-02Э'!K185=0,"-",'детали ЭД117-02Э'!K185))</f>
        <v>в м</v>
      </c>
      <c r="M185" s="604" t="str">
        <f>IF($H185="-","-",IF('детали ЭД117-02Э'!L185=0,"-",'детали ЭД117-02Э'!L185))</f>
        <v>статор</v>
      </c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591"/>
      <c r="DE185" s="202"/>
      <c r="DF185" s="202"/>
      <c r="DG185" s="202"/>
      <c r="DH185" s="202"/>
      <c r="DI185" s="202"/>
      <c r="DJ185" s="202"/>
      <c r="DK185" s="202"/>
      <c r="DL185" s="202"/>
      <c r="DM185" s="202"/>
      <c r="DN185" s="202"/>
      <c r="DO185" s="202"/>
      <c r="DP185" s="202"/>
      <c r="DQ185" s="202"/>
      <c r="DR185" s="202"/>
      <c r="DS185" s="202"/>
      <c r="DT185" s="202"/>
      <c r="DU185" s="202"/>
      <c r="DV185" s="202"/>
      <c r="DW185" s="202"/>
      <c r="DX185" s="202"/>
      <c r="DY185" s="202"/>
      <c r="DZ185" s="202"/>
      <c r="EA185" s="202"/>
      <c r="EB185" s="202"/>
      <c r="EC185" s="202"/>
      <c r="ED185" s="202"/>
      <c r="EE185" s="202"/>
    </row>
    <row r="186" spans="1:135" s="209" customFormat="1" ht="13.8" thickBot="1" x14ac:dyDescent="0.3">
      <c r="A186" s="601">
        <f>'дерево ЭД117-02Э'!A188</f>
        <v>185</v>
      </c>
      <c r="B186" s="204" t="str">
        <f>'дерево ЭД117-02Э'!B188</f>
        <v>09.03.3.</v>
      </c>
      <c r="C186" s="430" t="str">
        <f>IF($H186="-","-",'детали ЭД117-02Э'!C186)</f>
        <v>ЭД117Т-01-53-002-05</v>
      </c>
      <c r="D186" s="430" t="str">
        <f>IF($H186="-","-",IF('детали ЭД117-02Э'!D186=0,"-",'детали ЭД117-02Э'!D186))</f>
        <v>Провод</v>
      </c>
      <c r="E186" s="568" t="str">
        <f>IF($H186="-","-",IF('детали ЭД117-02Э'!E186=0,"-",'детали ЭД117-02Э'!E186))</f>
        <v>Провод</v>
      </c>
      <c r="F186" s="568" t="str">
        <f>IF($H186="-","-",IF('детали ЭД117-02Э'!F186=0,"-",'детали ЭД117-02Э'!F186))</f>
        <v>84х0,3</v>
      </c>
      <c r="G186" s="568" t="str">
        <f>IF($H186="-","-",IF('детали ЭД117-02Э'!G186=0,"-",'детали ЭД117-02Э'!G186))</f>
        <v>ISOLA 2FO 100</v>
      </c>
      <c r="H186" s="569">
        <f>IF((HLOOKUP($D$1,'дерево ЭД117-02Э'!$H$4:$BU$235,A186,FALSE))*$G$1=0,"-",(HLOOKUP($D$1,'дерево ЭД117-02Э'!$H$4:$BU$235,A186,FALSE))*$G$1)</f>
        <v>1</v>
      </c>
      <c r="I186" s="569" t="str">
        <f>IF(H186="-","-",'детали ЭД117-02Э'!H186)</f>
        <v>кг</v>
      </c>
      <c r="J186" s="570">
        <f>IF($H186="-","-",IF('детали ЭД117-02Э'!I186=0,"-",'детали ЭД117-02Э'!I186*$H186))</f>
        <v>1.7000000000000001E-2</v>
      </c>
      <c r="K186" s="570">
        <f>IF(H186="-","-",IF('детали ЭД117-02Э'!J186=0,"-",'детали ЭД117-02Э'!J186*$H186))</f>
        <v>1.77E-2</v>
      </c>
      <c r="L186" s="217" t="str">
        <f>IF($H186="-","-",IF('детали ЭД117-02Э'!K186=0,"-",'детали ЭД117-02Э'!K186))</f>
        <v>в кг</v>
      </c>
      <c r="M186" s="605" t="str">
        <f>IF($H186="-","-",IF('детали ЭД117-02Э'!L186=0,"-",'детали ЭД117-02Э'!L186))</f>
        <v>статор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592"/>
      <c r="DE186" s="212"/>
      <c r="DF186" s="212"/>
      <c r="DG186" s="212"/>
      <c r="DH186" s="212"/>
      <c r="DI186" s="212"/>
      <c r="DJ186" s="212"/>
      <c r="DK186" s="212"/>
      <c r="DL186" s="212"/>
      <c r="DM186" s="212"/>
      <c r="DN186" s="212"/>
      <c r="DO186" s="212"/>
      <c r="DP186" s="212"/>
      <c r="DQ186" s="212"/>
      <c r="DR186" s="212"/>
      <c r="DS186" s="212"/>
      <c r="DT186" s="212"/>
      <c r="DU186" s="212"/>
      <c r="DV186" s="212"/>
      <c r="DW186" s="212"/>
      <c r="DX186" s="212"/>
      <c r="DY186" s="212"/>
      <c r="DZ186" s="212"/>
      <c r="EA186" s="212"/>
      <c r="EB186" s="212"/>
      <c r="EC186" s="212"/>
      <c r="ED186" s="212"/>
      <c r="EE186" s="212"/>
    </row>
    <row r="187" spans="1:135" s="254" customFormat="1" ht="13.8" thickBot="1" x14ac:dyDescent="0.3">
      <c r="A187" s="601">
        <f>'дерево ЭД117-02Э'!A189</f>
        <v>186</v>
      </c>
      <c r="B187" s="306" t="str">
        <f>'дерево ЭД117-02Э'!B189</f>
        <v>09.03.4.</v>
      </c>
      <c r="C187" s="459" t="str">
        <f>IF($H187="-","-",'детали ЭД117-02Э'!C187)</f>
        <v>ЭД117Т-01-53-009</v>
      </c>
      <c r="D187" s="459" t="str">
        <f>IF($H187="-","-",IF('детали ЭД117-02Э'!D187=0,"-",'детали ЭД117-02Э'!D187))</f>
        <v>Трубка</v>
      </c>
      <c r="E187" s="521" t="str">
        <f>IF($H187="-","-",IF('детали ЭД117-02Э'!E187=0,"-",'детали ЭД117-02Э'!E187))</f>
        <v>Трубка</v>
      </c>
      <c r="F187" s="521" t="str">
        <f>IF($H187="-","-",IF('детали ЭД117-02Э'!F187=0,"-",'детали ЭД117-02Э'!F187))</f>
        <v>-</v>
      </c>
      <c r="G187" s="521" t="str">
        <f>IF($H187="-","-",IF('детали ЭД117-02Э'!G187=0,"-",'детали ЭД117-02Э'!G187))</f>
        <v>Ф-4ДЭ 4,0х0,6 ГОСТ 22056-76</v>
      </c>
      <c r="H187" s="522">
        <f>IF((HLOOKUP($D$1,'дерево ЭД117-02Э'!$H$4:$BU$235,A187,FALSE))*$G$1=0,"-",(HLOOKUP($D$1,'дерево ЭД117-02Э'!$H$4:$BU$235,A187,FALSE))*$G$1)</f>
        <v>1</v>
      </c>
      <c r="I187" s="522" t="str">
        <f>IF(H187="-","-",'детали ЭД117-02Э'!H187)</f>
        <v>м</v>
      </c>
      <c r="J187" s="523">
        <f>IF($H187="-","-",IF('детали ЭД117-02Э'!I187=0,"-",'детали ЭД117-02Э'!I187*$H187))</f>
        <v>0.27800000000000002</v>
      </c>
      <c r="K187" s="523">
        <f>IF(H187="-","-",IF('детали ЭД117-02Э'!J187=0,"-",'детали ЭД117-02Э'!J187*$H187))</f>
        <v>0.29199999999999998</v>
      </c>
      <c r="L187" s="510" t="str">
        <f>IF($H187="-","-",IF('детали ЭД117-02Э'!K187=0,"-",'детали ЭД117-02Э'!K187))</f>
        <v>-</v>
      </c>
      <c r="M187" s="606" t="str">
        <f>IF($H187="-","-",IF('детали ЭД117-02Э'!L187=0,"-",'детали ЭД117-02Э'!L187))</f>
        <v>статор</v>
      </c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593"/>
      <c r="DE187" s="253"/>
      <c r="DF187" s="253"/>
      <c r="DG187" s="253"/>
      <c r="DH187" s="253"/>
      <c r="DI187" s="253"/>
      <c r="DJ187" s="253"/>
      <c r="DK187" s="253"/>
      <c r="DL187" s="253"/>
      <c r="DM187" s="253"/>
      <c r="DN187" s="253"/>
      <c r="DO187" s="253"/>
      <c r="DP187" s="253"/>
      <c r="DQ187" s="253"/>
      <c r="DR187" s="253"/>
      <c r="DS187" s="253"/>
      <c r="DT187" s="253"/>
      <c r="DU187" s="253"/>
      <c r="DV187" s="253"/>
      <c r="DW187" s="253"/>
      <c r="DX187" s="253"/>
      <c r="DY187" s="253"/>
      <c r="DZ187" s="253"/>
      <c r="EA187" s="253"/>
      <c r="EB187" s="253"/>
      <c r="EC187" s="253"/>
      <c r="ED187" s="253"/>
      <c r="EE187" s="253"/>
    </row>
    <row r="188" spans="1:135" s="199" customFormat="1" ht="16.8" thickBot="1" x14ac:dyDescent="0.3">
      <c r="A188" s="601">
        <f>'дерево ЭД117-02Э'!A190</f>
        <v>187</v>
      </c>
      <c r="B188" s="582"/>
      <c r="C188" s="620" t="str">
        <f>HLOOKUP($D$1,'дерево ЭД117-02Э'!$H$4:$BU$235,A188,FALSE)</f>
        <v>11</v>
      </c>
      <c r="D188" s="583"/>
      <c r="E188" s="552"/>
      <c r="F188" s="552"/>
      <c r="G188" s="552"/>
      <c r="H188" s="552"/>
      <c r="I188" s="552"/>
      <c r="J188" s="552"/>
      <c r="K188" s="552"/>
      <c r="L188" s="554"/>
      <c r="M188" s="604" t="str">
        <f>IF($H188="-","-",IF('детали ЭД117-02Э'!L188=0,"-",'детали ЭД117-02Э'!L188))</f>
        <v>-</v>
      </c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591"/>
      <c r="DE188" s="202"/>
      <c r="DF188" s="202"/>
      <c r="DG188" s="202"/>
      <c r="DH188" s="202"/>
      <c r="DI188" s="202"/>
      <c r="DJ188" s="202"/>
      <c r="DK188" s="202"/>
      <c r="DL188" s="202"/>
      <c r="DM188" s="202"/>
      <c r="DN188" s="202"/>
      <c r="DO188" s="202"/>
      <c r="DP188" s="202"/>
      <c r="DQ188" s="202"/>
      <c r="DR188" s="202"/>
      <c r="DS188" s="202"/>
      <c r="DT188" s="202"/>
      <c r="DU188" s="202"/>
      <c r="DV188" s="202"/>
      <c r="DW188" s="202"/>
      <c r="DX188" s="202"/>
      <c r="DY188" s="202"/>
      <c r="DZ188" s="202"/>
      <c r="EA188" s="202"/>
      <c r="EB188" s="202"/>
      <c r="EC188" s="202"/>
      <c r="ED188" s="202"/>
      <c r="EE188" s="202"/>
    </row>
    <row r="189" spans="1:135" s="209" customFormat="1" ht="13.8" thickBot="1" x14ac:dyDescent="0.3">
      <c r="A189" s="601">
        <f>'дерево ЭД117-02Э'!A191</f>
        <v>188</v>
      </c>
      <c r="B189" s="384" t="str">
        <f>'дерево ЭД117-02Э'!B191</f>
        <v>09.04.</v>
      </c>
      <c r="C189" s="390" t="str">
        <f>IF($H189="-","-",'детали ЭД117-02Э'!C189)</f>
        <v>ЭД117-02-52-ХХСБ</v>
      </c>
      <c r="D189" s="390" t="str">
        <f>IF($H189="-","-",IF('детали ЭД117-02Э'!D189=0,"-",'детали ЭД117-02Э'!D189))</f>
        <v>Статор необмотанный</v>
      </c>
      <c r="E189" s="547" t="str">
        <f>IF($H189="-","-",IF('детали ЭД117-02Э'!E189=0,"-",'детали ЭД117-02Э'!E189))</f>
        <v>-</v>
      </c>
      <c r="F189" s="547" t="str">
        <f>IF($H189="-","-",IF('детали ЭД117-02Э'!F189=0,"-",'детали ЭД117-02Э'!F189))</f>
        <v>-</v>
      </c>
      <c r="G189" s="547" t="str">
        <f>IF($H189="-","-",IF('детали ЭД117-02Э'!G189=0,"-",'детали ЭД117-02Э'!G189))</f>
        <v>-</v>
      </c>
      <c r="H189" s="580">
        <f>IF((HLOOKUP($D$1,'дерево ЭД117-02Э'!$H$4:$BU$235,A189,FALSE))*$G$1=0,"-",(HLOOKUP($D$1,'дерево ЭД117-02Э'!$H$4:$BU$235,A189,FALSE))*$G$1)</f>
        <v>1</v>
      </c>
      <c r="I189" s="548" t="str">
        <f>IF(H189="-","-",'детали ЭД117-02Э'!H189)</f>
        <v>шт</v>
      </c>
      <c r="J189" s="537" t="str">
        <f>IF($H189="-","-",IF('детали ЭД117-02Э'!I189=0,"-",'детали ЭД117-02Э'!I189*$H189))</f>
        <v>-</v>
      </c>
      <c r="K189" s="537" t="str">
        <f>IF(H189="-","-",IF('детали ЭД117-02Э'!J189=0,"-",'детали ЭД117-02Э'!J189*$H189))</f>
        <v>-</v>
      </c>
      <c r="L189" s="581" t="str">
        <f>IF($H189="-","-",IF('детали ЭД117-02Э'!K189=0,"-",'детали ЭД117-02Э'!K189))</f>
        <v>-</v>
      </c>
      <c r="M189" s="605" t="str">
        <f>IF($H189="-","-",IF('детали ЭД117-02Э'!L189=0,"-",'детали ЭД117-02Э'!L189))</f>
        <v>-</v>
      </c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592"/>
      <c r="DE189" s="212"/>
      <c r="DF189" s="212"/>
      <c r="DG189" s="212"/>
      <c r="DH189" s="212"/>
      <c r="DI189" s="212"/>
      <c r="DJ189" s="212"/>
      <c r="DK189" s="212"/>
      <c r="DL189" s="212"/>
      <c r="DM189" s="212"/>
      <c r="DN189" s="212"/>
      <c r="DO189" s="212"/>
      <c r="DP189" s="212"/>
      <c r="DQ189" s="212"/>
      <c r="DR189" s="212"/>
      <c r="DS189" s="212"/>
      <c r="DT189" s="212"/>
      <c r="DU189" s="212"/>
      <c r="DV189" s="212"/>
      <c r="DW189" s="212"/>
      <c r="DX189" s="212"/>
      <c r="DY189" s="212"/>
      <c r="DZ189" s="212"/>
      <c r="EA189" s="212"/>
      <c r="EB189" s="212"/>
      <c r="EC189" s="212"/>
      <c r="ED189" s="212"/>
      <c r="EE189" s="212"/>
    </row>
    <row r="190" spans="1:135" s="199" customFormat="1" x14ac:dyDescent="0.25">
      <c r="A190" s="601">
        <f>'дерево ЭД117-02Э'!A192</f>
        <v>189</v>
      </c>
      <c r="B190" s="259" t="str">
        <f>'дерево ЭД117-02Э'!B192</f>
        <v>09.04.1.</v>
      </c>
      <c r="C190" s="222" t="str">
        <f>IF($H190="-","-",'детали ЭД117-02Э'!C190)</f>
        <v>ЭД117-09-52-007</v>
      </c>
      <c r="D190" s="471" t="str">
        <f>IF($H190="-","-",IF('детали ЭД117-02Э'!D190=0,"-",'детали ЭД117-02Э'!D190))</f>
        <v>Лист статора крайний</v>
      </c>
      <c r="E190" s="564" t="str">
        <f>IF($H190="-","-",IF('детали ЭД117-02Э'!E190=0,"-",'детали ЭД117-02Э'!E190))</f>
        <v>-</v>
      </c>
      <c r="F190" s="564" t="str">
        <f>IF($H190="-","-",IF('детали ЭД117-02Э'!F190=0,"-",'детали ЭД117-02Э'!F190))</f>
        <v>-</v>
      </c>
      <c r="G190" s="564" t="str">
        <f>IF($H190="-","-",IF('детали ЭД117-02Э'!G190=0,"-",'детали ЭД117-02Э'!G190))</f>
        <v>заготовка ЭД117-09-52-008</v>
      </c>
      <c r="H190" s="565">
        <f>IF((HLOOKUP($D$1,'дерево ЭД117-02Э'!$H$4:$BU$235,A190,FALSE))*$G$1=0,"-",(HLOOKUP($D$1,'дерево ЭД117-02Э'!$H$4:$BU$235,A190,FALSE))*$G$1)</f>
        <v>2</v>
      </c>
      <c r="I190" s="565" t="str">
        <f>IF(H190="-","-",'детали ЭД117-02Э'!H190)</f>
        <v>кг</v>
      </c>
      <c r="J190" s="566">
        <f>IF($H190="-","-",IF('детали ЭД117-02Э'!I190=0,"-",'детали ЭД117-02Э'!I190*$H190))</f>
        <v>0.112</v>
      </c>
      <c r="K190" s="566" t="str">
        <f>IF(H190="-","-",IF('детали ЭД117-02Э'!J190=0,"-",'детали ЭД117-02Э'!J190*$H190))</f>
        <v>-</v>
      </c>
      <c r="L190" s="567" t="str">
        <f>IF($H190="-","-",IF('детали ЭД117-02Э'!K190=0,"-",'детали ЭД117-02Э'!K190))</f>
        <v>-</v>
      </c>
      <c r="M190" s="604" t="str">
        <f>IF($H190="-","-",IF('детали ЭД117-02Э'!L190=0,"-",'детали ЭД117-02Э'!L190))</f>
        <v>-</v>
      </c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591"/>
      <c r="DE190" s="202"/>
      <c r="DF190" s="202"/>
      <c r="DG190" s="202"/>
      <c r="DH190" s="202"/>
      <c r="DI190" s="202"/>
      <c r="DJ190" s="202"/>
      <c r="DK190" s="202"/>
      <c r="DL190" s="202"/>
      <c r="DM190" s="202"/>
      <c r="DN190" s="202"/>
      <c r="DO190" s="202"/>
      <c r="DP190" s="202"/>
      <c r="DQ190" s="202"/>
      <c r="DR190" s="202"/>
      <c r="DS190" s="202"/>
      <c r="DT190" s="202"/>
      <c r="DU190" s="202"/>
      <c r="DV190" s="202"/>
      <c r="DW190" s="202"/>
      <c r="DX190" s="202"/>
      <c r="DY190" s="202"/>
      <c r="DZ190" s="202"/>
      <c r="EA190" s="202"/>
      <c r="EB190" s="202"/>
      <c r="EC190" s="202"/>
      <c r="ED190" s="202"/>
      <c r="EE190" s="202"/>
    </row>
    <row r="191" spans="1:135" s="209" customFormat="1" ht="13.8" thickBot="1" x14ac:dyDescent="0.3">
      <c r="A191" s="601">
        <f>'дерево ЭД117-02Э'!A193</f>
        <v>190</v>
      </c>
      <c r="B191" s="261" t="str">
        <f>'дерево ЭД117-02Э'!B193</f>
        <v>09.04.1.</v>
      </c>
      <c r="C191" s="225" t="str">
        <f>IF($H191="-","-",'детали ЭД117-02Э'!C191)</f>
        <v>ЭД117-09-52-008</v>
      </c>
      <c r="D191" s="473" t="str">
        <f>IF($H191="-","-",IF('детали ЭД117-02Э'!D191=0,"-",'детали ЭД117-02Э'!D191))</f>
        <v>Лист статора крайний</v>
      </c>
      <c r="E191" s="568" t="str">
        <f>IF($H191="-","-",IF('детали ЭД117-02Э'!E191=0,"-",'детали ЭД117-02Э'!E191))</f>
        <v>Лист</v>
      </c>
      <c r="F191" s="568" t="str">
        <f>IF($H191="-","-",IF('детали ЭД117-02Э'!F191=0,"-",'детали ЭД117-02Э'!F191))</f>
        <v>Б-ПН-2,0 ГОСТ 19903-74</v>
      </c>
      <c r="G191" s="568" t="str">
        <f>IF($H191="-","-",IF('детали ЭД117-02Э'!G191=0,"-",'детали ЭД117-02Э'!G191))</f>
        <v>IV-Ст3сп ГОСТ 16523-97</v>
      </c>
      <c r="H191" s="569">
        <f>IF((HLOOKUP($D$1,'дерево ЭД117-02Э'!$H$4:$BU$235,A191,FALSE))*$G$1=0,"-",(HLOOKUP($D$1,'дерево ЭД117-02Э'!$H$4:$BU$235,A191,FALSE))*$G$1)</f>
        <v>2</v>
      </c>
      <c r="I191" s="569" t="str">
        <f>IF(H191="-","-",'детали ЭД117-02Э'!H191)</f>
        <v>кг</v>
      </c>
      <c r="J191" s="570">
        <f>IF($H191="-","-",IF('детали ЭД117-02Э'!I191=0,"-",'детали ЭД117-02Э'!I191*$H191))</f>
        <v>0.14000000000000001</v>
      </c>
      <c r="K191" s="570">
        <f>IF(H191="-","-",IF('детали ЭД117-02Э'!J191=0,"-",'детали ЭД117-02Э'!J191*$H191))</f>
        <v>0.42399999999999999</v>
      </c>
      <c r="L191" s="543" t="str">
        <f>IF($H191="-","-",IF('детали ЭД117-02Э'!K191=0,"-",'детали ЭД117-02Э'!K191))</f>
        <v>загот. для ЭД117-09-52-007</v>
      </c>
      <c r="M191" s="605" t="str">
        <f>IF($H191="-","-",IF('детали ЭД117-02Э'!L191=0,"-",'детали ЭД117-02Э'!L191))</f>
        <v>статор</v>
      </c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592"/>
      <c r="DE191" s="212"/>
      <c r="DF191" s="212"/>
      <c r="DG191" s="212"/>
      <c r="DH191" s="212"/>
      <c r="DI191" s="212"/>
      <c r="DJ191" s="212"/>
      <c r="DK191" s="212"/>
      <c r="DL191" s="212"/>
      <c r="DM191" s="212"/>
      <c r="DN191" s="212"/>
      <c r="DO191" s="212"/>
      <c r="DP191" s="212"/>
      <c r="DQ191" s="212"/>
      <c r="DR191" s="212"/>
      <c r="DS191" s="212"/>
      <c r="DT191" s="212"/>
      <c r="DU191" s="212"/>
      <c r="DV191" s="212"/>
      <c r="DW191" s="212"/>
      <c r="DX191" s="212"/>
      <c r="DY191" s="212"/>
      <c r="DZ191" s="212"/>
      <c r="EA191" s="212"/>
      <c r="EB191" s="212"/>
      <c r="EC191" s="212"/>
      <c r="ED191" s="212"/>
      <c r="EE191" s="212"/>
    </row>
    <row r="192" spans="1:135" s="254" customFormat="1" ht="13.8" thickBot="1" x14ac:dyDescent="0.3">
      <c r="A192" s="601">
        <f>'дерево ЭД117-02Э'!A194</f>
        <v>191</v>
      </c>
      <c r="B192" s="418" t="str">
        <f>'дерево ЭД117-02Э'!B194</f>
        <v>09.04.2.</v>
      </c>
      <c r="C192" s="416" t="str">
        <f>IF($H192="-","-",'детали ЭД117-02Э'!C192)</f>
        <v>ЭД117-01-52-001</v>
      </c>
      <c r="D192" s="468" t="str">
        <f>IF($H192="-","-",IF('детали ЭД117-02Э'!D192=0,"-",'детали ЭД117-02Э'!D192))</f>
        <v>Кольцо пружинное</v>
      </c>
      <c r="E192" s="521" t="str">
        <f>IF($H192="-","-",IF('детали ЭД117-02Э'!E192=0,"-",'детали ЭД117-02Э'!E192))</f>
        <v>Квадрат</v>
      </c>
      <c r="F192" s="521" t="str">
        <f>IF($H192="-","-",IF('детали ЭД117-02Э'!F192=0,"-",'детали ЭД117-02Э'!F192))</f>
        <v>А6 ГОСТ 2591-71</v>
      </c>
      <c r="G192" s="521" t="str">
        <f>IF($H192="-","-",IF('детали ЭД117-02Э'!G192=0,"-",'детали ЭД117-02Э'!G192))</f>
        <v>45-3ГП ГОСТ 1050-88</v>
      </c>
      <c r="H192" s="522">
        <f>IF((HLOOKUP($D$1,'дерево ЭД117-02Э'!$H$4:$BU$235,A192,FALSE))*$G$1=0,"-",(HLOOKUP($D$1,'дерево ЭД117-02Э'!$H$4:$BU$235,A192,FALSE))*$G$1)</f>
        <v>2</v>
      </c>
      <c r="I192" s="522" t="str">
        <f>IF(H192="-","-",'детали ЭД117-02Э'!H192)</f>
        <v>кг</v>
      </c>
      <c r="J192" s="523">
        <f>IF($H192="-","-",IF('детали ЭД117-02Э'!I192=0,"-",'детали ЭД117-02Э'!I192*$H192))</f>
        <v>0.17</v>
      </c>
      <c r="K192" s="523">
        <f>IF(H192="-","-",IF('детали ЭД117-02Э'!J192=0,"-",'детали ЭД117-02Э'!J192*$H192))</f>
        <v>0.23200000000000001</v>
      </c>
      <c r="L192" s="510" t="str">
        <f>IF($H192="-","-",IF('детали ЭД117-02Э'!K192=0,"-",'детали ЭД117-02Э'!K192))</f>
        <v>-</v>
      </c>
      <c r="M192" s="606" t="str">
        <f>IF($H192="-","-",IF('детали ЭД117-02Э'!L192=0,"-",'детали ЭД117-02Э'!L192))</f>
        <v>статор</v>
      </c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593"/>
      <c r="DE192" s="253"/>
      <c r="DF192" s="253"/>
      <c r="DG192" s="253"/>
      <c r="DH192" s="253"/>
      <c r="DI192" s="253"/>
      <c r="DJ192" s="253"/>
      <c r="DK192" s="253"/>
      <c r="DL192" s="253"/>
      <c r="DM192" s="253"/>
      <c r="DN192" s="253"/>
      <c r="DO192" s="253"/>
      <c r="DP192" s="253"/>
      <c r="DQ192" s="253"/>
      <c r="DR192" s="253"/>
      <c r="DS192" s="253"/>
      <c r="DT192" s="253"/>
      <c r="DU192" s="253"/>
      <c r="DV192" s="253"/>
      <c r="DW192" s="253"/>
      <c r="DX192" s="253"/>
      <c r="DY192" s="253"/>
      <c r="DZ192" s="253"/>
      <c r="EA192" s="253"/>
      <c r="EB192" s="253"/>
      <c r="EC192" s="253"/>
      <c r="ED192" s="253"/>
      <c r="EE192" s="253"/>
    </row>
    <row r="193" spans="1:135" s="199" customFormat="1" ht="16.2" x14ac:dyDescent="0.25">
      <c r="A193" s="601">
        <f>'дерево ЭД117-02Э'!A195</f>
        <v>192</v>
      </c>
      <c r="B193" s="330"/>
      <c r="C193" s="619" t="str">
        <f>HLOOKUP($D$1,'дерево ЭД117-02Э'!$H$4:$BU$235,A193,FALSE)</f>
        <v>11</v>
      </c>
      <c r="D193" s="324"/>
      <c r="E193" s="552"/>
      <c r="F193" s="552"/>
      <c r="G193" s="552"/>
      <c r="H193" s="552"/>
      <c r="I193" s="552"/>
      <c r="J193" s="552"/>
      <c r="K193" s="552"/>
      <c r="L193" s="554"/>
      <c r="M193" s="604" t="str">
        <f>IF($H193="-","-",IF('детали ЭД117-02Э'!L193=0,"-",'детали ЭД117-02Э'!L193))</f>
        <v>-</v>
      </c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591"/>
      <c r="DE193" s="202"/>
      <c r="DF193" s="202"/>
      <c r="DG193" s="202"/>
      <c r="DH193" s="202"/>
      <c r="DI193" s="202"/>
      <c r="DJ193" s="202"/>
      <c r="DK193" s="202"/>
      <c r="DL193" s="202"/>
      <c r="DM193" s="202"/>
      <c r="DN193" s="202"/>
      <c r="DO193" s="202"/>
      <c r="DP193" s="202"/>
      <c r="DQ193" s="202"/>
      <c r="DR193" s="202"/>
      <c r="DS193" s="202"/>
      <c r="DT193" s="202"/>
      <c r="DU193" s="202"/>
      <c r="DV193" s="202"/>
      <c r="DW193" s="202"/>
      <c r="DX193" s="202"/>
      <c r="DY193" s="202"/>
      <c r="DZ193" s="202"/>
      <c r="EA193" s="202"/>
      <c r="EB193" s="202"/>
      <c r="EC193" s="202"/>
      <c r="ED193" s="202"/>
      <c r="EE193" s="202"/>
    </row>
    <row r="194" spans="1:135" s="209" customFormat="1" ht="13.8" thickBot="1" x14ac:dyDescent="0.3">
      <c r="A194" s="601">
        <f>'дерево ЭД117-02Э'!A196</f>
        <v>193</v>
      </c>
      <c r="B194" s="261" t="str">
        <f>'дерево ЭД117-02Э'!B196</f>
        <v>09.04.3.</v>
      </c>
      <c r="C194" s="205" t="str">
        <f>IF($H194="-","-",'детали ЭД117-02Э'!C194)</f>
        <v>ЭД117-02-52-003-ХХ корпус</v>
      </c>
      <c r="D194" s="262" t="str">
        <f>IF($H194="-","-",IF('детали ЭД117-02Э'!D194=0,"-",'детали ЭД117-02Э'!D194))</f>
        <v>Корпус</v>
      </c>
      <c r="E194" s="547" t="str">
        <f>IF($H194="-","-",IF(OR(C193="00",C193="01",C193="02",C193="03",C193="04",C193="05",C193="06",C193="07",C193="08",C193="09",C193="10",C193="11",C193="12",C193="13",C193="28",C193="29"),IF('исп. ЭД117-02Э стр'!E7=0,"-",'исп. ЭД117-02Э стр'!E7),IF('исп. ЭД117-02Э стр'!E8=0,"-",'исп. ЭД117-02Э стр'!E8)))</f>
        <v>Труба</v>
      </c>
      <c r="F194" s="547" t="str">
        <f>IF($H194="-","-",IF(OR(C193="00",C193="01",C193="02",C193="03",C193="04",C193="05",C193="06",C193="07",C193="08",C193="09",C193="10",C193="11",C193="12",C193="13",C193="28",C193="29"),IF('исп. ЭД117-02Э стр'!F7=0,"-",'исп. ЭД117-02Э стр'!F7),IF('исп. ЭД117-02Э стр'!F8=0,"-",'исп. ЭД117-02Э стр'!F8)))</f>
        <v>-</v>
      </c>
      <c r="G194" s="547" t="str">
        <f>IF($H194="-","-",IF(OR(C193="00",C193="01",C193="02",C193="03",C193="04",C193="05",C193="06",C193="07",C193="08",C193="09",C193="10",C193="11",C193="12",C193="13",C193="28",C193="29"),IF('исп. ЭД117-02Э стр'!G7=0,"-",'исп. ЭД117-02Э стр'!G7),IF('исп. ЭД117-02Э стр'!G8=0,"-",'исп. ЭД117-02Э стр'!G8)))</f>
        <v>Двн 105х6-35 ТУ 14-3-1941-94</v>
      </c>
      <c r="H194" s="548">
        <f>IF((HLOOKUP($D$1,'дерево ЭД117-02Э'!$H$4:$BU$235,A194,FALSE))*$G$1=0,"-",(HLOOKUP($D$1,'дерево ЭД117-02Э'!$H$4:$BU$235,A194,FALSE))*$G$1)</f>
        <v>1</v>
      </c>
      <c r="I194" s="548" t="str">
        <f>IF(H194="-","-",'детали ЭД117-02Э'!H194)</f>
        <v>кг</v>
      </c>
      <c r="J194" s="537">
        <f>IF($H194="-","-",(HLOOKUP($D$1,'исп. ЭД117-02Э таб'!$H$4:$BU$37,'исп. ЭД117-02Э таб'!A26,FALSE)*$H194))</f>
        <v>106.7</v>
      </c>
      <c r="K194" s="537">
        <f>IF($H194="-","-",(HLOOKUP($D$1,'исп. ЭД117-02Э таб'!$H$4:$BU$37,'исп. ЭД117-02Э таб'!A27,FALSE)*$H194))</f>
        <v>107.633</v>
      </c>
      <c r="L194" s="581" t="str">
        <f>IF($H194="-","-",IF('детали ЭД117-02Э'!K194=0,"-",'детали ЭД117-02Э'!K194))</f>
        <v>-</v>
      </c>
      <c r="M194" s="605" t="str">
        <f>IF($H194="-","-",IF('детали ЭД117-02Э'!L194=0,"-",'детали ЭД117-02Э'!L194))</f>
        <v>статор</v>
      </c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592"/>
      <c r="DE194" s="212"/>
      <c r="DF194" s="212"/>
      <c r="DG194" s="212"/>
      <c r="DH194" s="212"/>
      <c r="DI194" s="212"/>
      <c r="DJ194" s="212"/>
      <c r="DK194" s="212"/>
      <c r="DL194" s="212"/>
      <c r="DM194" s="212"/>
      <c r="DN194" s="212"/>
      <c r="DO194" s="212"/>
      <c r="DP194" s="212"/>
      <c r="DQ194" s="212"/>
      <c r="DR194" s="212"/>
      <c r="DS194" s="212"/>
      <c r="DT194" s="212"/>
      <c r="DU194" s="212"/>
      <c r="DV194" s="212"/>
      <c r="DW194" s="212"/>
      <c r="DX194" s="212"/>
      <c r="DY194" s="212"/>
      <c r="DZ194" s="212"/>
      <c r="EA194" s="212"/>
      <c r="EB194" s="212"/>
      <c r="EC194" s="212"/>
      <c r="ED194" s="212"/>
      <c r="EE194" s="212"/>
    </row>
    <row r="195" spans="1:135" s="199" customFormat="1" ht="21.6" x14ac:dyDescent="0.25">
      <c r="A195" s="601">
        <f>'дерево ЭД117-02Э'!A197</f>
        <v>194</v>
      </c>
      <c r="B195" s="330"/>
      <c r="C195" s="619" t="str">
        <f>HLOOKUP($D$1,'дерево ЭД117-02Э'!$H$4:$BU$235,A195,FALSE)</f>
        <v>013</v>
      </c>
      <c r="D195" s="324"/>
      <c r="E195" s="552"/>
      <c r="F195" s="552"/>
      <c r="G195" s="552"/>
      <c r="H195" s="552"/>
      <c r="I195" s="552"/>
      <c r="J195" s="552"/>
      <c r="K195" s="552"/>
      <c r="L195" s="554"/>
      <c r="M195" s="604" t="str">
        <f>IF($H195="-","-",IF('детали ЭД117-02Э'!L195=0,"-",'детали ЭД117-02Э'!L195))</f>
        <v>-</v>
      </c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591"/>
      <c r="DE195" s="202"/>
      <c r="DF195" s="202"/>
      <c r="DG195" s="202"/>
      <c r="DH195" s="202"/>
      <c r="DI195" s="202"/>
      <c r="DJ195" s="202"/>
      <c r="DK195" s="202"/>
      <c r="DL195" s="202"/>
      <c r="DM195" s="202"/>
      <c r="DN195" s="202"/>
      <c r="DO195" s="202"/>
      <c r="DP195" s="202"/>
      <c r="DQ195" s="202"/>
      <c r="DR195" s="202"/>
      <c r="DS195" s="202"/>
      <c r="DT195" s="202"/>
      <c r="DU195" s="202"/>
      <c r="DV195" s="202"/>
      <c r="DW195" s="202"/>
      <c r="DX195" s="202"/>
      <c r="DY195" s="202"/>
      <c r="DZ195" s="202"/>
      <c r="EA195" s="202"/>
      <c r="EB195" s="202"/>
      <c r="EC195" s="202"/>
      <c r="ED195" s="202"/>
      <c r="EE195" s="202"/>
    </row>
    <row r="196" spans="1:135" s="209" customFormat="1" ht="13.8" thickBot="1" x14ac:dyDescent="0.3">
      <c r="A196" s="601">
        <f>'дерево ЭД117-02Э'!A198</f>
        <v>195</v>
      </c>
      <c r="B196" s="261" t="str">
        <f>'дерево ЭД117-02Э'!B198</f>
        <v>09.04.4.</v>
      </c>
      <c r="C196" s="205" t="str">
        <f>IF($H196="-","-",'детали ЭД117-02Э'!C196)</f>
        <v>ЭД117-02-52-ХХХ шпонка</v>
      </c>
      <c r="D196" s="262" t="str">
        <f>IF($H196="-","-",IF('детали ЭД117-02Э'!D196=0,"-",'детали ЭД117-02Э'!D196))</f>
        <v>Шпонка</v>
      </c>
      <c r="E196" s="547" t="str">
        <f>IF($H196="-","-",IF('детали ЭД117-02Э'!E196=0,"-",'детали ЭД117-02Э'!E196))</f>
        <v>Проволока</v>
      </c>
      <c r="F196" s="547" t="str">
        <f>IF($H196="-","-",IF('детали ЭД117-02Э'!F196=0,"-",'детали ЭД117-02Э'!F196))</f>
        <v>-</v>
      </c>
      <c r="G196" s="547" t="str">
        <f>IF($H196="-","-",IF('детали ЭД117-02Э'!G196=0,"-",'детали ЭД117-02Э'!G196))</f>
        <v>3х3 65Г ГОСТ 11850-72</v>
      </c>
      <c r="H196" s="548">
        <f>IF((HLOOKUP($D$1,'дерево ЭД117-02Э'!$H$4:$BU$235,A196,FALSE))*$G$1=0,"-",(HLOOKUP($D$1,'дерево ЭД117-02Э'!$H$4:$BU$235,A196,FALSE))*$G$1)</f>
        <v>1</v>
      </c>
      <c r="I196" s="548" t="str">
        <f>IF(H196="-","-",'детали ЭД117-02Э'!H196)</f>
        <v>кг</v>
      </c>
      <c r="J196" s="537">
        <f>IF($H196="-","-",(HLOOKUP($D$1,'исп. ЭД117-02Э таб'!$H$4:$BU$37,'исп. ЭД117-02Э таб'!A29,FALSE)*$H196))</f>
        <v>0.438</v>
      </c>
      <c r="K196" s="537">
        <f>IF($H196="-","-",(HLOOKUP($D$1,'исп. ЭД117-02Э таб'!$H$4:$BU$37,'исп. ЭД117-02Э таб'!A30,FALSE)*$H196))</f>
        <v>0.46</v>
      </c>
      <c r="L196" s="581" t="str">
        <f>IF($H196="-","-",IF('детали ЭД117-02Э'!K196=0,"-",'детали ЭД117-02Э'!K196))</f>
        <v>-</v>
      </c>
      <c r="M196" s="605" t="str">
        <f>IF($H196="-","-",IF('детали ЭД117-02Э'!L196=0,"-",'детали ЭД117-02Э'!L196))</f>
        <v>статор</v>
      </c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592"/>
      <c r="DE196" s="212"/>
      <c r="DF196" s="212"/>
      <c r="DG196" s="212"/>
      <c r="DH196" s="212"/>
      <c r="DI196" s="212"/>
      <c r="DJ196" s="212"/>
      <c r="DK196" s="212"/>
      <c r="DL196" s="212"/>
      <c r="DM196" s="212"/>
      <c r="DN196" s="212"/>
      <c r="DO196" s="212"/>
      <c r="DP196" s="212"/>
      <c r="DQ196" s="212"/>
      <c r="DR196" s="212"/>
      <c r="DS196" s="212"/>
      <c r="DT196" s="212"/>
      <c r="DU196" s="212"/>
      <c r="DV196" s="212"/>
      <c r="DW196" s="212"/>
      <c r="DX196" s="212"/>
      <c r="DY196" s="212"/>
      <c r="DZ196" s="212"/>
      <c r="EA196" s="212"/>
      <c r="EB196" s="212"/>
      <c r="EC196" s="212"/>
      <c r="ED196" s="212"/>
      <c r="EE196" s="212"/>
    </row>
    <row r="197" spans="1:135" s="286" customFormat="1" x14ac:dyDescent="0.25">
      <c r="A197" s="601">
        <f>'дерево ЭД117-02Э'!A199</f>
        <v>196</v>
      </c>
      <c r="B197" s="376" t="str">
        <f>'дерево ЭД117-02Э'!B199</f>
        <v>09.04.5.</v>
      </c>
      <c r="C197" s="189" t="str">
        <f>IF($H197="-","-",'детали ЭД117-02Э'!C197)</f>
        <v>ЭД117-09-53-001</v>
      </c>
      <c r="D197" s="470" t="str">
        <f>IF($H197="-","-",IF('детали ЭД117-02Э'!D197=0,"-",'детали ЭД117-02Э'!D197))</f>
        <v>Лист статора</v>
      </c>
      <c r="E197" s="149" t="str">
        <f>IF($H197="-","-",IF('детали ЭД117-02Э'!E197=0,"-",'детали ЭД117-02Э'!E197))</f>
        <v>Лента</v>
      </c>
      <c r="F197" s="149" t="str">
        <f>IF($H197="-","-",IF('детали ЭД117-02Э'!F197=0,"-",'детали ЭД117-02Э'!F197))</f>
        <v>-</v>
      </c>
      <c r="G197" s="149" t="str">
        <f>IF($H197="-","-",IF('детали ЭД117-02Э'!G197=0,"-",'детали ЭД117-02Э'!G197))</f>
        <v>0,5х110 П-Ш-С-1-ТО-ТШ1-А-2216 ГОСТ 21427.2-83</v>
      </c>
      <c r="H197" s="135">
        <f>IF((HLOOKUP($D$1,'дерево ЭД117-02Э'!$H$4:$BU$235,A197,FALSE))*$G$1=0,"-",(HLOOKUP($D$1,'дерево ЭД117-02Э'!$H$4:$BU$235,A197,FALSE))*$G$1)</f>
        <v>12342</v>
      </c>
      <c r="I197" s="135" t="str">
        <f>IF(H197="-","-",'детали ЭД117-02Э'!H197)</f>
        <v>кг</v>
      </c>
      <c r="J197" s="175">
        <f>IF($H197="-","-",IF('детали ЭД117-02Э'!I197=0,"-",'детали ЭД117-02Э'!I197*$H197))</f>
        <v>185.13</v>
      </c>
      <c r="K197" s="175">
        <f>IF(H197="-","-",IF('детали ЭД117-02Э'!J197=0,"-",'детали ЭД117-02Э'!J197*$H197))</f>
        <v>580.07399999999996</v>
      </c>
      <c r="L197" s="514" t="str">
        <f>IF($H197="-","-",IF('детали ЭД117-02Э'!K197=0,"-",'детали ЭД117-02Э'!K197))</f>
        <v>-</v>
      </c>
      <c r="M197" s="607" t="str">
        <f>IF($H197="-","-",IF('детали ЭД117-02Э'!L197=0,"-",'детали ЭД117-02Э'!L197))</f>
        <v>статор</v>
      </c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594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  <c r="EE197" s="37"/>
    </row>
    <row r="198" spans="1:135" s="3" customFormat="1" x14ac:dyDescent="0.25">
      <c r="A198" s="601">
        <f>'дерево ЭД117-02Э'!A200</f>
        <v>197</v>
      </c>
      <c r="B198" s="109" t="str">
        <f>'дерево ЭД117-02Э'!B200</f>
        <v>09.04.6.</v>
      </c>
      <c r="C198" s="13" t="str">
        <f>IF($H198="-","-",'детали ЭД117-02Э'!C198)</f>
        <v>ЭД117-01-52КВМ статор н/обм</v>
      </c>
      <c r="D198" s="13" t="str">
        <f>IF($H198="-","-",IF('детали ЭД117-02Э'!D198=0,"-",'детали ЭД117-02Э'!D198))</f>
        <v>Комплект вспомог. мат.</v>
      </c>
      <c r="E198" s="147" t="str">
        <f>IF($H198="-","-",IF('детали ЭД117-02Э'!E198=0,"-",'детали ЭД117-02Э'!E198))</f>
        <v>КВМ</v>
      </c>
      <c r="F198" s="147" t="str">
        <f>IF($H198="-","-",IF('детали ЭД117-02Э'!F198=0,"-",'детали ЭД117-02Э'!F198))</f>
        <v>-</v>
      </c>
      <c r="G198" s="147" t="str">
        <f>IF($H198="-","-",IF('детали ЭД117-02Э'!G198=0,"-",'детали ЭД117-02Э'!G198))</f>
        <v>ЭД117-01-52КВМ</v>
      </c>
      <c r="H198" s="138">
        <f>IF((HLOOKUP($D$1,'дерево ЭД117-02Э'!$H$4:$BU$235,A198,FALSE))*$G$1=0,"-",(HLOOKUP($D$1,'дерево ЭД117-02Э'!$H$4:$BU$235,A198,FALSE))*$G$1)</f>
        <v>1</v>
      </c>
      <c r="I198" s="138" t="str">
        <f>IF(H198="-","-",'детали ЭД117-02Э'!H198)</f>
        <v>шт</v>
      </c>
      <c r="J198" s="152" t="str">
        <f>IF($H198="-","-",IF('детали ЭД117-02Э'!I198=0,"-",'детали ЭД117-02Э'!I198*$H198))</f>
        <v>-</v>
      </c>
      <c r="K198" s="152">
        <f>IF(H198="-","-",IF('детали ЭД117-02Э'!J198=0,"-",'детали ЭД117-02Э'!J198*$H198))</f>
        <v>1</v>
      </c>
      <c r="L198" s="145" t="str">
        <f>IF($H198="-","-",IF('детали ЭД117-02Э'!K198=0,"-",'детали ЭД117-02Э'!K198))</f>
        <v>-</v>
      </c>
      <c r="M198" s="602" t="str">
        <f>IF($H198="-","-",IF('детали ЭД117-02Э'!L198=0,"-",'детали ЭД117-02Э'!L198))</f>
        <v>статор</v>
      </c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589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</row>
    <row r="199" spans="1:135" s="263" customFormat="1" ht="13.8" thickBot="1" x14ac:dyDescent="0.3">
      <c r="A199" s="601">
        <f>'дерево ЭД117-02Э'!A201</f>
        <v>198</v>
      </c>
      <c r="B199" s="337"/>
      <c r="E199" s="488"/>
      <c r="F199" s="488"/>
      <c r="G199" s="158"/>
      <c r="H199" s="339"/>
      <c r="I199" s="339"/>
      <c r="J199" s="339"/>
      <c r="K199" s="339"/>
      <c r="L199" s="491"/>
      <c r="M199" s="603" t="str">
        <f>IF($H199="-","-",IF('детали ЭД117-02Э'!L199=0,"-",'детали ЭД117-02Э'!L199))</f>
        <v>-</v>
      </c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59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</row>
    <row r="200" spans="1:135" s="202" customFormat="1" ht="16.2" x14ac:dyDescent="0.25">
      <c r="A200" s="601">
        <f>'дерево ЭД117-02Э'!A202</f>
        <v>199</v>
      </c>
      <c r="B200" s="330"/>
      <c r="C200" s="619" t="str">
        <f>HLOOKUP($D$1,'дерево ЭД117-02Э'!$H$4:$BU$235,A200,FALSE)</f>
        <v>11</v>
      </c>
      <c r="D200" s="324"/>
      <c r="E200" s="552"/>
      <c r="F200" s="552"/>
      <c r="G200" s="552"/>
      <c r="H200" s="552"/>
      <c r="I200" s="552"/>
      <c r="J200" s="552"/>
      <c r="K200" s="552"/>
      <c r="L200" s="552"/>
      <c r="M200" s="604" t="str">
        <f>IF($H200="-","-",IF('детали ЭД117-02Э'!L200=0,"-",'детали ЭД117-02Э'!L200))</f>
        <v>-</v>
      </c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591"/>
    </row>
    <row r="201" spans="1:135" s="209" customFormat="1" ht="13.8" thickBot="1" x14ac:dyDescent="0.3">
      <c r="A201" s="601">
        <f>'дерево ЭД117-02Э'!A203</f>
        <v>200</v>
      </c>
      <c r="B201" s="450" t="str">
        <f>'дерево ЭД117-02Э'!B203</f>
        <v>010.</v>
      </c>
      <c r="C201" s="451" t="str">
        <f>IF($H201="-","-",'детали ЭД117-02Э'!C201)</f>
        <v>ЭД117-02-60-ХХСБ</v>
      </c>
      <c r="D201" s="451" t="str">
        <f>IF($H201="-","-",IF('детали ЭД117-02Э'!D201=0,"-",'детали ЭД117-02Э'!D201))</f>
        <v>Ротор</v>
      </c>
      <c r="E201" s="547" t="str">
        <f>IF($H201="-","-",IF('детали ЭД117-02Э'!E201=0,"-",'детали ЭД117-02Э'!E201))</f>
        <v>-</v>
      </c>
      <c r="F201" s="547" t="str">
        <f>IF($H201="-","-",IF('детали ЭД117-02Э'!F201=0,"-",'детали ЭД117-02Э'!F201))</f>
        <v>-</v>
      </c>
      <c r="G201" s="547" t="str">
        <f>IF($H201="-","-",IF('детали ЭД117-02Э'!G201=0,"-",'детали ЭД117-02Э'!G201))</f>
        <v>-</v>
      </c>
      <c r="H201" s="584">
        <f>IF((HLOOKUP($D$1,'дерево ЭД117-02Э'!$H$4:$BU$235,A201,FALSE))*$G$1=0,"-",(HLOOKUP($D$1,'дерево ЭД117-02Э'!$H$4:$BU$235,A201,FALSE))*$G$1)</f>
        <v>1</v>
      </c>
      <c r="I201" s="585" t="str">
        <f>IF(H201="-","-",'детали ЭД117-02Э'!H201)</f>
        <v>шт</v>
      </c>
      <c r="J201" s="537" t="str">
        <f>IF($H201="-","-",IF('детали ЭД117-02Э'!I201=0,"-",'детали ЭД117-02Э'!I201*$H201))</f>
        <v>-</v>
      </c>
      <c r="K201" s="537" t="str">
        <f>IF(H201="-","-",IF('детали ЭД117-02Э'!J201=0,"-",'детали ЭД117-02Э'!J201*$H201))</f>
        <v>-</v>
      </c>
      <c r="L201" s="581" t="str">
        <f>IF($H201="-","-",IF('детали ЭД117-02Э'!K201=0,"-",'детали ЭД117-02Э'!K201))</f>
        <v>-</v>
      </c>
      <c r="M201" s="605" t="str">
        <f>IF($H201="-","-",IF('детали ЭД117-02Э'!L201=0,"-",'детали ЭД117-02Э'!L201))</f>
        <v>-</v>
      </c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592"/>
      <c r="DE201" s="212"/>
      <c r="DF201" s="212"/>
      <c r="DG201" s="212"/>
      <c r="DH201" s="212"/>
      <c r="DI201" s="212"/>
      <c r="DJ201" s="212"/>
      <c r="DK201" s="212"/>
      <c r="DL201" s="212"/>
      <c r="DM201" s="212"/>
      <c r="DN201" s="212"/>
      <c r="DO201" s="212"/>
      <c r="DP201" s="212"/>
      <c r="DQ201" s="212"/>
      <c r="DR201" s="212"/>
      <c r="DS201" s="212"/>
      <c r="DT201" s="212"/>
      <c r="DU201" s="212"/>
      <c r="DV201" s="212"/>
      <c r="DW201" s="212"/>
      <c r="DX201" s="212"/>
      <c r="DY201" s="212"/>
      <c r="DZ201" s="212"/>
      <c r="EA201" s="212"/>
      <c r="EB201" s="212"/>
      <c r="EC201" s="212"/>
      <c r="ED201" s="212"/>
      <c r="EE201" s="212"/>
    </row>
    <row r="202" spans="1:135" s="286" customFormat="1" x14ac:dyDescent="0.25">
      <c r="A202" s="601">
        <f>'дерево ЭД117-02Э'!A204</f>
        <v>201</v>
      </c>
      <c r="B202" s="188" t="str">
        <f>'дерево ЭД117-02Э'!B204</f>
        <v>010.1.</v>
      </c>
      <c r="C202" s="229" t="str">
        <f>IF($H202="-","-",'детали ЭД117-02Э'!C202)</f>
        <v>ЭД117-01-003-01</v>
      </c>
      <c r="D202" s="229" t="str">
        <f>IF($H202="-","-",IF('детали ЭД117-02Э'!D202=0,"-",'детали ЭД117-02Э'!D202))</f>
        <v>Вкладыш</v>
      </c>
      <c r="E202" s="511" t="str">
        <f>IF($H202="-","-",IF('детали ЭД117-02Э'!E202=0,"-",'детали ЭД117-02Э'!E202))</f>
        <v>Круг</v>
      </c>
      <c r="F202" s="511" t="str">
        <f>IF($H202="-","-",IF('детали ЭД117-02Э'!F202=0,"-",'детали ЭД117-02Э'!F202))</f>
        <v>40-В ГОСТ 2590-88</v>
      </c>
      <c r="G202" s="511" t="str">
        <f>IF($H202="-","-",IF('детали ЭД117-02Э'!G202=0,"-",'детали ЭД117-02Э'!G202))</f>
        <v>Ст5сп3-II ГОСТ 535-88</v>
      </c>
      <c r="H202" s="524">
        <f>IF((HLOOKUP($D$1,'дерево ЭД117-02Э'!$H$4:$BU$235,A202,FALSE))*$G$1=0,"-",(HLOOKUP($D$1,'дерево ЭД117-02Э'!$H$4:$BU$235,A202,FALSE))*$G$1)</f>
        <v>2</v>
      </c>
      <c r="I202" s="525" t="str">
        <f>IF(H202="-","-",'детали ЭД117-02Э'!H202)</f>
        <v>кг</v>
      </c>
      <c r="J202" s="513">
        <f>IF($H202="-","-",IF('детали ЭД117-02Э'!I202=0,"-",'детали ЭД117-02Э'!I202*$H202))</f>
        <v>0.01</v>
      </c>
      <c r="K202" s="513">
        <f>IF(H202="-","-",IF('детали ЭД117-02Э'!J202=0,"-",'детали ЭД117-02Э'!J202*$H202))</f>
        <v>0.1</v>
      </c>
      <c r="L202" s="514" t="str">
        <f>IF($H202="-","-",IF('детали ЭД117-02Э'!K202=0,"-",'детали ЭД117-02Э'!K202))</f>
        <v>-</v>
      </c>
      <c r="M202" s="607" t="str">
        <f>IF($H202="-","-",IF('детали ЭД117-02Э'!L202=0,"-",'детали ЭД117-02Э'!L202))</f>
        <v>ротор</v>
      </c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594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  <c r="DS202" s="37"/>
      <c r="DT202" s="37"/>
      <c r="DU202" s="37"/>
      <c r="DV202" s="37"/>
      <c r="DW202" s="37"/>
      <c r="DX202" s="37"/>
      <c r="DY202" s="37"/>
      <c r="DZ202" s="37"/>
      <c r="EA202" s="37"/>
      <c r="EB202" s="37"/>
      <c r="EC202" s="37"/>
      <c r="ED202" s="37"/>
      <c r="EE202" s="37"/>
    </row>
    <row r="203" spans="1:135" s="3" customFormat="1" x14ac:dyDescent="0.25">
      <c r="A203" s="601">
        <f>'дерево ЭД117-02Э'!A205</f>
        <v>202</v>
      </c>
      <c r="B203" s="108" t="str">
        <f>'дерево ЭД117-02Э'!B205</f>
        <v>010.2.</v>
      </c>
      <c r="C203" s="13" t="str">
        <f>IF($H203="-","-",'детали ЭД117-02Э'!C203)</f>
        <v>ЭД117-01-60-001</v>
      </c>
      <c r="D203" s="13" t="str">
        <f>IF($H203="-","-",IF('детали ЭД117-02Э'!D203=0,"-",'детали ЭД117-02Э'!D203))</f>
        <v>Кольцо</v>
      </c>
      <c r="E203" s="147" t="str">
        <f>IF($H203="-","-",IF('детали ЭД117-02Э'!E203=0,"-",'детали ЭД117-02Э'!E203))</f>
        <v>Круг</v>
      </c>
      <c r="F203" s="147" t="str">
        <f>IF($H203="-","-",IF('детали ЭД117-02Э'!F203=0,"-",'детали ЭД117-02Э'!F203))</f>
        <v>45-В ГОСТ 2590-88</v>
      </c>
      <c r="G203" s="147" t="str">
        <f>IF($H203="-","-",IF('детали ЭД117-02Э'!G203=0,"-",'детали ЭД117-02Э'!G203))</f>
        <v>Ст3сп3-II ГОСТ 535-88</v>
      </c>
      <c r="H203" s="123">
        <f>IF((HLOOKUP($D$1,'дерево ЭД117-02Э'!$H$4:$BU$235,A203,FALSE))*$G$1=0,"-",(HLOOKUP($D$1,'дерево ЭД117-02Э'!$H$4:$BU$235,A203,FALSE))*$G$1)</f>
        <v>1</v>
      </c>
      <c r="I203" s="279" t="str">
        <f>IF(H203="-","-",'детали ЭД117-02Э'!H203)</f>
        <v>кг</v>
      </c>
      <c r="J203" s="152">
        <f>IF($H203="-","-",IF('детали ЭД117-02Э'!I203=0,"-",'детали ЭД117-02Э'!I203*$H203))</f>
        <v>0.03</v>
      </c>
      <c r="K203" s="152">
        <f>IF(H203="-","-",IF('детали ЭД117-02Э'!J203=0,"-",'детали ЭД117-02Э'!J203*$H203))</f>
        <v>0.224</v>
      </c>
      <c r="L203" s="145" t="str">
        <f>IF($H203="-","-",IF('детали ЭД117-02Э'!K203=0,"-",'детали ЭД117-02Э'!K203))</f>
        <v>-</v>
      </c>
      <c r="M203" s="602" t="str">
        <f>IF($H203="-","-",IF('детали ЭД117-02Э'!L203=0,"-",'детали ЭД117-02Э'!L203))</f>
        <v>ротор</v>
      </c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589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</row>
    <row r="204" spans="1:135" s="3" customFormat="1" x14ac:dyDescent="0.25">
      <c r="A204" s="601">
        <f>'дерево ЭД117-02Э'!A206</f>
        <v>203</v>
      </c>
      <c r="B204" s="108" t="str">
        <f>'дерево ЭД117-02Э'!B206</f>
        <v>010.3.</v>
      </c>
      <c r="C204" s="13" t="str">
        <f>IF($H204="-","-",'детали ЭД117-02Э'!C204)</f>
        <v>ЭД117-01-60-002</v>
      </c>
      <c r="D204" s="13" t="str">
        <f>IF($H204="-","-",IF('детали ЭД117-02Э'!D204=0,"-",'детали ЭД117-02Э'!D204))</f>
        <v>Кольцо</v>
      </c>
      <c r="E204" s="147" t="str">
        <f>IF($H204="-","-",IF('детали ЭД117-02Э'!E204=0,"-",'детали ЭД117-02Э'!E204))</f>
        <v>Круг</v>
      </c>
      <c r="F204" s="147" t="str">
        <f>IF($H204="-","-",IF('детали ЭД117-02Э'!F204=0,"-",'детали ЭД117-02Э'!F204))</f>
        <v>45-В ГОСТ 2590-88</v>
      </c>
      <c r="G204" s="147" t="str">
        <f>IF($H204="-","-",IF('детали ЭД117-02Э'!G204=0,"-",'детали ЭД117-02Э'!G204))</f>
        <v>Ст3сп3-II ГОСТ 535-88</v>
      </c>
      <c r="H204" s="123">
        <f>IF((HLOOKUP($D$1,'дерево ЭД117-02Э'!$H$4:$BU$235,A204,FALSE))*$G$1=0,"-",(HLOOKUP($D$1,'дерево ЭД117-02Э'!$H$4:$BU$235,A204,FALSE))*$G$1)</f>
        <v>1</v>
      </c>
      <c r="I204" s="279" t="str">
        <f>IF(H204="-","-",'детали ЭД117-02Э'!H204)</f>
        <v>кг</v>
      </c>
      <c r="J204" s="152">
        <f>IF($H204="-","-",IF('детали ЭД117-02Э'!I204=0,"-",'детали ЭД117-02Э'!I204*$H204))</f>
        <v>9.6000000000000002E-2</v>
      </c>
      <c r="K204" s="152">
        <f>IF(H204="-","-",IF('детали ЭД117-02Э'!J204=0,"-",'детали ЭД117-02Э'!J204*$H204))</f>
        <v>0.38200000000000001</v>
      </c>
      <c r="L204" s="145" t="str">
        <f>IF($H204="-","-",IF('детали ЭД117-02Э'!K204=0,"-",'детали ЭД117-02Э'!K204))</f>
        <v>-</v>
      </c>
      <c r="M204" s="602" t="str">
        <f>IF($H204="-","-",IF('детали ЭД117-02Э'!L204=0,"-",'детали ЭД117-02Э'!L204))</f>
        <v>ротор</v>
      </c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589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</row>
    <row r="205" spans="1:135" s="3" customFormat="1" x14ac:dyDescent="0.25">
      <c r="A205" s="601">
        <f>'дерево ЭД117-02Э'!A207</f>
        <v>204</v>
      </c>
      <c r="B205" s="108" t="str">
        <f>'дерево ЭД117-02Э'!B207</f>
        <v>010.4.</v>
      </c>
      <c r="C205" s="13" t="str">
        <f>IF($H205="-","-",'детали ЭД117-02Э'!C205)</f>
        <v>ЭД117-01-60-004-03</v>
      </c>
      <c r="D205" s="13" t="str">
        <f>IF($H205="-","-",IF('детали ЭД117-02Э'!D205=0,"-",'детали ЭД117-02Э'!D205))</f>
        <v>Кольцо пружинное</v>
      </c>
      <c r="E205" s="147" t="str">
        <f>IF($H205="-","-",IF('детали ЭД117-02Э'!E205=0,"-",'детали ЭД117-02Э'!E205))</f>
        <v>Проволока</v>
      </c>
      <c r="F205" s="147" t="str">
        <f>IF($H205="-","-",IF('детали ЭД117-02Э'!F205=0,"-",'детали ЭД117-02Э'!F205))</f>
        <v>-</v>
      </c>
      <c r="G205" s="147" t="str">
        <f>IF($H205="-","-",IF('детали ЭД117-02Э'!G205=0,"-",'детали ЭД117-02Э'!G205))</f>
        <v>Б-1-1,2 ГОСТ 9389-75</v>
      </c>
      <c r="H205" s="123">
        <f>IF((HLOOKUP($D$1,'дерево ЭД117-02Э'!$H$4:$BU$235,A205,FALSE))*$G$1=0,"-",(HLOOKUP($D$1,'дерево ЭД117-02Э'!$H$4:$BU$235,A205,FALSE))*$G$1)</f>
        <v>5</v>
      </c>
      <c r="I205" s="279" t="str">
        <f>IF(H205="-","-",'детали ЭД117-02Э'!H205)</f>
        <v>кг</v>
      </c>
      <c r="J205" s="152">
        <f>IF($H205="-","-",IF('детали ЭД117-02Э'!I205=0,"-",'детали ЭД117-02Э'!I205*$H205))</f>
        <v>3.5000000000000001E-3</v>
      </c>
      <c r="K205" s="152">
        <f>IF(H205="-","-",IF('детали ЭД117-02Э'!J205=0,"-",'детали ЭД117-02Э'!J205*$H205))</f>
        <v>4.0000000000000001E-3</v>
      </c>
      <c r="L205" s="145" t="str">
        <f>IF($H205="-","-",IF('детали ЭД117-02Э'!K205=0,"-",'детали ЭД117-02Э'!K205))</f>
        <v>-</v>
      </c>
      <c r="M205" s="602" t="str">
        <f>IF($H205="-","-",IF('детали ЭД117-02Э'!L205=0,"-",'детали ЭД117-02Э'!L205))</f>
        <v>ротор</v>
      </c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589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</row>
    <row r="206" spans="1:135" s="3" customFormat="1" x14ac:dyDescent="0.25">
      <c r="A206" s="601">
        <f>'дерево ЭД117-02Э'!A208</f>
        <v>205</v>
      </c>
      <c r="B206" s="108" t="str">
        <f>'дерево ЭД117-02Э'!B208</f>
        <v>010.5.</v>
      </c>
      <c r="C206" s="13" t="str">
        <f>IF($H206="-","-",'детали ЭД117-02Э'!C206)</f>
        <v>ЭД117-01-60-008</v>
      </c>
      <c r="D206" s="13" t="str">
        <f>IF($H206="-","-",IF('детали ЭД117-02Э'!D206=0,"-",'детали ЭД117-02Э'!D206))</f>
        <v xml:space="preserve">Шайба </v>
      </c>
      <c r="E206" s="147" t="str">
        <f>IF($H206="-","-",IF('детали ЭД117-02Э'!E206=0,"-",'детали ЭД117-02Э'!E206))</f>
        <v>Лента</v>
      </c>
      <c r="F206" s="147" t="str">
        <f>IF($H206="-","-",IF('детали ЭД117-02Э'!F206=0,"-",'детали ЭД117-02Э'!F206))</f>
        <v>-</v>
      </c>
      <c r="G206" s="147" t="str">
        <f>IF($H206="-","-",IF('детали ЭД117-02Э'!G206=0,"-",'детали ЭД117-02Э'!G206))</f>
        <v>0,5х110 П-Ш-С-1-ТО-ТШ1-А-2216 ГОСТ 21427.2-83</v>
      </c>
      <c r="H206" s="123">
        <f>IF((HLOOKUP($D$1,'дерево ЭД117-02Э'!$H$4:$BU$235,A206,FALSE))*$G$1=0,"-",(HLOOKUP($D$1,'дерево ЭД117-02Э'!$H$4:$BU$235,A206,FALSE))*$G$1)</f>
        <v>12</v>
      </c>
      <c r="I206" s="279" t="str">
        <f>IF(H206="-","-",'детали ЭД117-02Э'!H206)</f>
        <v>кг</v>
      </c>
      <c r="J206" s="152">
        <f>IF($H206="-","-",IF('детали ЭД117-02Э'!I206=0,"-",'детали ЭД117-02Э'!I206*$H206))</f>
        <v>1.9200000000000002E-2</v>
      </c>
      <c r="K206" s="152" t="str">
        <f>IF(H206="-","-",IF('детали ЭД117-02Э'!J206=0,"-",'детали ЭД117-02Э'!J206*$H206))</f>
        <v>-</v>
      </c>
      <c r="L206" s="144" t="str">
        <f>IF($H206="-","-",IF('детали ЭД117-02Э'!K206=0,"-",'детали ЭД117-02Э'!K206))</f>
        <v>из отходов</v>
      </c>
      <c r="M206" s="602" t="str">
        <f>IF($H206="-","-",IF('детали ЭД117-02Э'!L206=0,"-",'детали ЭД117-02Э'!L206))</f>
        <v>-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589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</row>
    <row r="207" spans="1:135" s="3" customFormat="1" x14ac:dyDescent="0.25">
      <c r="A207" s="601">
        <f>'дерево ЭД117-02Э'!A209</f>
        <v>206</v>
      </c>
      <c r="B207" s="108" t="str">
        <f>'дерево ЭД117-02Э'!B209</f>
        <v>010.6.</v>
      </c>
      <c r="C207" s="13" t="str">
        <f>IF($H207="-","-",'детали ЭД117-02Э'!C207)</f>
        <v>ЭД117-01-60-005</v>
      </c>
      <c r="D207" s="13" t="str">
        <f>IF($H207="-","-",IF('детали ЭД117-02Э'!D207=0,"-",'детали ЭД117-02Э'!D207))</f>
        <v>Втулка</v>
      </c>
      <c r="E207" s="147" t="str">
        <f>IF($H207="-","-",IF('детали ЭД117-02Э'!E207=0,"-",'детали ЭД117-02Э'!E207))</f>
        <v>Труба</v>
      </c>
      <c r="F207" s="147" t="str">
        <f>IF($H207="-","-",IF('детали ЭД117-02Э'!F207=0,"-",'детали ЭД117-02Э'!F207))</f>
        <v>40х7 ГОСТ 8734-75</v>
      </c>
      <c r="G207" s="147" t="str">
        <f>IF($H207="-","-",IF('детали ЭД117-02Э'!G207=0,"-",'детали ЭД117-02Э'!G207))</f>
        <v>Б20Х ГОСТ 8733-87</v>
      </c>
      <c r="H207" s="123">
        <f>IF((HLOOKUP($D$1,'дерево ЭД117-02Э'!$H$4:$BU$235,A207,FALSE))*$G$1=0,"-",(HLOOKUP($D$1,'дерево ЭД117-02Э'!$H$4:$BU$235,A207,FALSE))*$G$1)</f>
        <v>2</v>
      </c>
      <c r="I207" s="279" t="str">
        <f>IF(H207="-","-",'детали ЭД117-02Э'!H207)</f>
        <v>кг</v>
      </c>
      <c r="J207" s="152">
        <f>IF($H207="-","-",IF('детали ЭД117-02Э'!I207=0,"-",'детали ЭД117-02Э'!I207*$H207))</f>
        <v>0.15</v>
      </c>
      <c r="K207" s="152">
        <f>IF(H207="-","-",IF('детали ЭД117-02Э'!J207=0,"-",'детали ЭД117-02Э'!J207*$H207))</f>
        <v>0.496</v>
      </c>
      <c r="L207" s="145" t="str">
        <f>IF($H207="-","-",IF('детали ЭД117-02Э'!K207=0,"-",'детали ЭД117-02Э'!K207))</f>
        <v>-</v>
      </c>
      <c r="M207" s="602" t="str">
        <f>IF($H207="-","-",IF('детали ЭД117-02Э'!L207=0,"-",'детали ЭД117-02Э'!L207))</f>
        <v>ротор</v>
      </c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589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</row>
    <row r="208" spans="1:135" s="3" customFormat="1" x14ac:dyDescent="0.25">
      <c r="A208" s="601">
        <f>'дерево ЭД117-02Э'!A210</f>
        <v>207</v>
      </c>
      <c r="B208" s="108" t="str">
        <f>'дерево ЭД117-02Э'!B210</f>
        <v>010.7.</v>
      </c>
      <c r="C208" s="13" t="str">
        <f>IF($H208="-","-",'детали ЭД117-02Э'!C208)</f>
        <v>ЭД117-02-60-009</v>
      </c>
      <c r="D208" s="13" t="str">
        <f>IF($H208="-","-",IF('детали ЭД117-02Э'!D208=0,"-",'детали ЭД117-02Э'!D208))</f>
        <v>Кольцо</v>
      </c>
      <c r="E208" s="147" t="str">
        <f>IF($H208="-","-",IF('детали ЭД117-02Э'!E208=0,"-",'детали ЭД117-02Э'!E208))</f>
        <v>Круг</v>
      </c>
      <c r="F208" s="147" t="str">
        <f>IF($H208="-","-",IF('детали ЭД117-02Э'!F208=0,"-",'детали ЭД117-02Э'!F208))</f>
        <v>50-В ГОСТ 2590-88</v>
      </c>
      <c r="G208" s="147" t="str">
        <f>IF($H208="-","-",IF('детали ЭД117-02Э'!G208=0,"-",'детали ЭД117-02Э'!G208))</f>
        <v>Ст3сп3-II ГОСТ 535-88</v>
      </c>
      <c r="H208" s="123">
        <f>IF((HLOOKUP($D$1,'дерево ЭД117-02Э'!$H$4:$BU$235,A208,FALSE))*$G$1=0,"-",(HLOOKUP($D$1,'дерево ЭД117-02Э'!$H$4:$BU$235,A208,FALSE))*$G$1)</f>
        <v>1</v>
      </c>
      <c r="I208" s="279" t="str">
        <f>IF(H208="-","-",'детали ЭД117-02Э'!H208)</f>
        <v>кг</v>
      </c>
      <c r="J208" s="152">
        <f>IF($H208="-","-",IF('детали ЭД117-02Э'!I208=0,"-",'детали ЭД117-02Э'!I208*$H208))</f>
        <v>0.11</v>
      </c>
      <c r="K208" s="152">
        <f>IF(H208="-","-",IF('детали ЭД117-02Э'!J208=0,"-",'детали ЭД117-02Э'!J208*$H208))</f>
        <v>0.36</v>
      </c>
      <c r="L208" s="145" t="str">
        <f>IF($H208="-","-",IF('детали ЭД117-02Э'!K208=0,"-",'детали ЭД117-02Э'!K208))</f>
        <v>-</v>
      </c>
      <c r="M208" s="602" t="str">
        <f>IF($H208="-","-",IF('детали ЭД117-02Э'!L208=0,"-",'детали ЭД117-02Э'!L208))</f>
        <v>ротор</v>
      </c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589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</row>
    <row r="209" spans="1:135" s="3" customFormat="1" x14ac:dyDescent="0.25">
      <c r="A209" s="601">
        <f>'дерево ЭД117-02Э'!A211</f>
        <v>208</v>
      </c>
      <c r="B209" s="108" t="str">
        <f>'дерево ЭД117-02Э'!B211</f>
        <v>010.8.</v>
      </c>
      <c r="C209" s="13" t="str">
        <f>IF($H209="-","-",'детали ЭД117-02Э'!C209)</f>
        <v>ЭД117-01-010-08</v>
      </c>
      <c r="D209" s="13" t="str">
        <f>IF($H209="-","-",IF('детали ЭД117-02Э'!D209=0,"-",'детали ЭД117-02Э'!D209))</f>
        <v>Шпонка</v>
      </c>
      <c r="E209" s="147" t="str">
        <f>IF($H209="-","-",IF('детали ЭД117-02Э'!E209=0,"-",'детали ЭД117-02Э'!E209))</f>
        <v>Проволока</v>
      </c>
      <c r="F209" s="147" t="str">
        <f>IF($H209="-","-",IF('детали ЭД117-02Э'!F209=0,"-",'детали ЭД117-02Э'!F209))</f>
        <v>-</v>
      </c>
      <c r="G209" s="147" t="str">
        <f>IF($H209="-","-",IF('детали ЭД117-02Э'!G209=0,"-",'детали ЭД117-02Э'!G209))</f>
        <v>3х3 65Г ГОСТ 11850-72</v>
      </c>
      <c r="H209" s="123">
        <f>IF((HLOOKUP($D$1,'дерево ЭД117-02Э'!$H$4:$BU$235,A209,FALSE))*$G$1=0,"-",(HLOOKUP($D$1,'дерево ЭД117-02Э'!$H$4:$BU$235,A209,FALSE))*$G$1)</f>
        <v>2</v>
      </c>
      <c r="I209" s="279" t="str">
        <f>IF(H209="-","-",'детали ЭД117-02Э'!H209)</f>
        <v>кг</v>
      </c>
      <c r="J209" s="152">
        <f>IF($H209="-","-",IF('детали ЭД117-02Э'!I209=0,"-",'детали ЭД117-02Э'!I209*$H209))</f>
        <v>3.3999999999999998E-3</v>
      </c>
      <c r="K209" s="152">
        <f>IF(H209="-","-",IF('детали ЭД117-02Э'!J209=0,"-",'детали ЭД117-02Э'!J209*$H209))</f>
        <v>4.0000000000000001E-3</v>
      </c>
      <c r="L209" s="145" t="str">
        <f>IF($H209="-","-",IF('детали ЭД117-02Э'!K209=0,"-",'детали ЭД117-02Э'!K209))</f>
        <v>-</v>
      </c>
      <c r="M209" s="602" t="str">
        <f>IF($H209="-","-",IF('детали ЭД117-02Э'!L209=0,"-",'детали ЭД117-02Э'!L209))</f>
        <v>ротор</v>
      </c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589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</row>
    <row r="210" spans="1:135" s="3" customFormat="1" x14ac:dyDescent="0.25">
      <c r="A210" s="601">
        <f>'дерево ЭД117-02Э'!A212</f>
        <v>209</v>
      </c>
      <c r="B210" s="108" t="str">
        <f>'дерево ЭД117-02Э'!B212</f>
        <v>010.9.</v>
      </c>
      <c r="C210" s="19" t="str">
        <f>IF($H210="-","-",'детали ЭД117-02Э'!C210)</f>
        <v>ЭД117-01-010-01</v>
      </c>
      <c r="D210" s="19" t="str">
        <f>IF($H210="-","-",IF('детали ЭД117-02Э'!D210=0,"-",'детали ЭД117-02Э'!D210))</f>
        <v>Шпонка</v>
      </c>
      <c r="E210" s="146" t="str">
        <f>IF($H210="-","-",IF('детали ЭД117-02Э'!E210=0,"-",'детали ЭД117-02Э'!E210))</f>
        <v>Проволока</v>
      </c>
      <c r="F210" s="146" t="str">
        <f>IF($H210="-","-",IF('детали ЭД117-02Э'!F210=0,"-",'детали ЭД117-02Э'!F210))</f>
        <v>-</v>
      </c>
      <c r="G210" s="146" t="str">
        <f>IF($H210="-","-",IF('детали ЭД117-02Э'!G210=0,"-",'детали ЭД117-02Э'!G210))</f>
        <v>3х3 65Г ГОСТ 11850-72</v>
      </c>
      <c r="H210" s="126">
        <f>IF((HLOOKUP($D$1,'дерево ЭД117-02Э'!$H$4:$BU$235,A210,FALSE))*$G$1=0,"-",(HLOOKUP($D$1,'дерево ЭД117-02Э'!$H$4:$BU$235,A210,FALSE))*$G$1)</f>
        <v>16</v>
      </c>
      <c r="I210" s="280" t="str">
        <f>IF(H210="-","-",'детали ЭД117-02Э'!H210)</f>
        <v>кг</v>
      </c>
      <c r="J210" s="140">
        <f>IF($H210="-","-",IF('детали ЭД117-02Э'!I210=0,"-",'детали ЭД117-02Э'!I210*$H210))</f>
        <v>0.35199999999999998</v>
      </c>
      <c r="K210" s="140">
        <f>IF(H210="-","-",IF('детали ЭД117-02Э'!J210=0,"-",'детали ЭД117-02Э'!J210*$H210))</f>
        <v>0.36799999999999999</v>
      </c>
      <c r="L210" s="145" t="str">
        <f>IF($H210="-","-",IF('детали ЭД117-02Э'!K210=0,"-",'детали ЭД117-02Э'!K210))</f>
        <v>-</v>
      </c>
      <c r="M210" s="602" t="str">
        <f>IF($H210="-","-",IF('детали ЭД117-02Э'!L210=0,"-",'детали ЭД117-02Э'!L210))</f>
        <v>ротор</v>
      </c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589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</row>
    <row r="211" spans="1:135" s="3" customFormat="1" x14ac:dyDescent="0.25">
      <c r="A211" s="601">
        <f>'дерево ЭД117-02Э'!A213</f>
        <v>210</v>
      </c>
      <c r="B211" s="108" t="str">
        <f>'дерево ЭД117-02Э'!B213</f>
        <v>010.10.</v>
      </c>
      <c r="C211" s="19" t="str">
        <f>IF($H211="-","-",'детали ЭД117-02Э'!C211)</f>
        <v>ЭД117-01-010-07</v>
      </c>
      <c r="D211" s="19" t="str">
        <f>IF($H211="-","-",IF('детали ЭД117-02Э'!D211=0,"-",'детали ЭД117-02Э'!D211))</f>
        <v>Шпонка</v>
      </c>
      <c r="E211" s="146" t="str">
        <f>IF($H211="-","-",IF('детали ЭД117-02Э'!E211=0,"-",'детали ЭД117-02Э'!E211))</f>
        <v>Проволока</v>
      </c>
      <c r="F211" s="146" t="str">
        <f>IF($H211="-","-",IF('детали ЭД117-02Э'!F211=0,"-",'детали ЭД117-02Э'!F211))</f>
        <v>-</v>
      </c>
      <c r="G211" s="146" t="str">
        <f>IF($H211="-","-",IF('детали ЭД117-02Э'!G211=0,"-",'детали ЭД117-02Э'!G211))</f>
        <v>3х3 65Г ГОСТ 11850-72</v>
      </c>
      <c r="H211" s="126">
        <f>IF((HLOOKUP($D$1,'дерево ЭД117-02Э'!$H$4:$BU$235,A211,FALSE))*$G$1=0,"-",(HLOOKUP($D$1,'дерево ЭД117-02Э'!$H$4:$BU$235,A211,FALSE))*$G$1)</f>
        <v>15</v>
      </c>
      <c r="I211" s="280" t="str">
        <f>IF(H211="-","-",'детали ЭД117-02Э'!H211)</f>
        <v>кг</v>
      </c>
      <c r="J211" s="140">
        <f>IF($H211="-","-",IF('детали ЭД117-02Э'!I211=0,"-",'детали ЭД117-02Э'!I211*$H211))</f>
        <v>2.2499999999999999E-2</v>
      </c>
      <c r="K211" s="140">
        <f>IF(H211="-","-",IF('детали ЭД117-02Э'!J211=0,"-",'детали ЭД117-02Э'!J211*$H211))</f>
        <v>0.03</v>
      </c>
      <c r="L211" s="145" t="str">
        <f>IF($H211="-","-",IF('детали ЭД117-02Э'!K211=0,"-",'детали ЭД117-02Э'!K211))</f>
        <v>-</v>
      </c>
      <c r="M211" s="602" t="str">
        <f>IF($H211="-","-",IF('детали ЭД117-02Э'!L211=0,"-",'детали ЭД117-02Э'!L211))</f>
        <v>ротор</v>
      </c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589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</row>
    <row r="212" spans="1:135" s="3" customFormat="1" x14ac:dyDescent="0.25">
      <c r="A212" s="601">
        <f>'дерево ЭД117-02Э'!A214</f>
        <v>211</v>
      </c>
      <c r="B212" s="108" t="str">
        <f>'дерево ЭД117-02Э'!B214</f>
        <v>010.11.</v>
      </c>
      <c r="C212" s="19" t="str">
        <f>IF($H212="-","-",'детали ЭД117-02Э'!C212)</f>
        <v>ЭД117-01-60-007</v>
      </c>
      <c r="D212" s="19" t="str">
        <f>IF($H212="-","-",IF('детали ЭД117-02Э'!D212=0,"-",'детали ЭД117-02Э'!D212))</f>
        <v>Шайба упорная</v>
      </c>
      <c r="E212" s="146" t="str">
        <f>IF($H212="-","-",IF('детали ЭД117-02Э'!E212=0,"-",'детали ЭД117-02Э'!E212))</f>
        <v>Стеклотекстолит</v>
      </c>
      <c r="F212" s="146" t="str">
        <f>IF($H212="-","-",IF('детали ЭД117-02Э'!F212=0,"-",'детали ЭД117-02Э'!F212))</f>
        <v>-</v>
      </c>
      <c r="G212" s="146" t="str">
        <f>IF($H212="-","-",IF('детали ЭД117-02Э'!G212=0,"-",'детали ЭД117-02Э'!G212))</f>
        <v>СТЭФ-I-2,0 ГОСТ 12652-74</v>
      </c>
      <c r="H212" s="126">
        <f>IF((HLOOKUP($D$1,'дерево ЭД117-02Э'!$H$4:$BU$235,A212,FALSE))*$G$1=0,"-",(HLOOKUP($D$1,'дерево ЭД117-02Э'!$H$4:$BU$235,A212,FALSE))*$G$1)</f>
        <v>30</v>
      </c>
      <c r="I212" s="280" t="str">
        <f>IF(H212="-","-",'детали ЭД117-02Э'!H212)</f>
        <v>кг</v>
      </c>
      <c r="J212" s="140">
        <f>IF($H212="-","-",IF('детали ЭД117-02Э'!I212=0,"-",'детали ЭД117-02Э'!I212*$H212))</f>
        <v>8.4000000000000005E-2</v>
      </c>
      <c r="K212" s="140">
        <f>IF(H212="-","-",IF('детали ЭД117-02Э'!J212=0,"-",'детали ЭД117-02Э'!J212*$H212))</f>
        <v>0.32100000000000001</v>
      </c>
      <c r="L212" s="145" t="str">
        <f>IF($H212="-","-",IF('детали ЭД117-02Э'!K212=0,"-",'детали ЭД117-02Э'!K212))</f>
        <v>-</v>
      </c>
      <c r="M212" s="602" t="str">
        <f>IF($H212="-","-",IF('детали ЭД117-02Э'!L212=0,"-",'детали ЭД117-02Э'!L212))</f>
        <v>ротор</v>
      </c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589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</row>
    <row r="213" spans="1:135" s="35" customFormat="1" ht="13.8" thickBot="1" x14ac:dyDescent="0.3">
      <c r="A213" s="601">
        <f>'дерево ЭД117-02Э'!A215</f>
        <v>212</v>
      </c>
      <c r="B213" s="182" t="str">
        <f>'дерево ЭД117-02Э'!B215</f>
        <v>010.12.</v>
      </c>
      <c r="C213" s="183" t="str">
        <f>IF($H213="-","-",'детали ЭД117-02Э'!C213)</f>
        <v>ЭД117-02-60-005</v>
      </c>
      <c r="D213" s="183" t="str">
        <f>IF($H213="-","-",IF('детали ЭД117-02Э'!D213=0,"-",'детали ЭД117-02Э'!D213))</f>
        <v>Втулка</v>
      </c>
      <c r="E213" s="148" t="str">
        <f>IF($H213="-","-",IF('детали ЭД117-02Э'!E213=0,"-",'детали ЭД117-02Э'!E213))</f>
        <v>Труба</v>
      </c>
      <c r="F213" s="148" t="str">
        <f>IF($H213="-","-",IF('детали ЭД117-02Э'!F213=0,"-",'детали ЭД117-02Э'!F213))</f>
        <v>40х7 ГОСТ 8734-75</v>
      </c>
      <c r="G213" s="148" t="str">
        <f>IF($H213="-","-",IF('детали ЭД117-02Э'!G213=0,"-",'детали ЭД117-02Э'!G213))</f>
        <v>Б20Х ГОСТ 8733-87</v>
      </c>
      <c r="H213" s="479">
        <f>IF((HLOOKUP($D$1,'дерево ЭД117-02Э'!$H$4:$BU$235,A213,FALSE))*$G$1=0,"-",(HLOOKUP($D$1,'дерево ЭД117-02Э'!$H$4:$BU$235,A213,FALSE))*$G$1)</f>
        <v>15</v>
      </c>
      <c r="I213" s="505" t="str">
        <f>IF(H213="-","-",'детали ЭД117-02Э'!H213)</f>
        <v>кг</v>
      </c>
      <c r="J213" s="174">
        <f>IF($H213="-","-",IF('детали ЭД117-02Э'!I213=0,"-",'детали ЭД117-02Э'!I213*$H213))</f>
        <v>0.7649999999999999</v>
      </c>
      <c r="K213" s="174">
        <f>IF(H213="-","-",IF('детали ЭД117-02Э'!J213=0,"-",'детали ЭД117-02Э'!J213*$H213))</f>
        <v>3.165</v>
      </c>
      <c r="L213" s="482" t="str">
        <f>IF($H213="-","-",IF('детали ЭД117-02Э'!K213=0,"-",'детали ЭД117-02Э'!K213))</f>
        <v>-</v>
      </c>
      <c r="M213" s="603" t="str">
        <f>IF($H213="-","-",IF('детали ЭД117-02Э'!L213=0,"-",'детали ЭД117-02Э'!L213))</f>
        <v>ротор</v>
      </c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59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</row>
    <row r="214" spans="1:135" s="199" customFormat="1" ht="16.2" x14ac:dyDescent="0.25">
      <c r="A214" s="601">
        <f>'дерево ЭД117-02Э'!A216</f>
        <v>213</v>
      </c>
      <c r="B214" s="330"/>
      <c r="C214" s="619" t="str">
        <f>HLOOKUP($D$1,'дерево ЭД117-02Э'!$H$4:$BU$235,A214,FALSE)</f>
        <v>11</v>
      </c>
      <c r="D214" s="324"/>
      <c r="E214" s="552"/>
      <c r="F214" s="552"/>
      <c r="G214" s="552"/>
      <c r="H214" s="552"/>
      <c r="I214" s="552"/>
      <c r="J214" s="552"/>
      <c r="K214" s="552"/>
      <c r="L214" s="552"/>
      <c r="M214" s="604" t="str">
        <f>IF($H214="-","-",IF('детали ЭД117-02Э'!L214=0,"-",'детали ЭД117-02Э'!L214))</f>
        <v>-</v>
      </c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591"/>
      <c r="DE214" s="202"/>
      <c r="DF214" s="202"/>
      <c r="DG214" s="202"/>
      <c r="DH214" s="202"/>
      <c r="DI214" s="202"/>
      <c r="DJ214" s="202"/>
      <c r="DK214" s="202"/>
      <c r="DL214" s="202"/>
      <c r="DM214" s="202"/>
      <c r="DN214" s="202"/>
      <c r="DO214" s="202"/>
      <c r="DP214" s="202"/>
      <c r="DQ214" s="202"/>
      <c r="DR214" s="202"/>
      <c r="DS214" s="202"/>
      <c r="DT214" s="202"/>
      <c r="DU214" s="202"/>
      <c r="DV214" s="202"/>
      <c r="DW214" s="202"/>
      <c r="DX214" s="202"/>
      <c r="DY214" s="202"/>
      <c r="DZ214" s="202"/>
      <c r="EA214" s="202"/>
      <c r="EB214" s="202"/>
      <c r="EC214" s="202"/>
      <c r="ED214" s="202"/>
      <c r="EE214" s="202"/>
    </row>
    <row r="215" spans="1:135" s="209" customFormat="1" ht="13.8" thickBot="1" x14ac:dyDescent="0.3">
      <c r="A215" s="601">
        <f>'дерево ЭД117-02Э'!A217</f>
        <v>214</v>
      </c>
      <c r="B215" s="204" t="str">
        <f>'дерево ЭД117-02Э'!B217</f>
        <v>010.13.</v>
      </c>
      <c r="C215" s="205" t="str">
        <f>IF($H215="-","-",'детали ЭД117-02Э'!C215)</f>
        <v>ЭД117-02-60-006-ХХ вал</v>
      </c>
      <c r="D215" s="205" t="str">
        <f>IF($H215="-","-",IF('детали ЭД117-02Э'!D215=0,"-",'детали ЭД117-02Э'!D215))</f>
        <v xml:space="preserve">Вал </v>
      </c>
      <c r="E215" s="547" t="str">
        <f>IF($H215="-","-",IF(OR(C214="11",C214="12",C214="13",C214="15"),IF('исп. ЭД117-02Э стр'!E11=0,"-",'исп. ЭД117-02Э стр'!E11),IF('исп. ЭД117-02Э стр'!E10=0,"-",'исп. ЭД117-02Э стр'!E10)))</f>
        <v>Круг</v>
      </c>
      <c r="F215" s="547" t="str">
        <f>IF($H215="-","-",IF(OR(C214="11",C214="12",C214="13",C214="15"),IF('исп. ЭД117-02Э стр'!F11=0,"-",'исп. ЭД117-02Э стр'!F11),IF('исп. ЭД117-02Э стр'!F10=0,"-",'исп. ЭД117-02Э стр'!F10)))</f>
        <v>-</v>
      </c>
      <c r="G215" s="547" t="str">
        <f>IF($H215="-","-",IF(OR(C214="11",C214="12",C214="13",C214="15"),IF('исп. ЭД117-02Э стр'!G11=0,"-",'исп. ЭД117-02Э стр'!G11),IF('исп. ЭД117-02Э стр'!G10=0,"-",'исп. ЭД117-02Э стр'!G10)))</f>
        <v>29,99-АЦ28ХГН3ФТ-2 ТУ 14-1-4398-88</v>
      </c>
      <c r="H215" s="548">
        <f>IF((HLOOKUP($D$1,'дерево ЭД117-02Э'!$H$4:$BU$235,A215,FALSE))*$G$1=0,"-",(HLOOKUP($D$1,'дерево ЭД117-02Э'!$H$4:$BU$235,A215,FALSE))*$G$1)</f>
        <v>1</v>
      </c>
      <c r="I215" s="548" t="str">
        <f>IF(H215="-","-",'детали ЭД117-02Э'!H215)</f>
        <v>кг</v>
      </c>
      <c r="J215" s="537">
        <f>IF($H215="-","-",(HLOOKUP($D$1,'исп. ЭД117-02Э таб'!$H$4:$BU$37,'исп. ЭД117-02Э таб'!A35,FALSE)*$H215))</f>
        <v>37</v>
      </c>
      <c r="K215" s="537">
        <f>IF($H215="-","-",(HLOOKUP($D$1,'исп. ЭД117-02Э таб'!$H$4:$BU$37,'исп. ЭД117-02Э таб'!A36,FALSE)*$H215))</f>
        <v>38.07</v>
      </c>
      <c r="L215" s="581" t="str">
        <f>IF($H215="-","-",IF('детали ЭД117-02Э'!K215=0,"-",'детали ЭД117-02Э'!K215))</f>
        <v>-</v>
      </c>
      <c r="M215" s="605" t="str">
        <f>IF($H215="-","-",IF('детали ЭД117-02Э'!L215=0,"-",'детали ЭД117-02Э'!L215))</f>
        <v>ротор</v>
      </c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592"/>
      <c r="DE215" s="212"/>
      <c r="DF215" s="212"/>
      <c r="DG215" s="212"/>
      <c r="DH215" s="212"/>
      <c r="DI215" s="212"/>
      <c r="DJ215" s="212"/>
      <c r="DK215" s="212"/>
      <c r="DL215" s="212"/>
      <c r="DM215" s="212"/>
      <c r="DN215" s="212"/>
      <c r="DO215" s="212"/>
      <c r="DP215" s="212"/>
      <c r="DQ215" s="212"/>
      <c r="DR215" s="212"/>
      <c r="DS215" s="212"/>
      <c r="DT215" s="212"/>
      <c r="DU215" s="212"/>
      <c r="DV215" s="212"/>
      <c r="DW215" s="212"/>
      <c r="DX215" s="212"/>
      <c r="DY215" s="212"/>
      <c r="DZ215" s="212"/>
      <c r="EA215" s="212"/>
      <c r="EB215" s="212"/>
      <c r="EC215" s="212"/>
      <c r="ED215" s="212"/>
      <c r="EE215" s="212"/>
    </row>
    <row r="216" spans="1:135" s="275" customFormat="1" ht="13.8" thickBot="1" x14ac:dyDescent="0.3">
      <c r="A216" s="601">
        <f>'дерево ЭД117-02Э'!A218</f>
        <v>215</v>
      </c>
      <c r="B216" s="384" t="str">
        <f>'дерево ЭД117-02Э'!B218</f>
        <v>010.01.</v>
      </c>
      <c r="C216" s="390" t="str">
        <f>IF($H216="-","-",'детали ЭД117-02Э'!C216)</f>
        <v>ЭД117-02-67СБ</v>
      </c>
      <c r="D216" s="390" t="str">
        <f>IF($H216="-","-",IF('детали ЭД117-02Э'!D216=0,"-",'детали ЭД117-02Э'!D216))</f>
        <v>Подшипник</v>
      </c>
      <c r="E216" s="571" t="str">
        <f>IF($H216="-","-",IF('детали ЭД117-02Э'!E216=0,"-",'детали ЭД117-02Э'!E216))</f>
        <v>-</v>
      </c>
      <c r="F216" s="571" t="str">
        <f>IF($H216="-","-",IF('детали ЭД117-02Э'!F216=0,"-",'детали ЭД117-02Э'!F216))</f>
        <v>-</v>
      </c>
      <c r="G216" s="571" t="str">
        <f>IF($H216="-","-",IF('детали ЭД117-02Э'!G216=0,"-",'детали ЭД117-02Э'!G216))</f>
        <v>-</v>
      </c>
      <c r="H216" s="586">
        <f>IF((HLOOKUP($D$1,'дерево ЭД117-02Э'!$H$4:$BU$235,A216,FALSE))*$G$1=0,"-",(HLOOKUP($D$1,'дерево ЭД117-02Э'!$H$4:$BU$235,A216,FALSE))*$G$1)</f>
        <v>15</v>
      </c>
      <c r="I216" s="587" t="str">
        <f>IF(H216="-","-",'детали ЭД117-02Э'!H216)</f>
        <v>шт</v>
      </c>
      <c r="J216" s="575" t="str">
        <f>IF($H216="-","-",IF('детали ЭД117-02Э'!I216=0,"-",'детали ЭД117-02Э'!I216*$H216))</f>
        <v>-</v>
      </c>
      <c r="K216" s="575" t="str">
        <f>IF(H216="-","-",IF('детали ЭД117-02Э'!J216=0,"-",'детали ЭД117-02Э'!J216*$H216))</f>
        <v>-</v>
      </c>
      <c r="L216" s="563" t="str">
        <f>IF($H216="-","-",IF('детали ЭД117-02Э'!K216=0,"-",'детали ЭД117-02Э'!K216))</f>
        <v>-</v>
      </c>
      <c r="M216" s="608" t="str">
        <f>IF($H216="-","-",IF('детали ЭД117-02Э'!L216=0,"-",'детали ЭД117-02Э'!L216))</f>
        <v>-</v>
      </c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595"/>
      <c r="DE216" s="270"/>
      <c r="DF216" s="270"/>
      <c r="DG216" s="270"/>
      <c r="DH216" s="270"/>
      <c r="DI216" s="270"/>
      <c r="DJ216" s="270"/>
      <c r="DK216" s="270"/>
      <c r="DL216" s="270"/>
      <c r="DM216" s="270"/>
      <c r="DN216" s="270"/>
      <c r="DO216" s="270"/>
      <c r="DP216" s="270"/>
      <c r="DQ216" s="270"/>
      <c r="DR216" s="270"/>
      <c r="DS216" s="270"/>
      <c r="DT216" s="270"/>
      <c r="DU216" s="270"/>
      <c r="DV216" s="270"/>
      <c r="DW216" s="270"/>
      <c r="DX216" s="270"/>
      <c r="DY216" s="270"/>
      <c r="DZ216" s="270"/>
      <c r="EA216" s="270"/>
      <c r="EB216" s="270"/>
      <c r="EC216" s="270"/>
      <c r="ED216" s="270"/>
      <c r="EE216" s="270"/>
    </row>
    <row r="217" spans="1:135" s="199" customFormat="1" x14ac:dyDescent="0.25">
      <c r="A217" s="601">
        <f>'дерево ЭД117-02Э'!A219</f>
        <v>216</v>
      </c>
      <c r="B217" s="194" t="str">
        <f>'дерево ЭД117-02Э'!B219</f>
        <v>010.01.1.</v>
      </c>
      <c r="C217" s="448" t="str">
        <f>IF($H217="-","-",'детали ЭД117-02Э'!C217)</f>
        <v>ЭД117-02-66-001</v>
      </c>
      <c r="D217" s="448" t="str">
        <f>IF($H217="-","-",IF('детали ЭД117-02Э'!D217=0,"-",'детали ЭД117-02Э'!D217))</f>
        <v>Корпус подшипника</v>
      </c>
      <c r="E217" s="549" t="str">
        <f>IF($H217="-","-",IF('детали ЭД117-02Э'!E217=0,"-",'детали ЭД117-02Э'!E217))</f>
        <v>-</v>
      </c>
      <c r="F217" s="549" t="str">
        <f>IF($H217="-","-",IF('детали ЭД117-02Э'!F217=0,"-",'детали ЭД117-02Э'!F217))</f>
        <v>-</v>
      </c>
      <c r="G217" s="549" t="str">
        <f>IF($H217="-","-",IF('детали ЭД117-02Э'!G217=0,"-",'детали ЭД117-02Э'!G217))</f>
        <v>заготовка ЭД117-01-66-001-Л</v>
      </c>
      <c r="H217" s="529">
        <f>IF((HLOOKUP($D$1,'дерево ЭД117-02Э'!$H$4:$BU$235,A217,FALSE))*$G$1=0,"-",(HLOOKUP($D$1,'дерево ЭД117-02Э'!$H$4:$BU$235,A217,FALSE))*$G$1)</f>
        <v>15</v>
      </c>
      <c r="I217" s="812" t="str">
        <f>IF(H217="-","-",'детали ЭД117-02Э'!H217)</f>
        <v>кг</v>
      </c>
      <c r="J217" s="531">
        <f>IF($H217="-","-",IF('детали ЭД117-02Э'!I217=0,"-",'детали ЭД117-02Э'!I217*$H217))</f>
        <v>3.45</v>
      </c>
      <c r="K217" s="531" t="str">
        <f>IF(H217="-","-",IF('детали ЭД117-02Э'!J217=0,"-",'детали ЭД117-02Э'!J217*$H217))</f>
        <v>-</v>
      </c>
      <c r="L217" s="567" t="str">
        <f>IF($H217="-","-",IF('детали ЭД117-02Э'!K217=0,"-",'детали ЭД117-02Э'!K217))</f>
        <v>-</v>
      </c>
      <c r="M217" s="604" t="str">
        <f>IF($H217="-","-",IF('детали ЭД117-02Э'!L217=0,"-",'детали ЭД117-02Э'!L217))</f>
        <v>-</v>
      </c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591"/>
      <c r="DE217" s="202"/>
      <c r="DF217" s="202"/>
      <c r="DG217" s="202"/>
      <c r="DH217" s="202"/>
      <c r="DI217" s="202"/>
      <c r="DJ217" s="202"/>
      <c r="DK217" s="202"/>
      <c r="DL217" s="202"/>
      <c r="DM217" s="202"/>
      <c r="DN217" s="202"/>
      <c r="DO217" s="202"/>
      <c r="DP217" s="202"/>
      <c r="DQ217" s="202"/>
      <c r="DR217" s="202"/>
      <c r="DS217" s="202"/>
      <c r="DT217" s="202"/>
      <c r="DU217" s="202"/>
      <c r="DV217" s="202"/>
      <c r="DW217" s="202"/>
      <c r="DX217" s="202"/>
      <c r="DY217" s="202"/>
      <c r="DZ217" s="202"/>
      <c r="EA217" s="202"/>
      <c r="EB217" s="202"/>
      <c r="EC217" s="202"/>
      <c r="ED217" s="202"/>
      <c r="EE217" s="202"/>
    </row>
    <row r="218" spans="1:135" s="209" customFormat="1" ht="13.8" thickBot="1" x14ac:dyDescent="0.3">
      <c r="A218" s="601">
        <f>'дерево ЭД117-02Э'!A220</f>
        <v>217</v>
      </c>
      <c r="B218" s="204" t="str">
        <f>'дерево ЭД117-02Э'!B220</f>
        <v>010.01.1.</v>
      </c>
      <c r="C218" s="449" t="str">
        <f>IF($H218="-","-",'детали ЭД117-02Э'!C218)</f>
        <v>ЭД117-01-66-001-Л</v>
      </c>
      <c r="D218" s="449" t="str">
        <f>IF($H218="-","-",IF('детали ЭД117-02Э'!D218=0,"-",'детали ЭД117-02Э'!D218))</f>
        <v>Корпус подшипника</v>
      </c>
      <c r="E218" s="547" t="str">
        <f>IF($H218="-","-",IF('детали ЭД117-02Э'!E218=0,"-",'детали ЭД117-02Э'!E218))</f>
        <v>Корпус подшипника</v>
      </c>
      <c r="F218" s="547" t="str">
        <f>IF($H218="-","-",IF('детали ЭД117-02Э'!F218=0,"-",'детали ЭД117-02Э'!F218))</f>
        <v>ЭД117-01-66-001-Л</v>
      </c>
      <c r="G218" s="547" t="str">
        <f>IF($H218="-","-",IF('детали ЭД117-02Э'!G218=0,"-",'детали ЭД117-02Э'!G218))</f>
        <v>-</v>
      </c>
      <c r="H218" s="535">
        <f>IF((HLOOKUP($D$1,'дерево ЭД117-02Э'!$H$4:$BU$235,A218,FALSE))*$G$1=0,"-",(HLOOKUP($D$1,'дерево ЭД117-02Э'!$H$4:$BU$235,A218,FALSE))*$G$1)</f>
        <v>15</v>
      </c>
      <c r="I218" s="585" t="str">
        <f>IF(H218="-","-",'детали ЭД117-02Э'!H218)</f>
        <v>шт</v>
      </c>
      <c r="J218" s="537" t="str">
        <f>IF($H218="-","-",IF('детали ЭД117-02Э'!I218=0,"-",'детали ЭД117-02Э'!I218*$H218))</f>
        <v>-</v>
      </c>
      <c r="K218" s="537">
        <f>IF(H218="-","-",IF('детали ЭД117-02Э'!J218=0,"-",'детали ЭД117-02Э'!J218*$H218))</f>
        <v>15</v>
      </c>
      <c r="L218" s="543" t="str">
        <f>IF($H218="-","-",IF('детали ЭД117-02Э'!K218=0,"-",'детали ЭД117-02Э'!K218))</f>
        <v>покупн. загот. для ЭД117-02-66-001</v>
      </c>
      <c r="M218" s="605" t="str">
        <f>IF($H218="-","-",IF('детали ЭД117-02Э'!L218=0,"-",'детали ЭД117-02Э'!L218))</f>
        <v>ротор</v>
      </c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592"/>
      <c r="DE218" s="212"/>
      <c r="DF218" s="212"/>
      <c r="DG218" s="212"/>
      <c r="DH218" s="212"/>
      <c r="DI218" s="212"/>
      <c r="DJ218" s="212"/>
      <c r="DK218" s="212"/>
      <c r="DL218" s="212"/>
      <c r="DM218" s="212"/>
      <c r="DN218" s="212"/>
      <c r="DO218" s="212"/>
      <c r="DP218" s="212"/>
      <c r="DQ218" s="212"/>
      <c r="DR218" s="212"/>
      <c r="DS218" s="212"/>
      <c r="DT218" s="212"/>
      <c r="DU218" s="212"/>
      <c r="DV218" s="212"/>
      <c r="DW218" s="212"/>
      <c r="DX218" s="212"/>
      <c r="DY218" s="212"/>
      <c r="DZ218" s="212"/>
      <c r="EA218" s="212"/>
      <c r="EB218" s="212"/>
      <c r="EC218" s="212"/>
      <c r="ED218" s="212"/>
      <c r="EE218" s="212"/>
    </row>
    <row r="219" spans="1:135" s="286" customFormat="1" x14ac:dyDescent="0.25">
      <c r="A219" s="601">
        <f>'дерево ЭД117-02Э'!A221</f>
        <v>218</v>
      </c>
      <c r="B219" s="188" t="str">
        <f>'дерево ЭД117-02Э'!B221</f>
        <v>010.01.2.</v>
      </c>
      <c r="C219" s="383" t="str">
        <f>IF($H219="-","-",'детали ЭД117-02Э'!C219)</f>
        <v>ЭД117-02-67-001</v>
      </c>
      <c r="D219" s="383" t="str">
        <f>IF($H219="-","-",IF('детали ЭД117-02Э'!D219=0,"-",'детали ЭД117-02Э'!D219))</f>
        <v>Вкладыш</v>
      </c>
      <c r="E219" s="149" t="str">
        <f>IF($H219="-","-",IF('детали ЭД117-02Э'!E219=0,"-",'детали ЭД117-02Э'!E219))</f>
        <v>Смесь резиновая</v>
      </c>
      <c r="F219" s="149" t="str">
        <f>IF($H219="-","-",IF('детали ЭД117-02Э'!F219=0,"-",'детали ЭД117-02Э'!F219))</f>
        <v>-</v>
      </c>
      <c r="G219" s="149" t="str">
        <f>IF($H219="-","-",IF('детали ЭД117-02Э'!G219=0,"-",'детали ЭД117-02Э'!G219))</f>
        <v>3826С ТУ У 600152135.040-96</v>
      </c>
      <c r="H219" s="799">
        <f>IF((HLOOKUP($D$1,'дерево ЭД117-02Э'!$H$4:$BU$235,A219,FALSE))*$G$1=0,"-",(HLOOKUP($D$1,'дерево ЭД117-02Э'!$H$4:$BU$235,A219,FALSE))*$G$1)</f>
        <v>45</v>
      </c>
      <c r="I219" s="811" t="str">
        <f>IF(H219="-","-",'детали ЭД117-02Э'!H219)</f>
        <v>кг</v>
      </c>
      <c r="J219" s="175">
        <f>IF($H219="-","-",IF('детали ЭД117-02Э'!I219=0,"-",'детали ЭД117-02Э'!I219*$H219))</f>
        <v>4.0500000000000001E-2</v>
      </c>
      <c r="K219" s="175">
        <f>IF(H219="-","-",IF('детали ЭД117-02Э'!J219=0,"-",'детали ЭД117-02Э'!J219*$H219))</f>
        <v>6.7500000000000004E-2</v>
      </c>
      <c r="L219" s="514" t="str">
        <f>IF($H219="-","-",IF('детали ЭД117-02Э'!K219=0,"-",'детали ЭД117-02Э'!K219))</f>
        <v>-</v>
      </c>
      <c r="M219" s="607" t="str">
        <f>IF($H219="-","-",IF('детали ЭД117-02Э'!L219=0,"-",'детали ЭД117-02Э'!L219))</f>
        <v>ротор</v>
      </c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594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  <c r="DU219" s="37"/>
      <c r="DV219" s="37"/>
      <c r="DW219" s="37"/>
      <c r="DX219" s="37"/>
      <c r="DY219" s="37"/>
      <c r="DZ219" s="37"/>
      <c r="EA219" s="37"/>
      <c r="EB219" s="37"/>
      <c r="EC219" s="37"/>
      <c r="ED219" s="37"/>
      <c r="EE219" s="37"/>
    </row>
    <row r="220" spans="1:135" s="3" customFormat="1" x14ac:dyDescent="0.25">
      <c r="A220" s="601">
        <f>'дерево ЭД117-02Э'!A222</f>
        <v>219</v>
      </c>
      <c r="B220" s="108" t="str">
        <f>'дерево ЭД117-02Э'!B222</f>
        <v>010.01.3.</v>
      </c>
      <c r="C220" s="98" t="str">
        <f>IF($H220="-","-",'детали ЭД117-02Э'!C220)</f>
        <v>ЭД103-01-050-03</v>
      </c>
      <c r="D220" s="98" t="str">
        <f>IF($H220="-","-",IF('детали ЭД117-02Э'!D220=0,"-",'детали ЭД117-02Э'!D220))</f>
        <v>Втулка ВМФ-017</v>
      </c>
      <c r="E220" s="146" t="str">
        <f>IF($H220="-","-",IF('детали ЭД117-02Э'!E220=0,"-",'детали ЭД117-02Э'!E220))</f>
        <v xml:space="preserve">Втулка </v>
      </c>
      <c r="F220" s="146" t="str">
        <f>IF($H220="-","-",IF('детали ЭД117-02Э'!F220=0,"-",'детали ЭД117-02Э'!F220))</f>
        <v>-</v>
      </c>
      <c r="G220" s="146" t="str">
        <f>IF($H220="-","-",IF('детали ЭД117-02Э'!G220=0,"-",'детали ЭД117-02Э'!G220))</f>
        <v>ВМФ-017</v>
      </c>
      <c r="H220" s="126">
        <f>IF((HLOOKUP($D$1,'дерево ЭД117-02Э'!$H$4:$BU$235,A220,FALSE))*$G$1=0,"-",(HLOOKUP($D$1,'дерево ЭД117-02Э'!$H$4:$BU$235,A220,FALSE))*$G$1)</f>
        <v>15</v>
      </c>
      <c r="I220" s="280" t="str">
        <f>IF(H220="-","-",'детали ЭД117-02Э'!H220)</f>
        <v>шт</v>
      </c>
      <c r="J220" s="140" t="str">
        <f>IF($H220="-","-",IF('детали ЭД117-02Э'!I220=0,"-",'детали ЭД117-02Э'!I220*$H220))</f>
        <v>-</v>
      </c>
      <c r="K220" s="140">
        <f>IF(H220="-","-",IF('детали ЭД117-02Э'!J220=0,"-",'детали ЭД117-02Э'!J220*$H220))</f>
        <v>15</v>
      </c>
      <c r="L220" s="144" t="str">
        <f>IF($H220="-","-",IF('детали ЭД117-02Э'!K220=0,"-",'детали ЭД117-02Э'!K220))</f>
        <v>покупная</v>
      </c>
      <c r="M220" s="602" t="str">
        <f>IF($H220="-","-",IF('детали ЭД117-02Э'!L220=0,"-",'детали ЭД117-02Э'!L220))</f>
        <v>ротор</v>
      </c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589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</row>
    <row r="221" spans="1:135" s="35" customFormat="1" ht="13.8" thickBot="1" x14ac:dyDescent="0.3">
      <c r="A221" s="601">
        <f>'дерево ЭД117-02Э'!A223</f>
        <v>220</v>
      </c>
      <c r="B221" s="182" t="str">
        <f>'дерево ЭД117-02Э'!B223</f>
        <v>010.01.4.</v>
      </c>
      <c r="C221" s="447" t="str">
        <f>IF($H221="-","-",'детали ЭД117-02Э'!C221)</f>
        <v>ЭД117-02-67КВМ</v>
      </c>
      <c r="D221" s="447" t="str">
        <f>IF($H221="-","-",IF('детали ЭД117-02Э'!D221=0,"-",'детали ЭД117-02Э'!D221))</f>
        <v>Комплект вспомог. мат.</v>
      </c>
      <c r="E221" s="148" t="str">
        <f>IF($H221="-","-",IF('детали ЭД117-02Э'!E221=0,"-",'детали ЭД117-02Э'!E221))</f>
        <v>КВМ</v>
      </c>
      <c r="F221" s="148" t="str">
        <f>IF($H221="-","-",IF('детали ЭД117-02Э'!F221=0,"-",'детали ЭД117-02Э'!F221))</f>
        <v>-</v>
      </c>
      <c r="G221" s="148" t="str">
        <f>IF($H221="-","-",IF('детали ЭД117-02Э'!G221=0,"-",'детали ЭД117-02Э'!G221))</f>
        <v>ЭД117-02-67КВМ</v>
      </c>
      <c r="H221" s="479">
        <f>IF((HLOOKUP($D$1,'дерево ЭД117-02Э'!$H$4:$BU$235,A221,FALSE))*$G$1=0,"-",(HLOOKUP($D$1,'дерево ЭД117-02Э'!$H$4:$BU$235,A221,FALSE))*$G$1)</f>
        <v>15</v>
      </c>
      <c r="I221" s="505" t="str">
        <f>IF(H221="-","-",'детали ЭД117-02Э'!H221)</f>
        <v>шт</v>
      </c>
      <c r="J221" s="174" t="str">
        <f>IF($H221="-","-",IF('детали ЭД117-02Э'!I221=0,"-",'детали ЭД117-02Э'!I221*$H221))</f>
        <v>-</v>
      </c>
      <c r="K221" s="174">
        <f>IF(H221="-","-",IF('детали ЭД117-02Э'!J221=0,"-",'детали ЭД117-02Э'!J221*$H221))</f>
        <v>15</v>
      </c>
      <c r="L221" s="482" t="str">
        <f>IF($H221="-","-",IF('детали ЭД117-02Э'!K221=0,"-",'детали ЭД117-02Э'!K221))</f>
        <v>-</v>
      </c>
      <c r="M221" s="603" t="str">
        <f>IF($H221="-","-",IF('детали ЭД117-02Э'!L221=0,"-",'детали ЭД117-02Э'!L221))</f>
        <v>ротор</v>
      </c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59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</row>
    <row r="222" spans="1:135" s="275" customFormat="1" ht="13.8" thickBot="1" x14ac:dyDescent="0.3">
      <c r="A222" s="601">
        <f>'дерево ЭД117-02Э'!A224</f>
        <v>221</v>
      </c>
      <c r="B222" s="384" t="str">
        <f>'дерево ЭД117-02Э'!B224</f>
        <v>010.02.</v>
      </c>
      <c r="C222" s="809" t="str">
        <f>IF($H222="-","-",'детали ЭД117-02Э'!C222)</f>
        <v>ЭД117-02-64СБ</v>
      </c>
      <c r="D222" s="809" t="str">
        <f>IF($H222="-","-",IF('детали ЭД117-02Э'!D222=0,"-",'детали ЭД117-02Э'!D222))</f>
        <v>Сердечник ротора</v>
      </c>
      <c r="E222" s="571" t="str">
        <f>IF($H222="-","-",IF('детали ЭД117-02Э'!E222=0,"-",'детали ЭД117-02Э'!E222))</f>
        <v>-</v>
      </c>
      <c r="F222" s="571" t="str">
        <f>IF($H222="-","-",IF('детали ЭД117-02Э'!F222=0,"-",'детали ЭД117-02Э'!F222))</f>
        <v>-</v>
      </c>
      <c r="G222" s="571" t="str">
        <f>IF($H222="-","-",IF('детали ЭД117-02Э'!G222=0,"-",'детали ЭД117-02Э'!G222))</f>
        <v>-</v>
      </c>
      <c r="H222" s="586">
        <f>IF((HLOOKUP($D$1,'дерево ЭД117-02Э'!$H$4:$BU$235,A222,FALSE))*$G$1=0,"-",(HLOOKUP($D$1,'дерево ЭД117-02Э'!$H$4:$BU$235,A222,FALSE))*$G$1)</f>
        <v>16</v>
      </c>
      <c r="I222" s="587" t="str">
        <f>IF(H222="-","-",'детали ЭД117-02Э'!H222)</f>
        <v>шт</v>
      </c>
      <c r="J222" s="575" t="str">
        <f>IF($H222="-","-",IF('детали ЭД117-02Э'!I222=0,"-",'детали ЭД117-02Э'!I222*$H222))</f>
        <v>-</v>
      </c>
      <c r="K222" s="575" t="str">
        <f>IF(H222="-","-",IF('детали ЭД117-02Э'!J222=0,"-",'детали ЭД117-02Э'!J222*$H222))</f>
        <v>-</v>
      </c>
      <c r="L222" s="840" t="str">
        <f>IF($H222="-","-",IF('детали ЭД117-02Э'!K222=0,"-",'детали ЭД117-02Э'!K222))</f>
        <v>зам. на ЭД117-02-63СБ</v>
      </c>
      <c r="M222" s="608" t="str">
        <f>IF($H222="-","-",IF('детали ЭД117-02Э'!L222=0,"-",'детали ЭД117-02Э'!L222))</f>
        <v>-</v>
      </c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595"/>
      <c r="DE222" s="270"/>
      <c r="DF222" s="270"/>
      <c r="DG222" s="270"/>
      <c r="DH222" s="270"/>
      <c r="DI222" s="270"/>
      <c r="DJ222" s="270"/>
      <c r="DK222" s="270"/>
      <c r="DL222" s="270"/>
      <c r="DM222" s="270"/>
      <c r="DN222" s="270"/>
      <c r="DO222" s="270"/>
      <c r="DP222" s="270"/>
      <c r="DQ222" s="270"/>
      <c r="DR222" s="270"/>
      <c r="DS222" s="270"/>
      <c r="DT222" s="270"/>
      <c r="DU222" s="270"/>
      <c r="DV222" s="270"/>
      <c r="DW222" s="270"/>
      <c r="DX222" s="270"/>
      <c r="DY222" s="270"/>
      <c r="DZ222" s="270"/>
      <c r="EA222" s="270"/>
      <c r="EB222" s="270"/>
      <c r="EC222" s="270"/>
      <c r="ED222" s="270"/>
      <c r="EE222" s="270"/>
    </row>
    <row r="223" spans="1:135" s="275" customFormat="1" ht="13.8" thickBot="1" x14ac:dyDescent="0.3">
      <c r="A223" s="601">
        <f>'дерево ЭД117-02Э'!A225</f>
        <v>222</v>
      </c>
      <c r="B223" s="384" t="str">
        <f>'дерево ЭД117-02Э'!B225</f>
        <v>010.02.01.</v>
      </c>
      <c r="C223" s="809" t="str">
        <f>IF($H223="-","-",'детали ЭД117-02Э'!C223)</f>
        <v>ЭД117-02-64-01СБ</v>
      </c>
      <c r="D223" s="809" t="str">
        <f>IF($H223="-","-",IF('детали ЭД117-02Э'!D223=0,"-",'детали ЭД117-02Э'!D223))</f>
        <v>Сердечник ротора</v>
      </c>
      <c r="E223" s="571" t="str">
        <f>IF($H223="-","-",IF('детали ЭД117-02Э'!E223=0,"-",'детали ЭД117-02Э'!E223))</f>
        <v>-</v>
      </c>
      <c r="F223" s="571" t="str">
        <f>IF($H223="-","-",IF('детали ЭД117-02Э'!F223=0,"-",'детали ЭД117-02Э'!F223))</f>
        <v>-</v>
      </c>
      <c r="G223" s="571" t="str">
        <f>IF($H223="-","-",IF('детали ЭД117-02Э'!G223=0,"-",'детали ЭД117-02Э'!G223))</f>
        <v>-</v>
      </c>
      <c r="H223" s="586">
        <f>IF((HLOOKUP($D$1,'дерево ЭД117-02Э'!$H$4:$BU$235,A223,FALSE))*$G$1=0,"-",(HLOOKUP($D$1,'дерево ЭД117-02Э'!$H$4:$BU$235,A223,FALSE))*$G$1)</f>
        <v>16</v>
      </c>
      <c r="I223" s="587" t="str">
        <f>IF(H223="-","-",'детали ЭД117-02Э'!H223)</f>
        <v>шт</v>
      </c>
      <c r="J223" s="575" t="str">
        <f>IF($H223="-","-",IF('детали ЭД117-02Э'!I223=0,"-",'детали ЭД117-02Э'!I223*$H223))</f>
        <v>-</v>
      </c>
      <c r="K223" s="575" t="str">
        <f>IF(H223="-","-",IF('детали ЭД117-02Э'!J223=0,"-",'детали ЭД117-02Э'!J223*$H223))</f>
        <v>-</v>
      </c>
      <c r="L223" s="563" t="str">
        <f>IF($H223="-","-",IF('детали ЭД117-02Э'!K223=0,"-",'детали ЭД117-02Э'!K223))</f>
        <v>-</v>
      </c>
      <c r="M223" s="608" t="str">
        <f>IF($H223="-","-",IF('детали ЭД117-02Э'!L223=0,"-",'детали ЭД117-02Э'!L223))</f>
        <v>-</v>
      </c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595"/>
      <c r="DE223" s="270"/>
      <c r="DF223" s="270"/>
      <c r="DG223" s="270"/>
      <c r="DH223" s="270"/>
      <c r="DI223" s="270"/>
      <c r="DJ223" s="270"/>
      <c r="DK223" s="270"/>
      <c r="DL223" s="270"/>
      <c r="DM223" s="270"/>
      <c r="DN223" s="270"/>
      <c r="DO223" s="270"/>
      <c r="DP223" s="270"/>
      <c r="DQ223" s="270"/>
      <c r="DR223" s="270"/>
      <c r="DS223" s="270"/>
      <c r="DT223" s="270"/>
      <c r="DU223" s="270"/>
      <c r="DV223" s="270"/>
      <c r="DW223" s="270"/>
      <c r="DX223" s="270"/>
      <c r="DY223" s="270"/>
      <c r="DZ223" s="270"/>
      <c r="EA223" s="270"/>
      <c r="EB223" s="270"/>
      <c r="EC223" s="270"/>
      <c r="ED223" s="270"/>
      <c r="EE223" s="270"/>
    </row>
    <row r="224" spans="1:135" s="286" customFormat="1" x14ac:dyDescent="0.25">
      <c r="A224" s="601">
        <f>'дерево ЭД117-02Э'!A226</f>
        <v>223</v>
      </c>
      <c r="B224" s="188" t="str">
        <f>'дерево ЭД117-02Э'!B226</f>
        <v>010.02.01.1.</v>
      </c>
      <c r="C224" s="383" t="str">
        <f>IF($H224="-","-",'детали ЭД117-02Э'!C224)</f>
        <v>ЭД117-02-64-01-001</v>
      </c>
      <c r="D224" s="383" t="str">
        <f>IF($H224="-","-",IF('детали ЭД117-02Э'!D224=0,"-",'детали ЭД117-02Э'!D224))</f>
        <v>Кольцо</v>
      </c>
      <c r="E224" s="149" t="str">
        <f>IF($H224="-","-",IF('детали ЭД117-02Э'!E224=0,"-",'детали ЭД117-02Э'!E224))</f>
        <v xml:space="preserve">Кольцо </v>
      </c>
      <c r="F224" s="149" t="str">
        <f>IF($H224="-","-",IF('детали ЭД117-02Э'!F224=0,"-",'детали ЭД117-02Э'!F224))</f>
        <v>ЭД117-02-64-01-001</v>
      </c>
      <c r="G224" s="149" t="str">
        <f>IF($H224="-","-",IF('детали ЭД117-02Э'!G224=0,"-",'детали ЭД117-02Э'!G224))</f>
        <v>-</v>
      </c>
      <c r="H224" s="799">
        <f>IF((HLOOKUP($D$1,'дерево ЭД117-02Э'!$H$4:$BU$235,A224,FALSE))*$G$1=0,"-",(HLOOKUP($D$1,'дерево ЭД117-02Э'!$H$4:$BU$235,A224,FALSE))*$G$1)</f>
        <v>32</v>
      </c>
      <c r="I224" s="811" t="str">
        <f>IF(H224="-","-",'детали ЭД117-02Э'!H224)</f>
        <v>шт</v>
      </c>
      <c r="J224" s="175" t="str">
        <f>IF($H224="-","-",IF('детали ЭД117-02Э'!I224=0,"-",'детали ЭД117-02Э'!I224*$H224))</f>
        <v>-</v>
      </c>
      <c r="K224" s="175">
        <f>IF(H224="-","-",IF('детали ЭД117-02Э'!J224=0,"-",'детали ЭД117-02Э'!J224*$H224))</f>
        <v>32</v>
      </c>
      <c r="L224" s="143" t="str">
        <f>IF($H224="-","-",IF('детали ЭД117-02Э'!K224=0,"-",'детали ЭД117-02Э'!K224))</f>
        <v>покупное</v>
      </c>
      <c r="M224" s="607" t="str">
        <f>IF($H224="-","-",IF('детали ЭД117-02Э'!L224=0,"-",'детали ЭД117-02Э'!L224))</f>
        <v>ротор</v>
      </c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594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  <c r="EE224" s="37"/>
    </row>
    <row r="225" spans="1:135" s="3" customFormat="1" x14ac:dyDescent="0.25">
      <c r="A225" s="601">
        <f>'дерево ЭД117-02Э'!A227</f>
        <v>224</v>
      </c>
      <c r="B225" s="108" t="str">
        <f>'дерево ЭД117-02Э'!B227</f>
        <v>010.02.01.2.</v>
      </c>
      <c r="C225" s="98" t="str">
        <f>IF($H225="-","-",'детали ЭД117-02Э'!C225)</f>
        <v>ЭД117-02-64-01-002</v>
      </c>
      <c r="D225" s="98" t="str">
        <f>IF($H225="-","-",IF('детали ЭД117-02Э'!D225=0,"-",'детали ЭД117-02Э'!D225))</f>
        <v>Стержень</v>
      </c>
      <c r="E225" s="146" t="str">
        <f>IF($H225="-","-",IF('детали ЭД117-02Э'!E225=0,"-",'детали ЭД117-02Э'!E225))</f>
        <v>Профиль медный</v>
      </c>
      <c r="F225" s="146" t="str">
        <f>IF($H225="-","-",IF('детали ЭД117-02Э'!F225=0,"-",'детали ЭД117-02Э'!F225))</f>
        <v>-</v>
      </c>
      <c r="G225" s="146" t="str">
        <f>IF($H225="-","-",IF('детали ЭД117-02Э'!G225=0,"-",'детали ЭД117-02Э'!G225))</f>
        <v>КМО-1 10,1 ТУ Уз 48-0338-21-94</v>
      </c>
      <c r="H225" s="126">
        <f>IF((HLOOKUP($D$1,'дерево ЭД117-02Э'!$H$4:$BU$235,A225,FALSE))*$G$1=0,"-",(HLOOKUP($D$1,'дерево ЭД117-02Э'!$H$4:$BU$235,A225,FALSE))*$G$1)</f>
        <v>352</v>
      </c>
      <c r="I225" s="280" t="str">
        <f>IF(H225="-","-",'детали ЭД117-02Э'!H225)</f>
        <v>кг</v>
      </c>
      <c r="J225" s="140">
        <f>IF($H225="-","-",IF('детали ЭД117-02Э'!I225=0,"-",'детали ЭД117-02Э'!I225*$H225))</f>
        <v>42.239999999999995</v>
      </c>
      <c r="K225" s="140">
        <f>IF(H225="-","-",IF('детали ЭД117-02Э'!J225=0,"-",'детали ЭД117-02Э'!J225*$H225))</f>
        <v>42.944000000000003</v>
      </c>
      <c r="L225" s="145" t="str">
        <f>IF($H225="-","-",IF('детали ЭД117-02Э'!K225=0,"-",'детали ЭД117-02Э'!K225))</f>
        <v>-</v>
      </c>
      <c r="M225" s="602" t="str">
        <f>IF($H225="-","-",IF('детали ЭД117-02Э'!L225=0,"-",'детали ЭД117-02Э'!L225))</f>
        <v>ротор</v>
      </c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589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</row>
    <row r="226" spans="1:135" s="35" customFormat="1" ht="13.8" thickBot="1" x14ac:dyDescent="0.3">
      <c r="A226" s="601">
        <f>'дерево ЭД117-02Э'!A228</f>
        <v>225</v>
      </c>
      <c r="B226" s="182" t="str">
        <f>'дерево ЭД117-02Э'!B228</f>
        <v>010.02.01.3.</v>
      </c>
      <c r="C226" s="810" t="str">
        <f>IF($H226="-","-",'детали ЭД117-02Э'!C226)</f>
        <v>ЭД117-09-63-01-002</v>
      </c>
      <c r="D226" s="447" t="str">
        <f>IF($H226="-","-",IF('детали ЭД117-02Э'!D226=0,"-",'детали ЭД117-02Э'!D226))</f>
        <v>Лист ротора</v>
      </c>
      <c r="E226" s="148" t="str">
        <f>IF($H226="-","-",IF('детали ЭД117-02Э'!E226=0,"-",'детали ЭД117-02Э'!E226))</f>
        <v>Лента</v>
      </c>
      <c r="F226" s="148" t="str">
        <f>IF($H226="-","-",IF('детали ЭД117-02Э'!F226=0,"-",'детали ЭД117-02Э'!F226))</f>
        <v>-</v>
      </c>
      <c r="G226" s="148" t="str">
        <f>IF($H226="-","-",IF('детали ЭД117-02Э'!G226=0,"-",'детали ЭД117-02Э'!G226))</f>
        <v>0,5х110 П-Ш-С-1-ТО-ТШ1-А-2216 ГОСТ 21427.2-83</v>
      </c>
      <c r="H226" s="479">
        <f>IF((HLOOKUP($D$1,'дерево ЭД117-02Э'!$H$4:$BU$235,A226,FALSE))*$G$1=0,"-",(HLOOKUP($D$1,'дерево ЭД117-02Э'!$H$4:$BU$235,A226,FALSE))*$G$1)</f>
        <v>11040</v>
      </c>
      <c r="I226" s="505" t="str">
        <f>IF(H226="-","-",'детали ЭД117-02Э'!H226)</f>
        <v>кг</v>
      </c>
      <c r="J226" s="174">
        <f>IF($H226="-","-",IF('детали ЭД117-02Э'!I226=0,"-",'детали ЭД117-02Э'!I226*$H226))</f>
        <v>55.2</v>
      </c>
      <c r="K226" s="174" t="str">
        <f>IF(H226="-","-",IF('детали ЭД117-02Э'!J226=0,"-",'детали ЭД117-02Э'!J226*$H226))</f>
        <v>-</v>
      </c>
      <c r="L226" s="483" t="str">
        <f>IF($H226="-","-",IF('детали ЭД117-02Э'!K226=0,"-",'детали ЭД117-02Э'!K226))</f>
        <v>из отходов</v>
      </c>
      <c r="M226" s="603" t="str">
        <f>IF($H226="-","-",IF('детали ЭД117-02Э'!L226=0,"-",'детали ЭД117-02Э'!L226))</f>
        <v>-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59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</row>
    <row r="227" spans="1:135" s="275" customFormat="1" ht="13.8" thickBot="1" x14ac:dyDescent="0.3">
      <c r="A227" s="601">
        <f>'дерево ЭД117-02Э'!A229</f>
        <v>226</v>
      </c>
      <c r="B227" s="384" t="str">
        <f>'дерево ЭД117-02Э'!B229</f>
        <v>010.02.</v>
      </c>
      <c r="C227" s="813" t="s">
        <v>176</v>
      </c>
      <c r="D227" s="813" t="s">
        <v>105</v>
      </c>
      <c r="E227" s="813"/>
      <c r="F227" s="813"/>
      <c r="G227" s="813"/>
      <c r="H227" s="813"/>
      <c r="I227" s="830" t="s">
        <v>112</v>
      </c>
      <c r="J227" s="831"/>
      <c r="K227" s="831"/>
      <c r="L227" s="840" t="str">
        <f>IF($H227="-","-",IF('детали ЭД117-02Э'!K227=0,"-",'детали ЭД117-02Э'!K227))</f>
        <v>взамен ЭД117-02-64СБ</v>
      </c>
      <c r="M227" s="608" t="str">
        <f>IF($H227="-","-",IF('детали ЭД117-02Э'!L227=0,"-",'детали ЭД117-02Э'!L227))</f>
        <v>-</v>
      </c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595"/>
      <c r="DE227" s="270"/>
      <c r="DF227" s="270"/>
      <c r="DG227" s="270"/>
      <c r="DH227" s="270"/>
      <c r="DI227" s="270"/>
      <c r="DJ227" s="270"/>
      <c r="DK227" s="270"/>
      <c r="DL227" s="270"/>
      <c r="DM227" s="270"/>
      <c r="DN227" s="270"/>
      <c r="DO227" s="270"/>
      <c r="DP227" s="270"/>
      <c r="DQ227" s="270"/>
      <c r="DR227" s="270"/>
      <c r="DS227" s="270"/>
      <c r="DT227" s="270"/>
      <c r="DU227" s="270"/>
      <c r="DV227" s="270"/>
      <c r="DW227" s="270"/>
      <c r="DX227" s="270"/>
      <c r="DY227" s="270"/>
      <c r="DZ227" s="270"/>
      <c r="EA227" s="270"/>
      <c r="EB227" s="270"/>
      <c r="EC227" s="270"/>
      <c r="ED227" s="270"/>
      <c r="EE227" s="270"/>
    </row>
    <row r="228" spans="1:135" s="275" customFormat="1" ht="13.8" thickBot="1" x14ac:dyDescent="0.3">
      <c r="A228" s="601">
        <f>'дерево ЭД117-02Э'!A230</f>
        <v>227</v>
      </c>
      <c r="B228" s="384" t="str">
        <f>'дерево ЭД117-02Э'!B230</f>
        <v>010.02.01.</v>
      </c>
      <c r="C228" s="813" t="str">
        <f>IF($H228="-","-",'детали ЭД117-02Э'!C228)</f>
        <v>ЭД117-02-63-01СБ</v>
      </c>
      <c r="D228" s="813" t="str">
        <f>IF($H228="-","-",IF('детали ЭД117-02Э'!D228=0,"-",'детали ЭД117-02Э'!D228))</f>
        <v>Сердечник ротора</v>
      </c>
      <c r="E228" s="832" t="str">
        <f>IF($H228="-","-",IF('детали ЭД117-02Э'!E228=0,"-",'детали ЭД117-02Э'!E228))</f>
        <v>-</v>
      </c>
      <c r="F228" s="832" t="str">
        <f>IF($H228="-","-",IF('детали ЭД117-02Э'!F228=0,"-",'детали ЭД117-02Э'!F228))</f>
        <v>-</v>
      </c>
      <c r="G228" s="832" t="str">
        <f>IF($H228="-","-",IF('детали ЭД117-02Э'!G228=0,"-",'детали ЭД117-02Э'!G228))</f>
        <v>-</v>
      </c>
      <c r="H228" s="833">
        <f>IF((HLOOKUP($D$1,'дерево ЭД117-02Э'!$H$4:$BU$235,A228,FALSE))*$G$1=0,"-",(HLOOKUP($D$1,'дерево ЭД117-02Э'!$H$4:$BU$235,A228,FALSE))*$G$1)</f>
        <v>16</v>
      </c>
      <c r="I228" s="830" t="str">
        <f>IF(H228="-","-",'детали ЭД117-02Э'!H228)</f>
        <v>шт</v>
      </c>
      <c r="J228" s="831" t="str">
        <f>IF($H228="-","-",IF('детали ЭД117-02Э'!I228=0,"-",'детали ЭД117-02Э'!I228*$H228))</f>
        <v>-</v>
      </c>
      <c r="K228" s="831" t="str">
        <f>IF(H228="-","-",IF('детали ЭД117-02Э'!J228=0,"-",'детали ЭД117-02Э'!J228*$H228))</f>
        <v>-</v>
      </c>
      <c r="L228" s="563" t="str">
        <f>IF($H228="-","-",IF('детали ЭД117-02Э'!K228=0,"-",'детали ЭД117-02Э'!K228))</f>
        <v>-</v>
      </c>
      <c r="M228" s="608" t="str">
        <f>IF($H228="-","-",IF('детали ЭД117-02Э'!L228=0,"-",'детали ЭД117-02Э'!L228))</f>
        <v>-</v>
      </c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595"/>
      <c r="DE228" s="270"/>
      <c r="DF228" s="270"/>
      <c r="DG228" s="270"/>
      <c r="DH228" s="270"/>
      <c r="DI228" s="270"/>
      <c r="DJ228" s="270"/>
      <c r="DK228" s="270"/>
      <c r="DL228" s="270"/>
      <c r="DM228" s="270"/>
      <c r="DN228" s="270"/>
      <c r="DO228" s="270"/>
      <c r="DP228" s="270"/>
      <c r="DQ228" s="270"/>
      <c r="DR228" s="270"/>
      <c r="DS228" s="270"/>
      <c r="DT228" s="270"/>
      <c r="DU228" s="270"/>
      <c r="DV228" s="270"/>
      <c r="DW228" s="270"/>
      <c r="DX228" s="270"/>
      <c r="DY228" s="270"/>
      <c r="DZ228" s="270"/>
      <c r="EA228" s="270"/>
      <c r="EB228" s="270"/>
      <c r="EC228" s="270"/>
      <c r="ED228" s="270"/>
      <c r="EE228" s="270"/>
    </row>
    <row r="229" spans="1:135" s="286" customFormat="1" x14ac:dyDescent="0.25">
      <c r="A229" s="601">
        <f>'дерево ЭД117-02Э'!A231</f>
        <v>228</v>
      </c>
      <c r="B229" s="188" t="str">
        <f>'дерево ЭД117-02Э'!B231</f>
        <v>010.02.01.1.</v>
      </c>
      <c r="C229" s="818" t="str">
        <f>IF($H229="-","-",'детали ЭД117-02Э'!C229)</f>
        <v>ЭД117-09-63-01-001-01</v>
      </c>
      <c r="D229" s="818" t="str">
        <f>IF($H229="-","-",IF('детали ЭД117-02Э'!D229=0,"-",'детали ЭД117-02Э'!D229))</f>
        <v xml:space="preserve">Стержень </v>
      </c>
      <c r="E229" s="834" t="str">
        <f>IF($H229="-","-",IF('детали ЭД117-02Э'!E229=0,"-",'детали ЭД117-02Э'!E229))</f>
        <v>-</v>
      </c>
      <c r="F229" s="834" t="str">
        <f>IF($H229="-","-",IF('детали ЭД117-02Э'!F229=0,"-",'детали ЭД117-02Э'!F229))</f>
        <v>-</v>
      </c>
      <c r="G229" s="834" t="str">
        <f>IF($H229="-","-",IF('детали ЭД117-02Э'!G229=0,"-",'детали ЭД117-02Э'!G229))</f>
        <v>-</v>
      </c>
      <c r="H229" s="835">
        <f>IF((HLOOKUP($D$1,'дерево ЭД117-02Э'!$H$4:$BU$235,A229,FALSE))*$G$1=0,"-",(HLOOKUP($D$1,'дерево ЭД117-02Э'!$H$4:$BU$235,A229,FALSE))*$G$1)</f>
        <v>352</v>
      </c>
      <c r="I229" s="835" t="str">
        <f>IF(H229="-","-",'детали ЭД117-02Э'!H229)</f>
        <v>шт</v>
      </c>
      <c r="J229" s="836" t="str">
        <f>IF($H229="-","-",IF('детали ЭД117-02Э'!I229=0,"-",'детали ЭД117-02Э'!I229*$H229))</f>
        <v>-</v>
      </c>
      <c r="K229" s="836" t="str">
        <f>IF(H229="-","-",IF('детали ЭД117-02Э'!J229=0,"-",'детали ЭД117-02Э'!J229*$H229))</f>
        <v>-</v>
      </c>
      <c r="L229" s="514" t="str">
        <f>IF($H229="-","-",IF('детали ЭД117-02Э'!K229=0,"-",'детали ЭД117-02Э'!K229))</f>
        <v>-</v>
      </c>
      <c r="M229" s="607" t="str">
        <f>IF($H229="-","-",IF('детали ЭД117-02Э'!L229=0,"-",'детали ЭД117-02Э'!L229))</f>
        <v>-</v>
      </c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594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  <c r="EE229" s="37"/>
    </row>
    <row r="230" spans="1:135" s="3" customFormat="1" x14ac:dyDescent="0.25">
      <c r="A230" s="601">
        <f>'дерево ЭД117-02Э'!A232</f>
        <v>229</v>
      </c>
      <c r="B230" s="108" t="str">
        <f>'дерево ЭД117-02Э'!B232</f>
        <v>010.02.01.2.</v>
      </c>
      <c r="C230" s="819" t="str">
        <f>IF($H230="-","-",'детали ЭД117-02Э'!C230)</f>
        <v>ЭД117-09-63-01-002</v>
      </c>
      <c r="D230" s="819" t="str">
        <f>IF($H230="-","-",IF('детали ЭД117-02Э'!D230=0,"-",'детали ЭД117-02Э'!D230))</f>
        <v>Лист ротора</v>
      </c>
      <c r="E230" s="837" t="str">
        <f>IF($H230="-","-",IF('детали ЭД117-02Э'!E230=0,"-",'детали ЭД117-02Э'!E230))</f>
        <v>-</v>
      </c>
      <c r="F230" s="837" t="str">
        <f>IF($H230="-","-",IF('детали ЭД117-02Э'!F230=0,"-",'детали ЭД117-02Э'!F230))</f>
        <v>-</v>
      </c>
      <c r="G230" s="837" t="str">
        <f>IF($H230="-","-",IF('детали ЭД117-02Э'!G230=0,"-",'детали ЭД117-02Э'!G230))</f>
        <v>-</v>
      </c>
      <c r="H230" s="838">
        <f>IF((HLOOKUP($D$1,'дерево ЭД117-02Э'!$H$4:$BU$235,A230,FALSE))*$G$1=0,"-",(HLOOKUP($D$1,'дерево ЭД117-02Э'!$H$4:$BU$235,A230,FALSE))*$G$1)</f>
        <v>11040</v>
      </c>
      <c r="I230" s="838" t="str">
        <f>IF(H230="-","-",'детали ЭД117-02Э'!H230)</f>
        <v>шт</v>
      </c>
      <c r="J230" s="839" t="str">
        <f>IF($H230="-","-",IF('детали ЭД117-02Э'!I230=0,"-",'детали ЭД117-02Э'!I230*$H230))</f>
        <v>-</v>
      </c>
      <c r="K230" s="839" t="str">
        <f>IF(H230="-","-",IF('детали ЭД117-02Э'!J230=0,"-",'детали ЭД117-02Э'!J230*$H230))</f>
        <v>-</v>
      </c>
      <c r="L230" s="145" t="str">
        <f>IF($H230="-","-",IF('детали ЭД117-02Э'!K230=0,"-",'детали ЭД117-02Э'!K230))</f>
        <v>-</v>
      </c>
      <c r="M230" s="602" t="str">
        <f>IF($H230="-","-",IF('детали ЭД117-02Э'!L230=0,"-",'детали ЭД117-02Э'!L230))</f>
        <v>-</v>
      </c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589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</row>
    <row r="231" spans="1:135" s="3" customFormat="1" x14ac:dyDescent="0.25">
      <c r="A231" s="601">
        <f>'дерево ЭД117-02Э'!A233</f>
        <v>230</v>
      </c>
      <c r="B231" s="108" t="str">
        <f>'дерево ЭД117-02Э'!B233</f>
        <v>010.02.01.3.</v>
      </c>
      <c r="C231" s="819" t="str">
        <f>IF($H231="-","-",'детали ЭД117-02Э'!C231)</f>
        <v>ЭД117-09-63-01-003</v>
      </c>
      <c r="D231" s="819" t="str">
        <f>IF($H231="-","-",IF('детали ЭД117-02Э'!D231=0,"-",'детали ЭД117-02Э'!D231))</f>
        <v>Лист ротора</v>
      </c>
      <c r="E231" s="837" t="str">
        <f>IF($H231="-","-",IF('детали ЭД117-02Э'!E231=0,"-",'детали ЭД117-02Э'!E231))</f>
        <v>-</v>
      </c>
      <c r="F231" s="837" t="str">
        <f>IF($H231="-","-",IF('детали ЭД117-02Э'!F231=0,"-",'детали ЭД117-02Э'!F231))</f>
        <v>-</v>
      </c>
      <c r="G231" s="837" t="str">
        <f>IF($H231="-","-",IF('детали ЭД117-02Э'!G231=0,"-",'детали ЭД117-02Э'!G231))</f>
        <v>-</v>
      </c>
      <c r="H231" s="838">
        <f>IF((HLOOKUP($D$1,'дерево ЭД117-02Э'!$H$4:$BU$235,A231,FALSE))*$G$1=0,"-",(HLOOKUP($D$1,'дерево ЭД117-02Э'!$H$4:$BU$235,A231,FALSE))*$G$1)</f>
        <v>128</v>
      </c>
      <c r="I231" s="838" t="str">
        <f>IF(H231="-","-",'детали ЭД117-02Э'!H231)</f>
        <v>шт</v>
      </c>
      <c r="J231" s="839" t="str">
        <f>IF($H231="-","-",IF('детали ЭД117-02Э'!I231=0,"-",'детали ЭД117-02Э'!I231*$H231))</f>
        <v>-</v>
      </c>
      <c r="K231" s="839" t="str">
        <f>IF(H231="-","-",IF('детали ЭД117-02Э'!J231=0,"-",'детали ЭД117-02Э'!J231*$H231))</f>
        <v>-</v>
      </c>
      <c r="L231" s="145" t="str">
        <f>IF($H231="-","-",IF('детали ЭД117-02Э'!K231=0,"-",'детали ЭД117-02Э'!K231))</f>
        <v>-</v>
      </c>
      <c r="M231" s="602" t="str">
        <f>IF($H231="-","-",IF('детали ЭД117-02Э'!L231=0,"-",'детали ЭД117-02Э'!L231))</f>
        <v>-</v>
      </c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589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</row>
    <row r="232" spans="1:135" s="3" customFormat="1" x14ac:dyDescent="0.25">
      <c r="A232" s="601">
        <f>'дерево ЭД117-02Э'!A234</f>
        <v>231</v>
      </c>
      <c r="B232" s="108" t="str">
        <f>'дерево ЭД117-02Э'!B234</f>
        <v>010.02.01.4.</v>
      </c>
      <c r="C232" s="819" t="str">
        <f>IF($H232="-","-",'детали ЭД117-02Э'!C232)</f>
        <v>ЭД117-01-63-01КВМ</v>
      </c>
      <c r="D232" s="819" t="str">
        <f>IF($H232="-","-",IF('детали ЭД117-02Э'!D232=0,"-",'детали ЭД117-02Э'!D232))</f>
        <v>Комплект вспомог. мат.</v>
      </c>
      <c r="E232" s="837" t="str">
        <f>IF($H232="-","-",IF('детали ЭД117-02Э'!E232=0,"-",'детали ЭД117-02Э'!E232))</f>
        <v>-</v>
      </c>
      <c r="F232" s="837" t="str">
        <f>IF($H232="-","-",IF('детали ЭД117-02Э'!F232=0,"-",'детали ЭД117-02Э'!F232))</f>
        <v>-</v>
      </c>
      <c r="G232" s="837" t="str">
        <f>IF($H232="-","-",IF('детали ЭД117-02Э'!G232=0,"-",'детали ЭД117-02Э'!G232))</f>
        <v>-</v>
      </c>
      <c r="H232" s="838">
        <f>IF((HLOOKUP($D$1,'дерево ЭД117-02Э'!$H$4:$BU$235,A232,FALSE))*$G$1=0,"-",(HLOOKUP($D$1,'дерево ЭД117-02Э'!$H$4:$BU$235,A232,FALSE))*$G$1)</f>
        <v>16</v>
      </c>
      <c r="I232" s="838" t="str">
        <f>IF(H232="-","-",'детали ЭД117-02Э'!H232)</f>
        <v>шт</v>
      </c>
      <c r="J232" s="839" t="str">
        <f>IF($H232="-","-",IF('детали ЭД117-02Э'!I232=0,"-",'детали ЭД117-02Э'!I232*$H232))</f>
        <v>-</v>
      </c>
      <c r="K232" s="839" t="str">
        <f>IF(H232="-","-",IF('детали ЭД117-02Э'!J232=0,"-",'детали ЭД117-02Э'!J232*$H232))</f>
        <v>-</v>
      </c>
      <c r="L232" s="145" t="str">
        <f>IF($H232="-","-",IF('детали ЭД117-02Э'!K232=0,"-",'детали ЭД117-02Э'!K232))</f>
        <v>-</v>
      </c>
      <c r="M232" s="602" t="str">
        <f>IF($H232="-","-",IF('детали ЭД117-02Э'!L232=0,"-",'детали ЭД117-02Э'!L232))</f>
        <v>-</v>
      </c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589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</row>
    <row r="233" spans="1:135" ht="13.8" thickBot="1" x14ac:dyDescent="0.3">
      <c r="A233" s="609"/>
      <c r="B233" s="610"/>
      <c r="C233" s="611"/>
      <c r="D233" s="611"/>
      <c r="E233" s="612"/>
      <c r="F233" s="612"/>
      <c r="G233" s="612"/>
      <c r="H233" s="613"/>
      <c r="I233" s="614"/>
      <c r="J233" s="615"/>
      <c r="K233" s="616"/>
      <c r="L233" s="617"/>
      <c r="M233" s="841" t="str">
        <f>IF($H233="-","-",IF('детали ЭД117-02Э'!L233=0,"-",'детали ЭД117-02Э'!L233))</f>
        <v>-</v>
      </c>
    </row>
    <row r="234" spans="1:135" s="28" customFormat="1" x14ac:dyDescent="0.25">
      <c r="A234"/>
      <c r="B234" s="103"/>
      <c r="C234" s="1"/>
      <c r="D234" s="1"/>
      <c r="E234" s="1"/>
      <c r="F234" s="1"/>
      <c r="G234" s="9"/>
      <c r="H234" s="1"/>
      <c r="I234" s="48"/>
      <c r="J234" s="176"/>
      <c r="K234" s="177"/>
      <c r="L234" s="114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</row>
    <row r="235" spans="1:135" s="28" customFormat="1" x14ac:dyDescent="0.25">
      <c r="A235"/>
      <c r="B235" s="103"/>
      <c r="C235" s="1"/>
      <c r="D235" s="1"/>
      <c r="E235" s="8"/>
      <c r="F235" s="8"/>
      <c r="G235" s="1"/>
      <c r="H235" s="1"/>
      <c r="I235" s="48"/>
      <c r="J235" s="48"/>
      <c r="L235" s="114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</row>
    <row r="236" spans="1:135" s="28" customFormat="1" x14ac:dyDescent="0.25">
      <c r="A236"/>
      <c r="B236" s="103"/>
      <c r="C236" s="1"/>
      <c r="D236" s="1"/>
      <c r="E236" s="8"/>
      <c r="F236" s="8"/>
      <c r="G236" s="1"/>
      <c r="H236" s="1"/>
      <c r="I236" s="48"/>
      <c r="J236" s="48"/>
      <c r="L236" s="114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</row>
    <row r="237" spans="1:135" s="28" customFormat="1" x14ac:dyDescent="0.25">
      <c r="A237"/>
      <c r="B237" s="103"/>
      <c r="C237" s="1"/>
      <c r="D237" s="1"/>
      <c r="E237" s="1"/>
      <c r="F237" s="1"/>
      <c r="G237" s="1"/>
      <c r="H237" s="1"/>
      <c r="I237" s="48"/>
      <c r="J237" s="48"/>
      <c r="L237" s="114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</row>
    <row r="238" spans="1:135" s="28" customFormat="1" x14ac:dyDescent="0.25">
      <c r="A238"/>
      <c r="B238" s="103"/>
      <c r="C238" s="1"/>
      <c r="D238" s="1"/>
      <c r="E238" s="1"/>
      <c r="F238" s="1"/>
      <c r="G238" s="1"/>
      <c r="H238" s="1"/>
      <c r="I238" s="48"/>
      <c r="J238" s="48"/>
      <c r="L238" s="114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</row>
    <row r="239" spans="1:135" s="28" customFormat="1" x14ac:dyDescent="0.25">
      <c r="A239"/>
      <c r="B239" s="103"/>
      <c r="C239" s="282"/>
      <c r="D239" s="282"/>
      <c r="E239" s="281"/>
      <c r="F239" s="281"/>
      <c r="G239" s="281"/>
      <c r="H239" s="114"/>
      <c r="I239" s="48"/>
      <c r="J239" s="48"/>
      <c r="L239" s="114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</row>
    <row r="240" spans="1:135" s="28" customFormat="1" x14ac:dyDescent="0.25">
      <c r="A240"/>
      <c r="B240" s="103"/>
      <c r="C240" s="282"/>
      <c r="D240" s="282"/>
      <c r="E240" s="281"/>
      <c r="F240" s="281"/>
      <c r="G240" s="281"/>
      <c r="H240" s="114"/>
      <c r="I240" s="48"/>
      <c r="J240" s="48"/>
      <c r="L240" s="114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</row>
    <row r="241" spans="1:135" s="28" customFormat="1" x14ac:dyDescent="0.25">
      <c r="A241"/>
      <c r="B241" s="103"/>
      <c r="C241" s="283"/>
      <c r="E241" s="154"/>
      <c r="F241" s="154"/>
      <c r="G241" s="154"/>
      <c r="H241" s="115"/>
      <c r="I241" s="48"/>
      <c r="J241" s="48"/>
      <c r="L241" s="114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</row>
    <row r="242" spans="1:135" s="28" customFormat="1" x14ac:dyDescent="0.25">
      <c r="A242"/>
      <c r="B242" s="103"/>
      <c r="C242" s="283"/>
      <c r="E242" s="154"/>
      <c r="F242" s="154"/>
      <c r="G242" s="154"/>
      <c r="H242" s="115"/>
      <c r="I242" s="48"/>
      <c r="J242" s="48"/>
      <c r="L242" s="114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</row>
    <row r="243" spans="1:135" s="28" customFormat="1" x14ac:dyDescent="0.25">
      <c r="A243"/>
      <c r="B243" s="103"/>
      <c r="C243" s="283"/>
      <c r="D243" s="284"/>
      <c r="E243" s="154"/>
      <c r="F243" s="154"/>
      <c r="G243" s="154"/>
      <c r="H243" s="115"/>
      <c r="I243" s="48"/>
      <c r="J243" s="48"/>
      <c r="L243" s="114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</row>
    <row r="244" spans="1:135" s="28" customFormat="1" x14ac:dyDescent="0.25">
      <c r="A244"/>
      <c r="B244" s="103"/>
      <c r="H244" s="1"/>
      <c r="I244" s="48"/>
      <c r="J244" s="48"/>
      <c r="L244" s="114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</row>
    <row r="245" spans="1:135" s="28" customFormat="1" x14ac:dyDescent="0.25">
      <c r="A245"/>
      <c r="B245" s="103"/>
      <c r="C245" s="1"/>
      <c r="D245" s="1"/>
      <c r="E245" s="1"/>
      <c r="F245" s="1"/>
      <c r="G245" s="1"/>
      <c r="H245" s="1"/>
      <c r="I245" s="48"/>
      <c r="J245" s="48"/>
      <c r="L245" s="114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</row>
    <row r="246" spans="1:135" s="28" customFormat="1" x14ac:dyDescent="0.25">
      <c r="A246"/>
      <c r="B246" s="103"/>
      <c r="C246" s="1"/>
      <c r="D246" s="1"/>
      <c r="E246" s="1"/>
      <c r="F246" s="1"/>
      <c r="G246" s="1"/>
      <c r="H246" s="1"/>
      <c r="I246" s="48"/>
      <c r="J246" s="48"/>
      <c r="L246" s="114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</row>
    <row r="247" spans="1:135" s="28" customFormat="1" x14ac:dyDescent="0.25">
      <c r="A247"/>
      <c r="B247" s="103"/>
      <c r="C247" s="1"/>
      <c r="D247" s="1"/>
      <c r="E247" s="1"/>
      <c r="F247" s="1"/>
      <c r="G247" s="1"/>
      <c r="H247" s="1"/>
      <c r="I247" s="48"/>
      <c r="J247" s="48"/>
      <c r="L247" s="114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</row>
    <row r="248" spans="1:135" s="28" customFormat="1" x14ac:dyDescent="0.25">
      <c r="A248"/>
      <c r="B248" s="103"/>
      <c r="C248" s="1"/>
      <c r="D248" s="1"/>
      <c r="E248" s="1"/>
      <c r="F248" s="1"/>
      <c r="G248" s="1"/>
      <c r="H248" s="1"/>
      <c r="I248" s="48"/>
      <c r="J248" s="48"/>
      <c r="L248" s="114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</row>
    <row r="249" spans="1:135" s="28" customFormat="1" x14ac:dyDescent="0.25">
      <c r="A249"/>
      <c r="B249" s="103"/>
      <c r="C249" s="1"/>
      <c r="D249" s="1"/>
      <c r="E249" s="1"/>
      <c r="F249" s="1"/>
      <c r="G249" s="1"/>
      <c r="H249" s="1"/>
      <c r="I249" s="48"/>
      <c r="J249" s="48"/>
      <c r="L249" s="114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</row>
    <row r="250" spans="1:135" s="48" customFormat="1" x14ac:dyDescent="0.25">
      <c r="A250"/>
      <c r="B250" s="103"/>
      <c r="C250" s="1"/>
      <c r="D250" s="1"/>
      <c r="E250" s="1"/>
      <c r="F250" s="1"/>
      <c r="G250" s="1"/>
      <c r="H250" s="1"/>
      <c r="K250" s="28"/>
      <c r="L250" s="114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</row>
    <row r="251" spans="1:135" s="48" customFormat="1" x14ac:dyDescent="0.25">
      <c r="A251"/>
      <c r="B251" s="103"/>
      <c r="C251" s="1"/>
      <c r="D251" s="1"/>
      <c r="E251" s="1"/>
      <c r="F251" s="1"/>
      <c r="G251" s="1"/>
      <c r="H251" s="1"/>
      <c r="K251" s="28"/>
      <c r="L251" s="114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</row>
    <row r="252" spans="1:135" s="48" customFormat="1" x14ac:dyDescent="0.25">
      <c r="A252"/>
      <c r="B252" s="103"/>
      <c r="C252" s="1"/>
      <c r="D252" s="1"/>
      <c r="E252" s="1"/>
      <c r="F252" s="1"/>
      <c r="G252" s="1"/>
      <c r="H252" s="1"/>
      <c r="K252" s="28"/>
      <c r="L252" s="114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</row>
    <row r="253" spans="1:135" s="48" customFormat="1" x14ac:dyDescent="0.25">
      <c r="A253"/>
      <c r="B253" s="103"/>
      <c r="C253" s="1"/>
      <c r="D253" s="1"/>
      <c r="E253" s="1"/>
      <c r="F253" s="1"/>
      <c r="G253" s="1"/>
      <c r="H253" s="1"/>
      <c r="K253" s="28"/>
      <c r="L253" s="114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</row>
    <row r="254" spans="1:135" s="48" customFormat="1" x14ac:dyDescent="0.25">
      <c r="A254"/>
      <c r="B254" s="103"/>
      <c r="C254" s="1"/>
      <c r="D254" s="1"/>
      <c r="E254" s="1"/>
      <c r="F254" s="1"/>
      <c r="G254" s="1"/>
      <c r="H254" s="1"/>
      <c r="K254" s="28"/>
      <c r="L254" s="114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</row>
    <row r="255" spans="1:135" s="48" customFormat="1" x14ac:dyDescent="0.25">
      <c r="A255"/>
      <c r="B255" s="103"/>
      <c r="C255" s="1"/>
      <c r="D255" s="1"/>
      <c r="E255" s="9"/>
      <c r="F255" s="9"/>
      <c r="G255" s="9"/>
      <c r="H255" s="9"/>
      <c r="K255" s="28"/>
      <c r="L255" s="114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</row>
    <row r="256" spans="1:135" s="48" customFormat="1" x14ac:dyDescent="0.25">
      <c r="A256"/>
      <c r="B256" s="103"/>
      <c r="C256" s="1"/>
      <c r="D256" s="9"/>
      <c r="E256" s="1"/>
      <c r="F256" s="1"/>
      <c r="G256" s="1"/>
      <c r="H256" s="1"/>
      <c r="K256" s="28"/>
      <c r="L256" s="114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</row>
    <row r="257" spans="1:135" s="48" customFormat="1" x14ac:dyDescent="0.25">
      <c r="A257"/>
      <c r="B257" s="103"/>
      <c r="C257" s="1"/>
      <c r="D257" s="1"/>
      <c r="E257" s="1"/>
      <c r="F257" s="1"/>
      <c r="G257" s="1"/>
      <c r="H257" s="1"/>
      <c r="K257" s="28"/>
      <c r="L257" s="114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</row>
    <row r="258" spans="1:135" s="48" customFormat="1" x14ac:dyDescent="0.25">
      <c r="A258"/>
      <c r="B258" s="103"/>
      <c r="C258" s="1"/>
      <c r="D258" s="1"/>
      <c r="E258" s="1"/>
      <c r="F258" s="1"/>
      <c r="G258" s="1"/>
      <c r="H258" s="1"/>
      <c r="K258" s="28"/>
      <c r="L258" s="114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</row>
    <row r="259" spans="1:135" s="48" customFormat="1" x14ac:dyDescent="0.25">
      <c r="A259"/>
      <c r="B259" s="103"/>
      <c r="C259" s="1"/>
      <c r="D259" s="1"/>
      <c r="E259" s="1"/>
      <c r="F259" s="1"/>
      <c r="G259" s="1"/>
      <c r="H259" s="1"/>
      <c r="K259" s="28"/>
      <c r="L259" s="114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</row>
    <row r="260" spans="1:135" s="48" customFormat="1" x14ac:dyDescent="0.25">
      <c r="A260"/>
      <c r="B260" s="103"/>
      <c r="C260" s="1"/>
      <c r="D260" s="1"/>
      <c r="E260" s="1"/>
      <c r="F260" s="1"/>
      <c r="G260" s="1"/>
      <c r="H260" s="1"/>
      <c r="K260" s="28"/>
      <c r="L260" s="114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</row>
    <row r="261" spans="1:135" s="48" customFormat="1" x14ac:dyDescent="0.25">
      <c r="A261"/>
      <c r="B261" s="103"/>
      <c r="C261" s="1"/>
      <c r="D261" s="1"/>
      <c r="E261" s="1"/>
      <c r="F261" s="1"/>
      <c r="G261" s="1"/>
      <c r="H261" s="1"/>
      <c r="K261" s="28"/>
      <c r="L261" s="114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</row>
    <row r="262" spans="1:135" s="48" customFormat="1" x14ac:dyDescent="0.25">
      <c r="A262"/>
      <c r="B262" s="103"/>
      <c r="C262" s="1"/>
      <c r="D262" s="1"/>
      <c r="E262" s="1"/>
      <c r="F262" s="1"/>
      <c r="G262" s="1"/>
      <c r="H262" s="1"/>
      <c r="J262" s="49"/>
      <c r="K262" s="28"/>
      <c r="L262" s="114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</row>
    <row r="263" spans="1:135" s="48" customFormat="1" x14ac:dyDescent="0.25">
      <c r="A263"/>
      <c r="B263" s="103"/>
      <c r="C263" s="1"/>
      <c r="D263" s="1"/>
      <c r="E263" s="1"/>
      <c r="F263" s="1"/>
      <c r="G263" s="1"/>
      <c r="H263" s="1"/>
      <c r="J263" s="49"/>
      <c r="K263" s="28"/>
      <c r="L263" s="114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</row>
    <row r="264" spans="1:135" s="48" customFormat="1" x14ac:dyDescent="0.25">
      <c r="A264"/>
      <c r="B264" s="103"/>
      <c r="C264" s="1"/>
      <c r="D264" s="6"/>
      <c r="E264" s="6"/>
      <c r="F264" s="6"/>
      <c r="G264" s="6"/>
      <c r="H264" s="6"/>
      <c r="J264" s="49"/>
      <c r="K264" s="28"/>
      <c r="L264" s="114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</row>
    <row r="265" spans="1:135" s="48" customFormat="1" x14ac:dyDescent="0.25">
      <c r="A265"/>
      <c r="B265" s="103"/>
      <c r="C265" s="1"/>
      <c r="D265" s="6"/>
      <c r="E265" s="6"/>
      <c r="F265" s="6"/>
      <c r="G265" s="1"/>
      <c r="H265" s="1"/>
      <c r="J265" s="49"/>
      <c r="K265" s="28"/>
      <c r="L265" s="114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</row>
    <row r="266" spans="1:135" s="48" customFormat="1" x14ac:dyDescent="0.25">
      <c r="A266"/>
      <c r="B266" s="103"/>
      <c r="C266" s="1"/>
      <c r="D266" s="6"/>
      <c r="E266" s="6"/>
      <c r="F266" s="6"/>
      <c r="G266" s="1"/>
      <c r="H266" s="1"/>
      <c r="J266" s="49"/>
      <c r="K266" s="28"/>
      <c r="L266" s="114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</row>
    <row r="267" spans="1:135" s="48" customFormat="1" x14ac:dyDescent="0.25">
      <c r="A267"/>
      <c r="B267" s="103"/>
      <c r="C267" s="1"/>
      <c r="D267" s="6"/>
      <c r="E267" s="6"/>
      <c r="F267" s="6"/>
      <c r="G267" s="1"/>
      <c r="H267" s="1"/>
      <c r="K267" s="28"/>
      <c r="L267" s="114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</row>
    <row r="268" spans="1:135" s="48" customFormat="1" x14ac:dyDescent="0.25">
      <c r="A268"/>
      <c r="B268" s="103"/>
      <c r="C268" s="1"/>
      <c r="D268" s="6"/>
      <c r="E268" s="6"/>
      <c r="F268" s="6"/>
      <c r="G268" s="1"/>
      <c r="H268" s="1"/>
      <c r="K268" s="28"/>
      <c r="L268" s="114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</row>
    <row r="269" spans="1:135" s="48" customFormat="1" x14ac:dyDescent="0.25">
      <c r="A269"/>
      <c r="B269" s="103"/>
      <c r="C269" s="1"/>
      <c r="D269" s="1"/>
      <c r="E269" s="1"/>
      <c r="F269" s="1"/>
      <c r="G269" s="1"/>
      <c r="H269" s="1"/>
      <c r="K269" s="28"/>
      <c r="L269" s="114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</row>
    <row r="270" spans="1:135" s="48" customFormat="1" x14ac:dyDescent="0.25">
      <c r="A270"/>
      <c r="B270" s="103"/>
      <c r="C270" s="1"/>
      <c r="D270" s="1"/>
      <c r="E270" s="1"/>
      <c r="F270" s="1"/>
      <c r="G270" s="1"/>
      <c r="H270" s="1"/>
      <c r="K270" s="28"/>
      <c r="L270" s="114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</row>
    <row r="271" spans="1:135" s="48" customFormat="1" x14ac:dyDescent="0.25">
      <c r="A271"/>
      <c r="B271" s="103"/>
      <c r="C271" s="1"/>
      <c r="D271" s="1"/>
      <c r="E271" s="1"/>
      <c r="F271" s="1"/>
      <c r="G271" s="1"/>
      <c r="H271" s="1"/>
      <c r="K271" s="28"/>
      <c r="L271" s="114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</row>
    <row r="272" spans="1:135" s="48" customFormat="1" x14ac:dyDescent="0.25">
      <c r="A272"/>
      <c r="B272" s="103"/>
      <c r="C272" s="1"/>
      <c r="D272" s="1"/>
      <c r="E272" s="1"/>
      <c r="F272" s="1"/>
      <c r="G272" s="1"/>
      <c r="H272" s="1"/>
      <c r="K272" s="28"/>
      <c r="L272" s="114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</row>
    <row r="273" spans="1:135" s="48" customFormat="1" x14ac:dyDescent="0.25">
      <c r="A273"/>
      <c r="B273" s="103"/>
      <c r="C273" s="1"/>
      <c r="D273" s="1"/>
      <c r="E273" s="1"/>
      <c r="F273" s="1"/>
      <c r="G273" s="1"/>
      <c r="H273" s="1"/>
      <c r="K273" s="28"/>
      <c r="L273" s="114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</row>
    <row r="274" spans="1:135" s="48" customFormat="1" x14ac:dyDescent="0.25">
      <c r="A274"/>
      <c r="B274" s="103"/>
      <c r="C274" s="1"/>
      <c r="D274" s="1"/>
      <c r="E274" s="1"/>
      <c r="F274" s="1"/>
      <c r="G274" s="1"/>
      <c r="H274" s="1"/>
      <c r="K274" s="28"/>
      <c r="L274" s="114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</row>
    <row r="275" spans="1:135" s="48" customFormat="1" x14ac:dyDescent="0.25">
      <c r="A275"/>
      <c r="B275" s="103"/>
      <c r="C275" s="1"/>
      <c r="D275" s="1"/>
      <c r="E275" s="1"/>
      <c r="F275" s="1"/>
      <c r="G275" s="1"/>
      <c r="H275" s="1"/>
      <c r="K275" s="28"/>
      <c r="L275" s="114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</row>
    <row r="276" spans="1:135" s="48" customFormat="1" x14ac:dyDescent="0.25">
      <c r="A276"/>
      <c r="B276" s="103"/>
      <c r="C276" s="1"/>
      <c r="D276" s="1"/>
      <c r="E276" s="1"/>
      <c r="F276" s="1"/>
      <c r="G276" s="1"/>
      <c r="H276" s="1"/>
      <c r="K276" s="28"/>
      <c r="L276" s="114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</row>
    <row r="277" spans="1:135" s="48" customFormat="1" x14ac:dyDescent="0.25">
      <c r="A277"/>
      <c r="B277" s="103"/>
      <c r="C277" s="1"/>
      <c r="D277" s="1"/>
      <c r="E277" s="1"/>
      <c r="F277" s="1"/>
      <c r="G277" s="1"/>
      <c r="H277" s="1"/>
      <c r="K277" s="28"/>
      <c r="L277" s="114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</row>
    <row r="278" spans="1:135" s="48" customFormat="1" x14ac:dyDescent="0.25">
      <c r="A278"/>
      <c r="B278" s="103"/>
      <c r="C278" s="1"/>
      <c r="D278" s="1"/>
      <c r="E278" s="1"/>
      <c r="F278" s="1"/>
      <c r="G278" s="1"/>
      <c r="H278" s="1"/>
      <c r="K278" s="28"/>
      <c r="L278" s="114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</row>
    <row r="279" spans="1:135" s="48" customFormat="1" x14ac:dyDescent="0.25">
      <c r="A279"/>
      <c r="B279" s="103"/>
      <c r="C279" s="1"/>
      <c r="D279" s="1"/>
      <c r="E279" s="1"/>
      <c r="F279" s="1"/>
      <c r="G279" s="1"/>
      <c r="H279" s="1"/>
      <c r="K279" s="28"/>
      <c r="L279" s="114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</row>
    <row r="280" spans="1:135" s="48" customFormat="1" x14ac:dyDescent="0.25">
      <c r="A280"/>
      <c r="B280" s="103"/>
      <c r="C280" s="1"/>
      <c r="D280" s="1"/>
      <c r="E280" s="1"/>
      <c r="F280" s="1"/>
      <c r="G280" s="1"/>
      <c r="H280" s="1"/>
      <c r="K280" s="28"/>
      <c r="L280" s="114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</row>
    <row r="281" spans="1:135" s="48" customFormat="1" x14ac:dyDescent="0.25">
      <c r="A281"/>
      <c r="B281" s="103"/>
      <c r="C281" s="1"/>
      <c r="D281" s="1"/>
      <c r="E281" s="1"/>
      <c r="F281" s="1"/>
      <c r="G281" s="1"/>
      <c r="H281" s="1"/>
      <c r="K281" s="28"/>
      <c r="L281" s="114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</row>
    <row r="282" spans="1:135" s="48" customFormat="1" x14ac:dyDescent="0.25">
      <c r="A282"/>
      <c r="B282" s="103"/>
      <c r="C282" s="1"/>
      <c r="D282" s="1"/>
      <c r="E282" s="1"/>
      <c r="F282" s="1"/>
      <c r="G282" s="1"/>
      <c r="H282" s="1"/>
      <c r="K282" s="28"/>
      <c r="L282" s="114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</row>
    <row r="283" spans="1:135" s="48" customFormat="1" x14ac:dyDescent="0.25">
      <c r="A283"/>
      <c r="B283" s="103"/>
      <c r="C283" s="1"/>
      <c r="D283" s="1"/>
      <c r="E283" s="1"/>
      <c r="F283" s="1"/>
      <c r="G283" s="1"/>
      <c r="H283" s="1"/>
      <c r="K283" s="28"/>
      <c r="L283" s="114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</row>
    <row r="284" spans="1:135" s="48" customFormat="1" x14ac:dyDescent="0.25">
      <c r="A284"/>
      <c r="B284" s="103"/>
      <c r="C284" s="1"/>
      <c r="D284" s="1"/>
      <c r="E284" s="1"/>
      <c r="F284" s="1"/>
      <c r="G284" s="1"/>
      <c r="H284" s="1"/>
      <c r="K284" s="28"/>
      <c r="L284" s="114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</row>
    <row r="285" spans="1:135" s="48" customFormat="1" x14ac:dyDescent="0.25">
      <c r="A285"/>
      <c r="B285" s="103"/>
      <c r="C285" s="1"/>
      <c r="D285" s="1"/>
      <c r="E285" s="1"/>
      <c r="F285" s="1"/>
      <c r="G285" s="1"/>
      <c r="H285" s="1"/>
      <c r="K285" s="28"/>
      <c r="L285" s="114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</row>
    <row r="286" spans="1:135" s="48" customFormat="1" x14ac:dyDescent="0.25">
      <c r="A286"/>
      <c r="B286" s="103"/>
      <c r="C286" s="2"/>
      <c r="D286" s="10"/>
      <c r="E286" s="1"/>
      <c r="F286" s="1"/>
      <c r="G286" s="1"/>
      <c r="H286" s="1"/>
      <c r="K286" s="28"/>
      <c r="L286" s="114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</row>
    <row r="287" spans="1:135" s="48" customFormat="1" x14ac:dyDescent="0.25">
      <c r="A287"/>
      <c r="B287" s="103"/>
      <c r="C287" s="2"/>
      <c r="D287" s="2"/>
      <c r="E287" s="1"/>
      <c r="F287" s="1"/>
      <c r="G287" s="1"/>
      <c r="H287" s="1"/>
      <c r="K287" s="28"/>
      <c r="L287" s="114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</row>
    <row r="288" spans="1:135" s="48" customFormat="1" x14ac:dyDescent="0.25">
      <c r="A288"/>
      <c r="B288" s="103"/>
      <c r="C288" s="2"/>
      <c r="D288" s="2"/>
      <c r="E288" s="1"/>
      <c r="F288" s="1"/>
      <c r="G288" s="1"/>
      <c r="H288" s="1"/>
      <c r="K288" s="28"/>
      <c r="L288" s="114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</row>
    <row r="289" spans="1:135" s="48" customFormat="1" x14ac:dyDescent="0.25">
      <c r="A289"/>
      <c r="B289" s="103"/>
      <c r="C289" s="2"/>
      <c r="D289" s="2"/>
      <c r="E289" s="1"/>
      <c r="F289" s="1"/>
      <c r="G289" s="1"/>
      <c r="H289" s="1"/>
      <c r="K289" s="28"/>
      <c r="L289" s="114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</row>
    <row r="290" spans="1:135" s="48" customFormat="1" x14ac:dyDescent="0.25">
      <c r="A290"/>
      <c r="B290" s="103"/>
      <c r="C290" s="2"/>
      <c r="D290" s="2"/>
      <c r="E290" s="1"/>
      <c r="F290" s="1"/>
      <c r="G290" s="1"/>
      <c r="H290" s="1"/>
      <c r="K290" s="28"/>
      <c r="L290" s="114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</row>
    <row r="291" spans="1:135" s="48" customFormat="1" x14ac:dyDescent="0.25">
      <c r="A291"/>
      <c r="B291" s="103"/>
      <c r="C291" s="2"/>
      <c r="D291" s="2"/>
      <c r="E291" s="1"/>
      <c r="F291" s="1"/>
      <c r="G291" s="1"/>
      <c r="H291" s="1"/>
      <c r="K291" s="28"/>
      <c r="L291" s="114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</row>
    <row r="292" spans="1:135" s="48" customFormat="1" x14ac:dyDescent="0.25">
      <c r="A292"/>
      <c r="B292" s="103"/>
      <c r="C292" s="1"/>
      <c r="D292" s="1"/>
      <c r="E292" s="1"/>
      <c r="F292" s="1"/>
      <c r="G292" s="1"/>
      <c r="H292" s="1"/>
      <c r="K292" s="28"/>
      <c r="L292" s="114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</row>
    <row r="293" spans="1:135" s="48" customFormat="1" x14ac:dyDescent="0.25">
      <c r="A293"/>
      <c r="B293" s="103"/>
      <c r="C293" s="1"/>
      <c r="D293" s="1"/>
      <c r="E293" s="1"/>
      <c r="F293" s="1"/>
      <c r="G293" s="1"/>
      <c r="H293" s="1"/>
      <c r="K293" s="28"/>
      <c r="L293" s="114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</row>
    <row r="294" spans="1:135" s="48" customFormat="1" x14ac:dyDescent="0.25">
      <c r="A294"/>
      <c r="B294" s="103"/>
      <c r="C294" s="1"/>
      <c r="D294" s="1"/>
      <c r="E294" s="1"/>
      <c r="F294" s="1"/>
      <c r="G294" s="1"/>
      <c r="H294" s="1"/>
      <c r="K294" s="28"/>
      <c r="L294" s="114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</row>
    <row r="295" spans="1:135" s="48" customFormat="1" x14ac:dyDescent="0.25">
      <c r="A295"/>
      <c r="B295" s="103"/>
      <c r="C295" s="1"/>
      <c r="D295" s="1"/>
      <c r="E295" s="1"/>
      <c r="F295" s="1"/>
      <c r="G295" s="1"/>
      <c r="H295" s="1"/>
      <c r="K295" s="28"/>
      <c r="L295" s="114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</row>
    <row r="296" spans="1:135" s="48" customFormat="1" x14ac:dyDescent="0.25">
      <c r="A296"/>
      <c r="B296" s="103"/>
      <c r="C296" s="1"/>
      <c r="D296" s="1"/>
      <c r="E296" s="1"/>
      <c r="F296" s="1"/>
      <c r="G296" s="1"/>
      <c r="H296" s="1"/>
      <c r="K296" s="28"/>
      <c r="L296" s="114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</row>
    <row r="297" spans="1:135" s="48" customFormat="1" x14ac:dyDescent="0.25">
      <c r="A297"/>
      <c r="B297" s="103"/>
      <c r="C297" s="1"/>
      <c r="D297" s="1"/>
      <c r="E297" s="1"/>
      <c r="F297" s="1"/>
      <c r="G297" s="1"/>
      <c r="H297" s="1"/>
      <c r="K297" s="28"/>
      <c r="L297" s="114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</row>
    <row r="298" spans="1:135" s="48" customFormat="1" x14ac:dyDescent="0.25">
      <c r="A298"/>
      <c r="B298" s="103"/>
      <c r="C298" s="1"/>
      <c r="D298" s="1"/>
      <c r="E298" s="1"/>
      <c r="F298" s="1"/>
      <c r="G298" s="1"/>
      <c r="H298" s="1"/>
      <c r="K298" s="28"/>
      <c r="L298" s="114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</row>
    <row r="299" spans="1:135" s="48" customFormat="1" x14ac:dyDescent="0.25">
      <c r="A299"/>
      <c r="B299" s="103"/>
      <c r="C299" s="1"/>
      <c r="D299" s="1"/>
      <c r="E299" s="1"/>
      <c r="F299" s="1"/>
      <c r="G299" s="1"/>
      <c r="H299" s="1"/>
      <c r="K299" s="28"/>
      <c r="L299" s="114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</row>
    <row r="300" spans="1:135" s="48" customFormat="1" x14ac:dyDescent="0.25">
      <c r="A300"/>
      <c r="B300" s="103"/>
      <c r="C300" s="1"/>
      <c r="D300" s="1"/>
      <c r="E300" s="1"/>
      <c r="F300" s="1"/>
      <c r="G300" s="1"/>
      <c r="H300" s="1"/>
      <c r="K300" s="28"/>
      <c r="L300" s="114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</row>
    <row r="301" spans="1:135" s="48" customFormat="1" x14ac:dyDescent="0.25">
      <c r="A301"/>
      <c r="B301" s="103"/>
      <c r="C301" s="1"/>
      <c r="D301" s="1"/>
      <c r="E301" s="1"/>
      <c r="F301" s="1"/>
      <c r="G301" s="1"/>
      <c r="H301" s="1"/>
      <c r="K301" s="28"/>
      <c r="L301" s="114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</row>
  </sheetData>
  <mergeCells count="4">
    <mergeCell ref="H1:K1"/>
    <mergeCell ref="A1:C1"/>
    <mergeCell ref="E1:F1"/>
    <mergeCell ref="L1:M1"/>
  </mergeCells>
  <pageMargins left="0.39370078740157483" right="0.39370078740157483" top="0.39370078740157483" bottom="0.39370078740157483" header="0.19685039370078741" footer="0.19685039370078741"/>
  <pageSetup paperSize="8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workbookViewId="0">
      <pane ySplit="6" topLeftCell="A7" activePane="bottomLeft" state="frozen"/>
      <selection pane="bottomLeft" activeCell="B13" sqref="B13"/>
    </sheetView>
  </sheetViews>
  <sheetFormatPr defaultRowHeight="13.2" x14ac:dyDescent="0.25"/>
  <cols>
    <col min="1" max="1" width="11.6640625" bestFit="1" customWidth="1"/>
    <col min="2" max="2" width="76" style="3" customWidth="1"/>
    <col min="3" max="3" width="20.6640625" style="3" customWidth="1"/>
    <col min="4" max="4" width="27.88671875" style="3" bestFit="1" customWidth="1"/>
    <col min="5" max="5" width="8" style="3" customWidth="1"/>
    <col min="6" max="6" width="4" style="3" customWidth="1"/>
    <col min="7" max="7" width="7" customWidth="1"/>
    <col min="8" max="9" width="3.44140625" customWidth="1"/>
  </cols>
  <sheetData>
    <row r="1" spans="1:8" x14ac:dyDescent="0.25">
      <c r="A1" s="292" t="str">
        <f>ведомость!A1</f>
        <v>Эл. двигатель ЭД117-02Э-</v>
      </c>
      <c r="B1" s="293" t="str">
        <f>ведомость!D1</f>
        <v>44</v>
      </c>
      <c r="C1" s="842" t="str">
        <f>ведомость!E1</f>
        <v>ЭД100-117М5</v>
      </c>
      <c r="D1" s="842"/>
      <c r="E1" s="842"/>
      <c r="F1" s="843"/>
    </row>
    <row r="2" spans="1:8" ht="13.8" thickBot="1" x14ac:dyDescent="0.3">
      <c r="A2" s="294">
        <f>ведомость!G1</f>
        <v>1</v>
      </c>
      <c r="B2" s="844" t="str">
        <f>ведомость!H1</f>
        <v>шт.</v>
      </c>
      <c r="C2" s="844"/>
      <c r="D2" s="844"/>
      <c r="E2" s="844"/>
      <c r="F2" s="845"/>
    </row>
    <row r="3" spans="1:8" x14ac:dyDescent="0.25">
      <c r="A3" s="295" t="s">
        <v>1242</v>
      </c>
      <c r="B3" s="298" t="s">
        <v>1241</v>
      </c>
      <c r="C3" s="296"/>
      <c r="D3" s="297"/>
      <c r="E3" s="297"/>
      <c r="F3" s="297"/>
    </row>
    <row r="4" spans="1:8" x14ac:dyDescent="0.25">
      <c r="A4" s="291"/>
      <c r="B4" s="291"/>
      <c r="C4" s="291"/>
      <c r="D4" s="291"/>
      <c r="E4" s="291"/>
      <c r="F4" s="291"/>
    </row>
    <row r="5" spans="1:8" x14ac:dyDescent="0.25">
      <c r="A5" s="276" t="s">
        <v>1218</v>
      </c>
      <c r="E5" s="276" t="s">
        <v>1062</v>
      </c>
      <c r="G5" s="3"/>
      <c r="H5" s="3"/>
    </row>
    <row r="6" spans="1:8" x14ac:dyDescent="0.25">
      <c r="A6" s="276" t="s">
        <v>1069</v>
      </c>
      <c r="B6" s="276" t="s">
        <v>1071</v>
      </c>
      <c r="C6" s="276" t="s">
        <v>1070</v>
      </c>
      <c r="D6" s="276" t="s">
        <v>1066</v>
      </c>
      <c r="E6" s="3" t="s">
        <v>89</v>
      </c>
      <c r="F6" s="3" t="s">
        <v>1105</v>
      </c>
      <c r="G6" s="3" t="s">
        <v>99</v>
      </c>
      <c r="H6" s="3" t="s">
        <v>112</v>
      </c>
    </row>
    <row r="7" spans="1:8" x14ac:dyDescent="0.25">
      <c r="A7" s="3" t="s">
        <v>1107</v>
      </c>
      <c r="B7" s="3" t="s">
        <v>1265</v>
      </c>
      <c r="C7" s="3" t="s">
        <v>1217</v>
      </c>
      <c r="D7" s="3" t="s">
        <v>45</v>
      </c>
      <c r="E7" s="277"/>
      <c r="F7" s="277"/>
      <c r="G7" s="277"/>
      <c r="H7" s="277">
        <v>2</v>
      </c>
    </row>
    <row r="8" spans="1:8" x14ac:dyDescent="0.25">
      <c r="A8" s="3" t="s">
        <v>1141</v>
      </c>
      <c r="B8" s="3" t="s">
        <v>1142</v>
      </c>
      <c r="C8" s="3" t="s">
        <v>1217</v>
      </c>
      <c r="D8" s="3" t="s">
        <v>138</v>
      </c>
      <c r="E8" s="277"/>
      <c r="F8" s="277"/>
      <c r="G8" s="277"/>
      <c r="H8" s="277">
        <v>17</v>
      </c>
    </row>
    <row r="9" spans="1:8" x14ac:dyDescent="0.25">
      <c r="A9" s="3" t="s">
        <v>1108</v>
      </c>
      <c r="B9" s="3" t="s">
        <v>1267</v>
      </c>
      <c r="C9" s="3" t="s">
        <v>1217</v>
      </c>
      <c r="D9" s="3" t="s">
        <v>49</v>
      </c>
      <c r="E9" s="277"/>
      <c r="F9" s="277"/>
      <c r="G9" s="277"/>
      <c r="H9" s="277">
        <v>4</v>
      </c>
    </row>
    <row r="10" spans="1:8" x14ac:dyDescent="0.25">
      <c r="A10" s="3" t="s">
        <v>1082</v>
      </c>
      <c r="B10" s="3" t="s">
        <v>1084</v>
      </c>
      <c r="C10" s="3" t="s">
        <v>1083</v>
      </c>
      <c r="D10" s="3" t="s">
        <v>161</v>
      </c>
      <c r="E10" s="277">
        <v>0.23200000000000001</v>
      </c>
      <c r="F10" s="277"/>
      <c r="G10" s="277"/>
      <c r="H10" s="277"/>
    </row>
    <row r="11" spans="1:8" x14ac:dyDescent="0.25">
      <c r="A11" s="3"/>
      <c r="D11" s="3" t="s">
        <v>121</v>
      </c>
      <c r="E11" s="277">
        <v>0.03</v>
      </c>
      <c r="F11" s="277"/>
      <c r="G11" s="277"/>
      <c r="H11" s="277"/>
    </row>
    <row r="12" spans="1:8" x14ac:dyDescent="0.25">
      <c r="A12" s="3" t="s">
        <v>1213</v>
      </c>
      <c r="B12" s="3" t="s">
        <v>162</v>
      </c>
      <c r="C12" s="3" t="s">
        <v>1217</v>
      </c>
      <c r="D12" s="3" t="s">
        <v>1256</v>
      </c>
      <c r="E12" s="277"/>
      <c r="F12" s="277"/>
      <c r="G12" s="277"/>
      <c r="H12" s="277">
        <v>1</v>
      </c>
    </row>
    <row r="13" spans="1:8" x14ac:dyDescent="0.25">
      <c r="A13" s="3"/>
      <c r="B13" s="3" t="s">
        <v>452</v>
      </c>
      <c r="C13" s="3" t="s">
        <v>1217</v>
      </c>
      <c r="D13" s="3" t="s">
        <v>1253</v>
      </c>
      <c r="E13" s="277"/>
      <c r="F13" s="277"/>
      <c r="G13" s="277"/>
      <c r="H13" s="277">
        <v>1</v>
      </c>
    </row>
    <row r="14" spans="1:8" x14ac:dyDescent="0.25">
      <c r="A14" s="3"/>
      <c r="B14" s="3" t="s">
        <v>192</v>
      </c>
      <c r="C14" s="3" t="s">
        <v>1217</v>
      </c>
      <c r="D14" s="3" t="s">
        <v>192</v>
      </c>
      <c r="E14" s="277"/>
      <c r="F14" s="277"/>
      <c r="G14" s="277"/>
      <c r="H14" s="277">
        <v>14</v>
      </c>
    </row>
    <row r="15" spans="1:8" x14ac:dyDescent="0.25">
      <c r="A15" s="3"/>
      <c r="B15" s="3" t="s">
        <v>480</v>
      </c>
      <c r="C15" s="3" t="s">
        <v>1217</v>
      </c>
      <c r="D15" s="3" t="s">
        <v>1252</v>
      </c>
      <c r="E15" s="277"/>
      <c r="F15" s="277"/>
      <c r="G15" s="277"/>
      <c r="H15" s="277">
        <v>1</v>
      </c>
    </row>
    <row r="16" spans="1:8" x14ac:dyDescent="0.25">
      <c r="A16" s="3"/>
      <c r="B16" s="3" t="s">
        <v>37</v>
      </c>
      <c r="C16" s="3" t="s">
        <v>1217</v>
      </c>
      <c r="D16" s="3" t="s">
        <v>1258</v>
      </c>
      <c r="E16" s="277"/>
      <c r="F16" s="277"/>
      <c r="G16" s="277"/>
      <c r="H16" s="277">
        <v>1</v>
      </c>
    </row>
    <row r="17" spans="1:8" x14ac:dyDescent="0.25">
      <c r="A17" s="3" t="s">
        <v>1109</v>
      </c>
      <c r="B17" s="3" t="s">
        <v>1217</v>
      </c>
      <c r="C17" s="3" t="s">
        <v>194</v>
      </c>
      <c r="D17" s="3" t="s">
        <v>194</v>
      </c>
      <c r="E17" s="277"/>
      <c r="F17" s="277"/>
      <c r="G17" s="277"/>
      <c r="H17" s="277">
        <v>30</v>
      </c>
    </row>
    <row r="18" spans="1:8" x14ac:dyDescent="0.25">
      <c r="A18" s="3"/>
      <c r="B18" s="3" t="s">
        <v>1268</v>
      </c>
      <c r="C18" s="3" t="s">
        <v>1110</v>
      </c>
      <c r="D18" s="3" t="s">
        <v>46</v>
      </c>
      <c r="E18" s="277"/>
      <c r="F18" s="277"/>
      <c r="G18" s="277"/>
      <c r="H18" s="277">
        <v>1</v>
      </c>
    </row>
    <row r="19" spans="1:8" x14ac:dyDescent="0.25">
      <c r="A19" s="3"/>
      <c r="C19" s="3" t="s">
        <v>1111</v>
      </c>
      <c r="D19" s="3" t="s">
        <v>47</v>
      </c>
      <c r="E19" s="277"/>
      <c r="F19" s="277"/>
      <c r="G19" s="277"/>
      <c r="H19" s="277">
        <v>1</v>
      </c>
    </row>
    <row r="20" spans="1:8" x14ac:dyDescent="0.25">
      <c r="A20" s="3"/>
      <c r="C20" s="3" t="s">
        <v>1112</v>
      </c>
      <c r="D20" s="3" t="s">
        <v>122</v>
      </c>
      <c r="E20" s="277"/>
      <c r="F20" s="277"/>
      <c r="G20" s="277"/>
      <c r="H20" s="277">
        <v>4</v>
      </c>
    </row>
    <row r="21" spans="1:8" x14ac:dyDescent="0.25">
      <c r="A21" s="3" t="s">
        <v>109</v>
      </c>
      <c r="B21" s="3" t="s">
        <v>1217</v>
      </c>
      <c r="C21" s="3" t="s">
        <v>189</v>
      </c>
      <c r="D21" s="3" t="s">
        <v>189</v>
      </c>
      <c r="E21" s="277"/>
      <c r="F21" s="277"/>
      <c r="G21" s="277"/>
      <c r="H21" s="277">
        <v>14</v>
      </c>
    </row>
    <row r="22" spans="1:8" x14ac:dyDescent="0.25">
      <c r="A22" s="3" t="s">
        <v>1072</v>
      </c>
      <c r="B22" s="3" t="s">
        <v>1249</v>
      </c>
      <c r="C22" s="3" t="s">
        <v>1139</v>
      </c>
      <c r="D22" s="3" t="s">
        <v>136</v>
      </c>
      <c r="E22" s="277">
        <v>26.6</v>
      </c>
      <c r="F22" s="277"/>
      <c r="G22" s="277"/>
      <c r="H22" s="277"/>
    </row>
    <row r="23" spans="1:8" x14ac:dyDescent="0.25">
      <c r="A23" s="3"/>
      <c r="B23" s="3" t="s">
        <v>1094</v>
      </c>
      <c r="C23" s="3" t="s">
        <v>1093</v>
      </c>
      <c r="D23" s="3" t="s">
        <v>14</v>
      </c>
      <c r="E23" s="277">
        <v>0.246</v>
      </c>
      <c r="F23" s="277"/>
      <c r="G23" s="277"/>
      <c r="H23" s="277"/>
    </row>
    <row r="24" spans="1:8" x14ac:dyDescent="0.25">
      <c r="A24" s="3"/>
      <c r="C24" s="3" t="s">
        <v>1095</v>
      </c>
      <c r="D24" s="3" t="s">
        <v>16</v>
      </c>
      <c r="E24" s="277">
        <v>0.2</v>
      </c>
      <c r="F24" s="277"/>
      <c r="G24" s="277"/>
      <c r="H24" s="277"/>
    </row>
    <row r="25" spans="1:8" x14ac:dyDescent="0.25">
      <c r="A25" s="3"/>
      <c r="D25" s="3" t="s">
        <v>18</v>
      </c>
      <c r="E25" s="277">
        <v>0.19800000000000001</v>
      </c>
      <c r="F25" s="277"/>
      <c r="G25" s="277"/>
      <c r="H25" s="277"/>
    </row>
    <row r="26" spans="1:8" x14ac:dyDescent="0.25">
      <c r="A26" s="3"/>
      <c r="B26" s="3" t="s">
        <v>1247</v>
      </c>
      <c r="C26" s="3" t="s">
        <v>1087</v>
      </c>
      <c r="D26" s="3" t="s">
        <v>23</v>
      </c>
      <c r="E26" s="277">
        <v>0.24</v>
      </c>
      <c r="F26" s="277"/>
      <c r="G26" s="277"/>
      <c r="H26" s="277"/>
    </row>
    <row r="27" spans="1:8" x14ac:dyDescent="0.25">
      <c r="A27" s="3"/>
      <c r="C27" s="3" t="s">
        <v>1148</v>
      </c>
      <c r="D27" s="3" t="s">
        <v>66</v>
      </c>
      <c r="E27" s="277">
        <v>8.4000000000000005E-2</v>
      </c>
      <c r="F27" s="277"/>
      <c r="G27" s="277"/>
      <c r="H27" s="277"/>
    </row>
    <row r="28" spans="1:8" x14ac:dyDescent="0.25">
      <c r="A28" s="3"/>
      <c r="B28" s="3" t="s">
        <v>1133</v>
      </c>
      <c r="C28" s="3" t="s">
        <v>1132</v>
      </c>
      <c r="D28" s="3" t="s">
        <v>73</v>
      </c>
      <c r="E28" s="277">
        <v>1.4999999999999999E-2</v>
      </c>
      <c r="F28" s="277"/>
      <c r="G28" s="277"/>
      <c r="H28" s="277"/>
    </row>
    <row r="29" spans="1:8" x14ac:dyDescent="0.25">
      <c r="A29" s="3"/>
      <c r="B29" s="3" t="s">
        <v>1250</v>
      </c>
      <c r="C29" s="3" t="s">
        <v>1139</v>
      </c>
      <c r="D29" s="3" t="s">
        <v>140</v>
      </c>
      <c r="E29" s="277">
        <v>14.4</v>
      </c>
      <c r="F29" s="277"/>
      <c r="G29" s="277"/>
      <c r="H29" s="277"/>
    </row>
    <row r="30" spans="1:8" x14ac:dyDescent="0.25">
      <c r="A30" s="3"/>
      <c r="B30" s="3" t="s">
        <v>1122</v>
      </c>
      <c r="C30" s="3" t="s">
        <v>1087</v>
      </c>
      <c r="D30" s="3" t="s">
        <v>40</v>
      </c>
      <c r="E30" s="277">
        <v>0.03</v>
      </c>
      <c r="F30" s="277"/>
      <c r="G30" s="277"/>
      <c r="H30" s="277"/>
    </row>
    <row r="31" spans="1:8" x14ac:dyDescent="0.25">
      <c r="A31" s="3"/>
      <c r="D31" s="3" t="s">
        <v>131</v>
      </c>
      <c r="E31" s="277">
        <v>5.1999999999999998E-2</v>
      </c>
      <c r="F31" s="277"/>
      <c r="G31" s="277"/>
      <c r="H31" s="277"/>
    </row>
    <row r="32" spans="1:8" x14ac:dyDescent="0.25">
      <c r="A32" s="3"/>
      <c r="B32" s="3" t="s">
        <v>1246</v>
      </c>
      <c r="C32" s="3" t="s">
        <v>1115</v>
      </c>
      <c r="D32" s="3" t="s">
        <v>126</v>
      </c>
      <c r="E32" s="277">
        <v>0.42</v>
      </c>
      <c r="F32" s="277"/>
      <c r="G32" s="277"/>
      <c r="H32" s="277"/>
    </row>
    <row r="33" spans="1:8" x14ac:dyDescent="0.25">
      <c r="A33" s="3"/>
      <c r="C33" s="3" t="s">
        <v>1114</v>
      </c>
      <c r="D33" s="3" t="s">
        <v>125</v>
      </c>
      <c r="E33" s="277">
        <v>1.1499999999999999</v>
      </c>
      <c r="F33" s="277"/>
      <c r="G33" s="277"/>
      <c r="H33" s="277"/>
    </row>
    <row r="34" spans="1:8" x14ac:dyDescent="0.25">
      <c r="A34" s="3"/>
      <c r="C34" s="3" t="s">
        <v>1085</v>
      </c>
      <c r="D34" s="3" t="s">
        <v>129</v>
      </c>
      <c r="E34" s="277">
        <v>0.62</v>
      </c>
      <c r="F34" s="277"/>
      <c r="G34" s="277"/>
      <c r="H34" s="277"/>
    </row>
    <row r="35" spans="1:8" x14ac:dyDescent="0.25">
      <c r="A35" s="3"/>
      <c r="D35" s="3" t="s">
        <v>130</v>
      </c>
      <c r="E35" s="277">
        <v>0.78</v>
      </c>
      <c r="F35" s="277"/>
      <c r="G35" s="277"/>
      <c r="H35" s="277"/>
    </row>
    <row r="36" spans="1:8" x14ac:dyDescent="0.25">
      <c r="A36" s="3"/>
      <c r="B36" s="3" t="s">
        <v>1127</v>
      </c>
      <c r="C36" s="3" t="s">
        <v>1126</v>
      </c>
      <c r="D36" s="3" t="s">
        <v>29</v>
      </c>
      <c r="E36" s="277">
        <v>2.4</v>
      </c>
      <c r="F36" s="277"/>
      <c r="G36" s="277"/>
      <c r="H36" s="277"/>
    </row>
    <row r="37" spans="1:8" x14ac:dyDescent="0.25">
      <c r="A37" s="3"/>
      <c r="C37" s="3" t="s">
        <v>1114</v>
      </c>
      <c r="D37" s="3" t="s">
        <v>177</v>
      </c>
      <c r="E37" s="277">
        <v>0.224</v>
      </c>
      <c r="F37" s="277"/>
      <c r="G37" s="277"/>
      <c r="H37" s="277"/>
    </row>
    <row r="38" spans="1:8" x14ac:dyDescent="0.25">
      <c r="A38" s="3"/>
      <c r="D38" s="3" t="s">
        <v>178</v>
      </c>
      <c r="E38" s="277">
        <v>0.38200000000000001</v>
      </c>
      <c r="F38" s="277"/>
      <c r="G38" s="277"/>
      <c r="H38" s="277"/>
    </row>
    <row r="39" spans="1:8" x14ac:dyDescent="0.25">
      <c r="A39" s="3"/>
      <c r="C39" s="3" t="s">
        <v>1219</v>
      </c>
      <c r="D39" s="3" t="s">
        <v>182</v>
      </c>
      <c r="E39" s="277">
        <v>0.36</v>
      </c>
      <c r="F39" s="277"/>
      <c r="G39" s="277"/>
      <c r="H39" s="277"/>
    </row>
    <row r="40" spans="1:8" x14ac:dyDescent="0.25">
      <c r="A40" s="3"/>
      <c r="B40" s="3" t="s">
        <v>1074</v>
      </c>
      <c r="C40" s="3" t="s">
        <v>1073</v>
      </c>
      <c r="D40" s="3" t="s">
        <v>119</v>
      </c>
      <c r="E40" s="277">
        <v>0.2</v>
      </c>
      <c r="F40" s="277"/>
      <c r="G40" s="277"/>
      <c r="H40" s="277"/>
    </row>
    <row r="41" spans="1:8" x14ac:dyDescent="0.25">
      <c r="A41" s="3"/>
      <c r="B41" s="3" t="s">
        <v>1221</v>
      </c>
      <c r="C41" s="3" t="s">
        <v>1217</v>
      </c>
      <c r="D41" s="3" t="s">
        <v>1257</v>
      </c>
      <c r="E41" s="277">
        <v>35.9</v>
      </c>
      <c r="F41" s="277"/>
      <c r="G41" s="277"/>
      <c r="H41" s="277"/>
    </row>
    <row r="42" spans="1:8" x14ac:dyDescent="0.25">
      <c r="A42" s="3" t="s">
        <v>1198</v>
      </c>
      <c r="B42" s="3" t="s">
        <v>1199</v>
      </c>
      <c r="C42" s="3" t="s">
        <v>1217</v>
      </c>
      <c r="D42" s="3" t="s">
        <v>173</v>
      </c>
      <c r="E42" s="277">
        <v>2.4</v>
      </c>
      <c r="F42" s="277"/>
      <c r="G42" s="277"/>
      <c r="H42" s="277"/>
    </row>
    <row r="43" spans="1:8" x14ac:dyDescent="0.25">
      <c r="A43" s="3" t="s">
        <v>1170</v>
      </c>
      <c r="B43" s="3" t="s">
        <v>1172</v>
      </c>
      <c r="C43" s="3" t="s">
        <v>1171</v>
      </c>
      <c r="D43" s="3" t="s">
        <v>167</v>
      </c>
      <c r="E43" s="277">
        <v>8.9999999999999993E-3</v>
      </c>
      <c r="F43" s="277"/>
      <c r="G43" s="277"/>
      <c r="H43" s="277"/>
    </row>
    <row r="44" spans="1:8" x14ac:dyDescent="0.25">
      <c r="A44" s="3"/>
      <c r="C44" s="3" t="s">
        <v>1173</v>
      </c>
      <c r="D44" s="3" t="s">
        <v>168</v>
      </c>
      <c r="E44" s="277">
        <v>1.0999999999999999E-2</v>
      </c>
      <c r="F44" s="277"/>
      <c r="G44" s="277"/>
      <c r="H44" s="277"/>
    </row>
    <row r="45" spans="1:8" x14ac:dyDescent="0.25">
      <c r="A45" s="3"/>
      <c r="C45" s="3" t="s">
        <v>1195</v>
      </c>
      <c r="D45" s="3" t="s">
        <v>172</v>
      </c>
      <c r="E45" s="277">
        <v>0.998</v>
      </c>
      <c r="F45" s="277"/>
      <c r="G45" s="277"/>
      <c r="H45" s="277"/>
    </row>
    <row r="46" spans="1:8" x14ac:dyDescent="0.25">
      <c r="A46" s="3" t="s">
        <v>1123</v>
      </c>
      <c r="B46" s="3" t="s">
        <v>1212</v>
      </c>
      <c r="C46" s="3" t="s">
        <v>1217</v>
      </c>
      <c r="D46" s="3" t="s">
        <v>163</v>
      </c>
      <c r="E46" s="277">
        <v>543.41399999999999</v>
      </c>
      <c r="F46" s="277"/>
      <c r="G46" s="277"/>
      <c r="H46" s="277"/>
    </row>
    <row r="47" spans="1:8" x14ac:dyDescent="0.25">
      <c r="A47" s="3"/>
      <c r="B47" s="3" t="s">
        <v>1184</v>
      </c>
      <c r="C47" s="3" t="s">
        <v>1217</v>
      </c>
      <c r="D47" s="3" t="s">
        <v>86</v>
      </c>
      <c r="E47" s="277"/>
      <c r="F47" s="277"/>
      <c r="G47" s="277">
        <v>15.5</v>
      </c>
      <c r="H47" s="277"/>
    </row>
    <row r="48" spans="1:8" x14ac:dyDescent="0.25">
      <c r="A48" s="3"/>
      <c r="B48" s="3" t="s">
        <v>1124</v>
      </c>
      <c r="C48" s="3" t="s">
        <v>1217</v>
      </c>
      <c r="D48" s="3" t="s">
        <v>132</v>
      </c>
      <c r="E48" s="277">
        <v>0.08</v>
      </c>
      <c r="F48" s="277"/>
      <c r="G48" s="277"/>
      <c r="H48" s="277"/>
    </row>
    <row r="49" spans="1:8" x14ac:dyDescent="0.25">
      <c r="A49" s="3" t="s">
        <v>1059</v>
      </c>
      <c r="B49" s="3" t="s">
        <v>1061</v>
      </c>
      <c r="C49" s="3" t="s">
        <v>1060</v>
      </c>
      <c r="D49" s="3" t="s">
        <v>159</v>
      </c>
      <c r="E49" s="277">
        <v>0.42399999999999999</v>
      </c>
      <c r="F49" s="277"/>
      <c r="G49" s="277"/>
      <c r="H49" s="277"/>
    </row>
    <row r="50" spans="1:8" x14ac:dyDescent="0.25">
      <c r="A50" s="3"/>
      <c r="D50" s="3" t="s">
        <v>1260</v>
      </c>
      <c r="E50" s="277">
        <v>6.3299999999999995E-2</v>
      </c>
      <c r="F50" s="277"/>
      <c r="G50" s="277"/>
      <c r="H50" s="277"/>
    </row>
    <row r="51" spans="1:8" x14ac:dyDescent="0.25">
      <c r="A51" s="3"/>
      <c r="C51" s="3" t="s">
        <v>1129</v>
      </c>
      <c r="D51" s="3" t="s">
        <v>31</v>
      </c>
      <c r="E51" s="277">
        <v>0.128</v>
      </c>
      <c r="F51" s="277"/>
      <c r="G51" s="277"/>
      <c r="H51" s="277"/>
    </row>
    <row r="52" spans="1:8" x14ac:dyDescent="0.25">
      <c r="A52" s="3"/>
      <c r="B52" s="3" t="s">
        <v>1101</v>
      </c>
      <c r="C52" s="3" t="s">
        <v>1217</v>
      </c>
      <c r="D52" s="3" t="s">
        <v>1251</v>
      </c>
      <c r="E52" s="277">
        <v>4.1000000000000002E-2</v>
      </c>
      <c r="F52" s="277"/>
      <c r="G52" s="277"/>
      <c r="H52" s="277"/>
    </row>
    <row r="53" spans="1:8" x14ac:dyDescent="0.25">
      <c r="A53" s="3"/>
      <c r="B53" s="3" t="s">
        <v>1137</v>
      </c>
      <c r="C53" s="3" t="s">
        <v>1217</v>
      </c>
      <c r="D53" s="3" t="s">
        <v>61</v>
      </c>
      <c r="E53" s="277">
        <v>2.1299999999999999E-2</v>
      </c>
      <c r="F53" s="277"/>
      <c r="G53" s="277"/>
      <c r="H53" s="277"/>
    </row>
    <row r="54" spans="1:8" x14ac:dyDescent="0.25">
      <c r="A54" s="3"/>
      <c r="D54" s="3" t="s">
        <v>41</v>
      </c>
      <c r="E54" s="277">
        <v>3.6000000000000004E-2</v>
      </c>
      <c r="F54" s="277"/>
      <c r="G54" s="277"/>
      <c r="H54" s="277"/>
    </row>
    <row r="55" spans="1:8" x14ac:dyDescent="0.25">
      <c r="A55" s="3" t="s">
        <v>1155</v>
      </c>
      <c r="B55" s="3" t="s">
        <v>1270</v>
      </c>
      <c r="C55" s="3" t="s">
        <v>1217</v>
      </c>
      <c r="D55" s="3" t="s">
        <v>69</v>
      </c>
      <c r="E55" s="277"/>
      <c r="F55" s="277"/>
      <c r="G55" s="277"/>
      <c r="H55" s="277">
        <v>2</v>
      </c>
    </row>
    <row r="56" spans="1:8" x14ac:dyDescent="0.25">
      <c r="A56" s="3" t="s">
        <v>1102</v>
      </c>
      <c r="B56" s="3" t="s">
        <v>1103</v>
      </c>
      <c r="C56" s="3" t="s">
        <v>1217</v>
      </c>
      <c r="D56" s="3" t="s">
        <v>44</v>
      </c>
      <c r="E56" s="277">
        <v>5.7</v>
      </c>
      <c r="F56" s="277">
        <v>6.5</v>
      </c>
      <c r="G56" s="277"/>
      <c r="H56" s="277"/>
    </row>
    <row r="57" spans="1:8" x14ac:dyDescent="0.25">
      <c r="A57" s="3" t="s">
        <v>1130</v>
      </c>
      <c r="B57" s="3" t="s">
        <v>1131</v>
      </c>
      <c r="C57" s="3" t="s">
        <v>1217</v>
      </c>
      <c r="D57" s="3" t="s">
        <v>32</v>
      </c>
      <c r="E57" s="277">
        <v>2.1000000000000001E-2</v>
      </c>
      <c r="F57" s="277"/>
      <c r="G57" s="277"/>
      <c r="H57" s="277"/>
    </row>
    <row r="58" spans="1:8" x14ac:dyDescent="0.25">
      <c r="A58" s="3" t="s">
        <v>1185</v>
      </c>
      <c r="B58" s="3" t="s">
        <v>1194</v>
      </c>
      <c r="C58" s="3" t="s">
        <v>1206</v>
      </c>
      <c r="D58" s="3" t="s">
        <v>91</v>
      </c>
      <c r="E58" s="277">
        <v>8.9999999999999998E-4</v>
      </c>
      <c r="F58" s="277"/>
      <c r="G58" s="277"/>
      <c r="H58" s="277"/>
    </row>
    <row r="59" spans="1:8" x14ac:dyDescent="0.25">
      <c r="A59" s="3"/>
      <c r="C59" s="3" t="s">
        <v>1192</v>
      </c>
      <c r="D59" s="3" t="s">
        <v>444</v>
      </c>
      <c r="E59" s="277">
        <v>1.173</v>
      </c>
      <c r="F59" s="277"/>
      <c r="G59" s="277"/>
      <c r="H59" s="277"/>
    </row>
    <row r="60" spans="1:8" x14ac:dyDescent="0.25">
      <c r="A60" s="3"/>
      <c r="B60" s="3" t="s">
        <v>1187</v>
      </c>
      <c r="C60" s="3" t="s">
        <v>1217</v>
      </c>
      <c r="D60" s="3" t="s">
        <v>87</v>
      </c>
      <c r="E60" s="277">
        <v>4.4999999999999998E-2</v>
      </c>
      <c r="F60" s="277"/>
      <c r="G60" s="277"/>
      <c r="H60" s="277"/>
    </row>
    <row r="61" spans="1:8" x14ac:dyDescent="0.25">
      <c r="A61" s="3"/>
      <c r="B61" s="3" t="s">
        <v>1186</v>
      </c>
      <c r="C61" s="3" t="s">
        <v>1217</v>
      </c>
      <c r="D61" s="3" t="s">
        <v>170</v>
      </c>
      <c r="E61" s="277">
        <v>3.7900000000000003E-2</v>
      </c>
      <c r="F61" s="277"/>
      <c r="G61" s="277"/>
      <c r="H61" s="277"/>
    </row>
    <row r="62" spans="1:8" x14ac:dyDescent="0.25">
      <c r="A62" s="3" t="s">
        <v>1077</v>
      </c>
      <c r="B62" s="3" t="s">
        <v>1079</v>
      </c>
      <c r="C62" s="3" t="s">
        <v>1078</v>
      </c>
      <c r="D62" s="3" t="s">
        <v>0</v>
      </c>
      <c r="E62" s="277">
        <v>0.82</v>
      </c>
      <c r="F62" s="277"/>
      <c r="G62" s="277"/>
      <c r="H62" s="277"/>
    </row>
    <row r="63" spans="1:8" x14ac:dyDescent="0.25">
      <c r="A63" s="3" t="s">
        <v>95</v>
      </c>
      <c r="B63" s="3" t="s">
        <v>1209</v>
      </c>
      <c r="C63" s="3" t="s">
        <v>1208</v>
      </c>
      <c r="D63" s="3" t="s">
        <v>97</v>
      </c>
      <c r="E63" s="277">
        <v>1.6500000000000001E-2</v>
      </c>
      <c r="F63" s="277"/>
      <c r="G63" s="277">
        <v>0.29399999999999998</v>
      </c>
      <c r="H63" s="277"/>
    </row>
    <row r="64" spans="1:8" x14ac:dyDescent="0.25">
      <c r="A64" s="3"/>
      <c r="D64" s="3" t="s">
        <v>153</v>
      </c>
      <c r="E64" s="277">
        <v>1.7299999999999999E-2</v>
      </c>
      <c r="F64" s="277"/>
      <c r="G64" s="277">
        <v>0.309</v>
      </c>
      <c r="H64" s="277"/>
    </row>
    <row r="65" spans="1:8" x14ac:dyDescent="0.25">
      <c r="A65" s="3"/>
      <c r="D65" s="3" t="s">
        <v>155</v>
      </c>
      <c r="E65" s="277">
        <v>1.77E-2</v>
      </c>
      <c r="F65" s="277"/>
      <c r="G65" s="277">
        <v>0.315</v>
      </c>
      <c r="H65" s="277"/>
    </row>
    <row r="66" spans="1:8" x14ac:dyDescent="0.25">
      <c r="A66" s="3"/>
      <c r="B66" s="3" t="s">
        <v>1197</v>
      </c>
      <c r="C66" s="3" t="s">
        <v>1204</v>
      </c>
      <c r="D66" s="3" t="s">
        <v>451</v>
      </c>
      <c r="E66" s="277">
        <v>47.5</v>
      </c>
      <c r="F66" s="277"/>
      <c r="G66" s="277">
        <v>1034.9000000000001</v>
      </c>
      <c r="H66" s="277"/>
    </row>
    <row r="67" spans="1:8" x14ac:dyDescent="0.25">
      <c r="A67" s="3" t="s">
        <v>1116</v>
      </c>
      <c r="B67" s="3" t="s">
        <v>1117</v>
      </c>
      <c r="C67" s="3" t="s">
        <v>1217</v>
      </c>
      <c r="D67" s="3" t="s">
        <v>127</v>
      </c>
      <c r="E67" s="277">
        <v>1.8000000000000002E-2</v>
      </c>
      <c r="F67" s="277"/>
      <c r="G67" s="277"/>
      <c r="H67" s="277"/>
    </row>
    <row r="68" spans="1:8" x14ac:dyDescent="0.25">
      <c r="A68" s="3"/>
      <c r="D68" s="3" t="s">
        <v>184</v>
      </c>
      <c r="E68" s="277">
        <v>0.34499999999999997</v>
      </c>
      <c r="F68" s="277"/>
      <c r="G68" s="277"/>
      <c r="H68" s="277"/>
    </row>
    <row r="69" spans="1:8" x14ac:dyDescent="0.25">
      <c r="A69" s="3"/>
      <c r="D69" s="3" t="s">
        <v>107</v>
      </c>
      <c r="E69" s="277">
        <v>2.8000000000000001E-2</v>
      </c>
      <c r="F69" s="277"/>
      <c r="G69" s="277"/>
      <c r="H69" s="277"/>
    </row>
    <row r="70" spans="1:8" x14ac:dyDescent="0.25">
      <c r="A70" s="3"/>
      <c r="D70" s="3" t="s">
        <v>181</v>
      </c>
      <c r="E70" s="277">
        <v>4.0000000000000001E-3</v>
      </c>
      <c r="F70" s="277"/>
      <c r="G70" s="277"/>
      <c r="H70" s="277"/>
    </row>
    <row r="71" spans="1:8" x14ac:dyDescent="0.25">
      <c r="A71" s="3"/>
      <c r="D71" s="3" t="s">
        <v>1255</v>
      </c>
      <c r="E71" s="277">
        <v>0.43099999999999999</v>
      </c>
      <c r="F71" s="277"/>
      <c r="G71" s="277"/>
      <c r="H71" s="277"/>
    </row>
    <row r="72" spans="1:8" x14ac:dyDescent="0.25">
      <c r="A72" s="3"/>
      <c r="B72" s="3" t="s">
        <v>1145</v>
      </c>
      <c r="C72" s="3" t="s">
        <v>1217</v>
      </c>
      <c r="D72" s="3" t="s">
        <v>60</v>
      </c>
      <c r="E72" s="277">
        <v>2.4000000000000001E-4</v>
      </c>
      <c r="F72" s="277"/>
      <c r="G72" s="277"/>
      <c r="H72" s="277"/>
    </row>
    <row r="73" spans="1:8" x14ac:dyDescent="0.25">
      <c r="A73" s="3"/>
      <c r="B73" s="3" t="s">
        <v>1118</v>
      </c>
      <c r="C73" s="3" t="s">
        <v>1217</v>
      </c>
      <c r="D73" s="3" t="s">
        <v>26</v>
      </c>
      <c r="E73" s="277">
        <v>6.3000000000000003E-4</v>
      </c>
      <c r="F73" s="277"/>
      <c r="G73" s="277"/>
      <c r="H73" s="277"/>
    </row>
    <row r="74" spans="1:8" x14ac:dyDescent="0.25">
      <c r="A74" s="3"/>
      <c r="B74" s="3" t="s">
        <v>1125</v>
      </c>
      <c r="C74" s="3" t="s">
        <v>1217</v>
      </c>
      <c r="D74" s="3" t="s">
        <v>179</v>
      </c>
      <c r="E74" s="277">
        <v>4.0000000000000001E-3</v>
      </c>
      <c r="F74" s="277"/>
      <c r="G74" s="277"/>
      <c r="H74" s="277"/>
    </row>
    <row r="75" spans="1:8" x14ac:dyDescent="0.25">
      <c r="A75" s="3"/>
      <c r="D75" s="3" t="s">
        <v>68</v>
      </c>
      <c r="E75" s="277">
        <v>4.0000000000000001E-3</v>
      </c>
      <c r="F75" s="277"/>
      <c r="G75" s="277"/>
      <c r="H75" s="277"/>
    </row>
    <row r="76" spans="1:8" x14ac:dyDescent="0.25">
      <c r="A76" s="3" t="s">
        <v>1226</v>
      </c>
      <c r="B76" s="3" t="s">
        <v>1227</v>
      </c>
      <c r="C76" s="3" t="s">
        <v>1217</v>
      </c>
      <c r="D76" s="3" t="s">
        <v>195</v>
      </c>
      <c r="E76" s="277">
        <v>40.26</v>
      </c>
      <c r="F76" s="277"/>
      <c r="G76" s="277"/>
      <c r="H76" s="277"/>
    </row>
    <row r="77" spans="1:8" x14ac:dyDescent="0.25">
      <c r="A77" s="3" t="s">
        <v>1119</v>
      </c>
      <c r="B77" s="3" t="s">
        <v>1177</v>
      </c>
      <c r="C77" s="3" t="s">
        <v>1217</v>
      </c>
      <c r="D77" s="3" t="s">
        <v>84</v>
      </c>
      <c r="E77" s="277">
        <v>1.47E-2</v>
      </c>
      <c r="F77" s="277"/>
      <c r="G77" s="277"/>
      <c r="H77" s="277"/>
    </row>
    <row r="78" spans="1:8" x14ac:dyDescent="0.25">
      <c r="A78" s="3"/>
      <c r="B78" s="3" t="s">
        <v>1181</v>
      </c>
      <c r="C78" s="3" t="s">
        <v>1217</v>
      </c>
      <c r="D78" s="3" t="s">
        <v>102</v>
      </c>
      <c r="E78" s="277">
        <v>8.2000000000000007E-3</v>
      </c>
      <c r="F78" s="277"/>
      <c r="G78" s="277"/>
      <c r="H78" s="277"/>
    </row>
    <row r="79" spans="1:8" x14ac:dyDescent="0.25">
      <c r="A79" s="3"/>
      <c r="B79" s="3" t="s">
        <v>1120</v>
      </c>
      <c r="C79" s="3" t="s">
        <v>1217</v>
      </c>
      <c r="D79" s="3" t="s">
        <v>28</v>
      </c>
      <c r="E79" s="277">
        <v>7.5899999999999995E-2</v>
      </c>
      <c r="F79" s="277"/>
      <c r="G79" s="277"/>
      <c r="H79" s="277"/>
    </row>
    <row r="80" spans="1:8" x14ac:dyDescent="0.25">
      <c r="A80" s="3"/>
      <c r="B80" s="3" t="s">
        <v>1143</v>
      </c>
      <c r="C80" s="3" t="s">
        <v>1217</v>
      </c>
      <c r="D80" s="3" t="s">
        <v>58</v>
      </c>
      <c r="E80" s="277">
        <v>1.6E-2</v>
      </c>
      <c r="F80" s="277"/>
      <c r="G80" s="277"/>
      <c r="H80" s="277"/>
    </row>
    <row r="81" spans="1:8" x14ac:dyDescent="0.25">
      <c r="A81" s="3"/>
      <c r="B81" s="3" t="s">
        <v>1207</v>
      </c>
      <c r="C81" s="3" t="s">
        <v>1217</v>
      </c>
      <c r="D81" s="3" t="s">
        <v>93</v>
      </c>
      <c r="E81" s="277">
        <v>5.2500000000000005E-2</v>
      </c>
      <c r="F81" s="277"/>
      <c r="G81" s="277"/>
      <c r="H81" s="277"/>
    </row>
    <row r="82" spans="1:8" x14ac:dyDescent="0.25">
      <c r="A82" s="3"/>
      <c r="B82" s="3" t="s">
        <v>1175</v>
      </c>
      <c r="C82" s="3" t="s">
        <v>1217</v>
      </c>
      <c r="D82" s="3" t="s">
        <v>81</v>
      </c>
      <c r="E82" s="277">
        <v>6.0000000000000001E-3</v>
      </c>
      <c r="F82" s="277"/>
      <c r="G82" s="277"/>
      <c r="H82" s="277"/>
    </row>
    <row r="83" spans="1:8" x14ac:dyDescent="0.25">
      <c r="A83" s="3" t="s">
        <v>1224</v>
      </c>
      <c r="B83" s="3" t="s">
        <v>1225</v>
      </c>
      <c r="C83" s="3" t="s">
        <v>1217</v>
      </c>
      <c r="D83" s="3" t="s">
        <v>190</v>
      </c>
      <c r="E83" s="277">
        <v>6.3E-2</v>
      </c>
      <c r="F83" s="277"/>
      <c r="G83" s="277"/>
      <c r="H83" s="277"/>
    </row>
    <row r="84" spans="1:8" x14ac:dyDescent="0.25">
      <c r="A84" s="3" t="s">
        <v>1166</v>
      </c>
      <c r="B84" s="3" t="s">
        <v>1168</v>
      </c>
      <c r="C84" s="3" t="s">
        <v>1169</v>
      </c>
      <c r="D84" s="3" t="s">
        <v>166</v>
      </c>
      <c r="E84" s="277">
        <v>4.2000000000000003E-2</v>
      </c>
      <c r="F84" s="277"/>
      <c r="G84" s="277"/>
      <c r="H84" s="277"/>
    </row>
    <row r="85" spans="1:8" x14ac:dyDescent="0.25">
      <c r="A85" s="3"/>
      <c r="C85" s="3" t="s">
        <v>1167</v>
      </c>
      <c r="D85" s="3" t="s">
        <v>165</v>
      </c>
      <c r="E85" s="277">
        <v>3.4000000000000002E-2</v>
      </c>
      <c r="F85" s="277"/>
      <c r="G85" s="277"/>
      <c r="H85" s="277"/>
    </row>
    <row r="86" spans="1:8" x14ac:dyDescent="0.25">
      <c r="A86" s="3"/>
      <c r="B86" s="3" t="s">
        <v>1220</v>
      </c>
      <c r="C86" s="3" t="s">
        <v>1217</v>
      </c>
      <c r="D86" s="3" t="s">
        <v>185</v>
      </c>
      <c r="E86" s="277">
        <v>0.29959999999999998</v>
      </c>
      <c r="F86" s="277"/>
      <c r="G86" s="277"/>
      <c r="H86" s="277"/>
    </row>
    <row r="87" spans="1:8" x14ac:dyDescent="0.25">
      <c r="A87" s="3" t="s">
        <v>34</v>
      </c>
      <c r="B87" s="3" t="s">
        <v>1081</v>
      </c>
      <c r="C87" s="3" t="s">
        <v>1080</v>
      </c>
      <c r="D87" s="3" t="s">
        <v>120</v>
      </c>
      <c r="E87" s="277">
        <v>0.74399999999999999</v>
      </c>
      <c r="F87" s="277"/>
      <c r="G87" s="277"/>
      <c r="H87" s="277"/>
    </row>
    <row r="88" spans="1:8" x14ac:dyDescent="0.25">
      <c r="A88" s="3"/>
      <c r="D88" s="3" t="s">
        <v>186</v>
      </c>
      <c r="E88" s="277">
        <v>2.9539999999999997</v>
      </c>
      <c r="F88" s="277"/>
      <c r="G88" s="277"/>
      <c r="H88" s="277"/>
    </row>
    <row r="89" spans="1:8" x14ac:dyDescent="0.25">
      <c r="A89" s="3"/>
      <c r="B89" s="3" t="s">
        <v>1214</v>
      </c>
      <c r="C89" s="3" t="s">
        <v>1217</v>
      </c>
      <c r="D89" s="3" t="s">
        <v>1254</v>
      </c>
      <c r="E89" s="277">
        <v>101.229</v>
      </c>
      <c r="F89" s="277"/>
      <c r="G89" s="277"/>
      <c r="H89" s="277"/>
    </row>
    <row r="90" spans="1:8" x14ac:dyDescent="0.25">
      <c r="A90" s="3"/>
      <c r="B90" s="3" t="s">
        <v>1261</v>
      </c>
      <c r="C90" s="3" t="s">
        <v>1140</v>
      </c>
      <c r="D90" s="3" t="s">
        <v>137</v>
      </c>
      <c r="E90" s="277">
        <v>0.63</v>
      </c>
      <c r="F90" s="277"/>
      <c r="G90" s="277"/>
      <c r="H90" s="277"/>
    </row>
    <row r="91" spans="1:8" x14ac:dyDescent="0.25">
      <c r="A91" s="3"/>
      <c r="C91" s="3" t="s">
        <v>1138</v>
      </c>
      <c r="D91" s="3" t="s">
        <v>135</v>
      </c>
      <c r="E91" s="277">
        <v>1.9</v>
      </c>
      <c r="F91" s="277"/>
      <c r="G91" s="277"/>
      <c r="H91" s="277"/>
    </row>
    <row r="92" spans="1:8" x14ac:dyDescent="0.25">
      <c r="A92" s="3"/>
      <c r="C92" s="3" t="s">
        <v>1128</v>
      </c>
      <c r="D92" s="3" t="s">
        <v>30</v>
      </c>
      <c r="E92" s="277">
        <v>0.43</v>
      </c>
      <c r="F92" s="277"/>
      <c r="G92" s="277"/>
      <c r="H92" s="277"/>
    </row>
    <row r="93" spans="1:8" x14ac:dyDescent="0.25">
      <c r="A93" s="3" t="s">
        <v>96</v>
      </c>
      <c r="B93" s="3" t="s">
        <v>1189</v>
      </c>
      <c r="C93" s="3" t="s">
        <v>1217</v>
      </c>
      <c r="D93" s="3" t="s">
        <v>90</v>
      </c>
      <c r="E93" s="277">
        <v>5.5E-2</v>
      </c>
      <c r="F93" s="277"/>
      <c r="G93" s="277">
        <v>1.38</v>
      </c>
      <c r="H93" s="277"/>
    </row>
    <row r="94" spans="1:8" x14ac:dyDescent="0.25">
      <c r="A94" s="3"/>
      <c r="B94" s="3" t="s">
        <v>1188</v>
      </c>
      <c r="C94" s="3" t="s">
        <v>1217</v>
      </c>
      <c r="D94" s="3" t="s">
        <v>88</v>
      </c>
      <c r="E94" s="277"/>
      <c r="F94" s="277"/>
      <c r="G94" s="277">
        <v>1.52</v>
      </c>
      <c r="H94" s="277"/>
    </row>
    <row r="95" spans="1:8" x14ac:dyDescent="0.25">
      <c r="A95" s="3"/>
      <c r="B95" s="3" t="s">
        <v>1210</v>
      </c>
      <c r="C95" s="3" t="s">
        <v>1217</v>
      </c>
      <c r="D95" s="3" t="s">
        <v>98</v>
      </c>
      <c r="E95" s="277"/>
      <c r="F95" s="277"/>
      <c r="G95" s="277">
        <v>0.27100000000000002</v>
      </c>
      <c r="H95" s="277"/>
    </row>
    <row r="96" spans="1:8" x14ac:dyDescent="0.25">
      <c r="A96" s="3"/>
      <c r="D96" s="3" t="s">
        <v>154</v>
      </c>
      <c r="E96" s="277"/>
      <c r="F96" s="277"/>
      <c r="G96" s="277">
        <v>0.28100000000000003</v>
      </c>
      <c r="H96" s="277"/>
    </row>
    <row r="97" spans="1:8" x14ac:dyDescent="0.25">
      <c r="A97" s="3"/>
      <c r="D97" s="3" t="s">
        <v>156</v>
      </c>
      <c r="E97" s="277"/>
      <c r="F97" s="277"/>
      <c r="G97" s="277">
        <v>0.29199999999999998</v>
      </c>
      <c r="H97" s="277"/>
    </row>
    <row r="98" spans="1:8" x14ac:dyDescent="0.25">
      <c r="A98" s="3" t="s">
        <v>1075</v>
      </c>
      <c r="B98" s="3" t="s">
        <v>1076</v>
      </c>
      <c r="C98" s="3" t="s">
        <v>1217</v>
      </c>
      <c r="D98" s="3" t="s">
        <v>905</v>
      </c>
      <c r="E98" s="277">
        <v>5.1999999999999998E-2</v>
      </c>
      <c r="F98" s="277"/>
      <c r="G98" s="277"/>
      <c r="H98" s="277"/>
    </row>
    <row r="99" spans="1:8" x14ac:dyDescent="0.25">
      <c r="A99" s="3" t="s">
        <v>1135</v>
      </c>
      <c r="B99" s="3" t="s">
        <v>1136</v>
      </c>
      <c r="C99" s="3" t="s">
        <v>1217</v>
      </c>
      <c r="D99" s="3" t="s">
        <v>76</v>
      </c>
      <c r="E99" s="277">
        <v>0.05</v>
      </c>
      <c r="F99" s="277"/>
      <c r="G99" s="277"/>
      <c r="H99" s="277"/>
    </row>
    <row r="100" spans="1:8" x14ac:dyDescent="0.25">
      <c r="A100" s="3"/>
      <c r="D100" s="3" t="s">
        <v>164</v>
      </c>
      <c r="E100" s="277">
        <v>0.15</v>
      </c>
      <c r="F100" s="277"/>
      <c r="G100" s="277"/>
      <c r="H100" s="277"/>
    </row>
    <row r="101" spans="1:8" x14ac:dyDescent="0.25">
      <c r="A101" s="3" t="s">
        <v>1200</v>
      </c>
      <c r="B101" s="3" t="s">
        <v>1262</v>
      </c>
      <c r="C101" s="3" t="s">
        <v>1217</v>
      </c>
      <c r="D101" s="3" t="s">
        <v>171</v>
      </c>
      <c r="E101" s="277"/>
      <c r="F101" s="277"/>
      <c r="G101" s="277"/>
      <c r="H101" s="277">
        <v>2</v>
      </c>
    </row>
    <row r="102" spans="1:8" x14ac:dyDescent="0.25">
      <c r="A102" s="3" t="s">
        <v>183</v>
      </c>
      <c r="B102" s="3" t="s">
        <v>1266</v>
      </c>
      <c r="C102" s="3" t="s">
        <v>1217</v>
      </c>
      <c r="D102" s="3" t="s">
        <v>48</v>
      </c>
      <c r="E102" s="277"/>
      <c r="F102" s="277"/>
      <c r="G102" s="277"/>
      <c r="H102" s="277">
        <v>2</v>
      </c>
    </row>
    <row r="103" spans="1:8" x14ac:dyDescent="0.25">
      <c r="A103" s="3"/>
      <c r="B103" s="3" t="s">
        <v>1264</v>
      </c>
      <c r="C103" s="3" t="s">
        <v>1217</v>
      </c>
      <c r="D103" s="3" t="s">
        <v>123</v>
      </c>
      <c r="E103" s="277"/>
      <c r="F103" s="277"/>
      <c r="G103" s="277"/>
      <c r="H103" s="277">
        <v>8</v>
      </c>
    </row>
    <row r="104" spans="1:8" x14ac:dyDescent="0.25">
      <c r="A104" s="3" t="s">
        <v>1156</v>
      </c>
      <c r="B104" s="3" t="s">
        <v>1269</v>
      </c>
      <c r="C104" s="3" t="s">
        <v>1217</v>
      </c>
      <c r="D104" s="3" t="s">
        <v>64</v>
      </c>
      <c r="E104" s="277"/>
      <c r="F104" s="277"/>
      <c r="G104" s="277"/>
      <c r="H104" s="277">
        <v>2</v>
      </c>
    </row>
    <row r="105" spans="1:8" x14ac:dyDescent="0.25">
      <c r="A105" s="3" t="s">
        <v>1097</v>
      </c>
      <c r="B105" s="3" t="s">
        <v>1147</v>
      </c>
      <c r="C105" s="3" t="s">
        <v>1146</v>
      </c>
      <c r="D105" s="3" t="s">
        <v>65</v>
      </c>
      <c r="E105" s="277">
        <v>0.224</v>
      </c>
      <c r="F105" s="277"/>
      <c r="G105" s="277"/>
      <c r="H105" s="277"/>
    </row>
    <row r="106" spans="1:8" x14ac:dyDescent="0.25">
      <c r="B106"/>
      <c r="C106"/>
      <c r="D106"/>
      <c r="E106"/>
      <c r="F106"/>
    </row>
    <row r="107" spans="1:8" x14ac:dyDescent="0.25">
      <c r="B107"/>
      <c r="C107"/>
      <c r="D107"/>
      <c r="E107"/>
      <c r="F107"/>
    </row>
    <row r="108" spans="1:8" x14ac:dyDescent="0.25">
      <c r="B108"/>
      <c r="C108"/>
      <c r="D108"/>
      <c r="E108"/>
      <c r="F108"/>
    </row>
    <row r="109" spans="1:8" x14ac:dyDescent="0.25">
      <c r="B109"/>
      <c r="C109"/>
      <c r="D109"/>
      <c r="E109"/>
      <c r="F109"/>
    </row>
    <row r="110" spans="1:8" x14ac:dyDescent="0.25">
      <c r="A110" s="36"/>
      <c r="B110"/>
      <c r="C110"/>
      <c r="D110"/>
      <c r="E110"/>
      <c r="F110"/>
    </row>
    <row r="111" spans="1:8" x14ac:dyDescent="0.25">
      <c r="A111" s="36"/>
      <c r="B111"/>
      <c r="C111"/>
      <c r="D111"/>
      <c r="E111"/>
      <c r="F111"/>
    </row>
    <row r="112" spans="1:8" x14ac:dyDescent="0.25">
      <c r="A112" s="36"/>
      <c r="B112"/>
      <c r="C112"/>
      <c r="D112"/>
      <c r="E112"/>
      <c r="F112"/>
    </row>
    <row r="113" spans="1:6" x14ac:dyDescent="0.25">
      <c r="A113" s="36"/>
      <c r="B113"/>
      <c r="C113"/>
      <c r="D113"/>
      <c r="E113"/>
      <c r="F113"/>
    </row>
    <row r="114" spans="1:6" x14ac:dyDescent="0.25">
      <c r="A114" s="36"/>
      <c r="B114"/>
      <c r="C114"/>
      <c r="D114"/>
      <c r="E114"/>
      <c r="F114"/>
    </row>
    <row r="115" spans="1:6" x14ac:dyDescent="0.25">
      <c r="A115" s="36"/>
      <c r="B115"/>
      <c r="C115"/>
      <c r="D115"/>
      <c r="E115"/>
      <c r="F115"/>
    </row>
    <row r="116" spans="1:6" x14ac:dyDescent="0.25">
      <c r="A116" s="36"/>
      <c r="B116"/>
      <c r="C116"/>
      <c r="D116"/>
      <c r="E116"/>
      <c r="F116"/>
    </row>
    <row r="117" spans="1:6" x14ac:dyDescent="0.25">
      <c r="A117" s="36"/>
      <c r="B117"/>
      <c r="C117"/>
      <c r="D117"/>
      <c r="E117"/>
      <c r="F117"/>
    </row>
    <row r="118" spans="1:6" x14ac:dyDescent="0.25">
      <c r="A118" s="36"/>
      <c r="B118"/>
      <c r="C118"/>
      <c r="D118"/>
      <c r="E118"/>
      <c r="F118"/>
    </row>
    <row r="119" spans="1:6" x14ac:dyDescent="0.25">
      <c r="A119" s="36"/>
      <c r="B119"/>
      <c r="C119"/>
      <c r="D119"/>
      <c r="E119"/>
      <c r="F119"/>
    </row>
    <row r="120" spans="1:6" x14ac:dyDescent="0.25">
      <c r="A120" s="36"/>
      <c r="B120"/>
      <c r="C120"/>
      <c r="D120"/>
      <c r="E120"/>
      <c r="F120"/>
    </row>
    <row r="121" spans="1:6" x14ac:dyDescent="0.25">
      <c r="A121" s="36"/>
      <c r="B121"/>
      <c r="C121"/>
      <c r="D121"/>
      <c r="E121"/>
      <c r="F121"/>
    </row>
    <row r="122" spans="1:6" x14ac:dyDescent="0.25">
      <c r="A122" s="36"/>
      <c r="B122"/>
      <c r="C122"/>
      <c r="D122"/>
      <c r="E122"/>
      <c r="F122"/>
    </row>
    <row r="123" spans="1:6" x14ac:dyDescent="0.25">
      <c r="A123" s="36"/>
      <c r="B123"/>
      <c r="C123"/>
      <c r="D123"/>
      <c r="E123"/>
      <c r="F123"/>
    </row>
    <row r="124" spans="1:6" x14ac:dyDescent="0.25">
      <c r="A124" s="36"/>
      <c r="B124"/>
      <c r="C124"/>
      <c r="D124"/>
      <c r="E124"/>
      <c r="F124"/>
    </row>
    <row r="125" spans="1:6" x14ac:dyDescent="0.25">
      <c r="A125" s="36"/>
      <c r="B125"/>
      <c r="C125"/>
      <c r="D125"/>
      <c r="E125"/>
      <c r="F125"/>
    </row>
    <row r="126" spans="1:6" x14ac:dyDescent="0.25">
      <c r="A126" s="36"/>
      <c r="B126"/>
      <c r="C126"/>
      <c r="D126"/>
      <c r="E126"/>
      <c r="F126"/>
    </row>
    <row r="127" spans="1:6" x14ac:dyDescent="0.25">
      <c r="A127" s="36"/>
      <c r="B127"/>
      <c r="C127"/>
      <c r="D127"/>
      <c r="E127"/>
      <c r="F127"/>
    </row>
    <row r="128" spans="1:6" x14ac:dyDescent="0.25">
      <c r="A128" s="36"/>
      <c r="B128"/>
      <c r="C128"/>
      <c r="D128"/>
      <c r="E128"/>
      <c r="F128"/>
    </row>
    <row r="129" spans="1:6" x14ac:dyDescent="0.25">
      <c r="A129" s="36"/>
      <c r="B129"/>
      <c r="C129"/>
      <c r="D129"/>
      <c r="E129"/>
      <c r="F129"/>
    </row>
    <row r="130" spans="1:6" x14ac:dyDescent="0.25">
      <c r="A130" s="36"/>
      <c r="B130"/>
      <c r="C130"/>
      <c r="D130"/>
      <c r="E130"/>
      <c r="F130"/>
    </row>
    <row r="131" spans="1:6" x14ac:dyDescent="0.25">
      <c r="A131" s="36"/>
      <c r="B131"/>
      <c r="C131"/>
      <c r="D131"/>
      <c r="E131"/>
      <c r="F131"/>
    </row>
    <row r="132" spans="1:6" x14ac:dyDescent="0.25">
      <c r="A132" s="36"/>
      <c r="B132"/>
      <c r="C132"/>
      <c r="D132"/>
      <c r="E132"/>
      <c r="F132"/>
    </row>
    <row r="133" spans="1:6" x14ac:dyDescent="0.25">
      <c r="A133" s="36"/>
      <c r="B133"/>
      <c r="C133"/>
      <c r="D133"/>
      <c r="E133"/>
      <c r="F133"/>
    </row>
    <row r="134" spans="1:6" x14ac:dyDescent="0.25">
      <c r="A134" s="36"/>
      <c r="B134"/>
      <c r="C134"/>
      <c r="D134"/>
      <c r="E134"/>
      <c r="F134"/>
    </row>
    <row r="135" spans="1:6" x14ac:dyDescent="0.25">
      <c r="A135" s="36"/>
      <c r="B135"/>
      <c r="C135"/>
      <c r="D135"/>
      <c r="E135"/>
      <c r="F135"/>
    </row>
    <row r="136" spans="1:6" x14ac:dyDescent="0.25">
      <c r="A136" s="36"/>
      <c r="B136"/>
      <c r="C136"/>
      <c r="D136"/>
      <c r="E136"/>
      <c r="F136"/>
    </row>
    <row r="137" spans="1:6" x14ac:dyDescent="0.25">
      <c r="A137" s="36"/>
      <c r="B137"/>
      <c r="C137"/>
      <c r="D137"/>
      <c r="E137"/>
      <c r="F137"/>
    </row>
    <row r="138" spans="1:6" x14ac:dyDescent="0.25">
      <c r="A138" s="36"/>
      <c r="B138"/>
      <c r="C138"/>
      <c r="D138"/>
      <c r="E138"/>
      <c r="F138"/>
    </row>
    <row r="139" spans="1:6" x14ac:dyDescent="0.25">
      <c r="A139" s="36"/>
      <c r="B139"/>
      <c r="C139"/>
      <c r="D139"/>
      <c r="E139"/>
      <c r="F139"/>
    </row>
    <row r="140" spans="1:6" x14ac:dyDescent="0.25">
      <c r="A140" s="36"/>
      <c r="B140"/>
      <c r="C140"/>
      <c r="D140"/>
      <c r="E140"/>
      <c r="F140"/>
    </row>
    <row r="141" spans="1:6" x14ac:dyDescent="0.25">
      <c r="A141" s="36"/>
      <c r="B141"/>
      <c r="C141"/>
      <c r="D141"/>
      <c r="E141"/>
      <c r="F141"/>
    </row>
    <row r="142" spans="1:6" x14ac:dyDescent="0.25">
      <c r="A142" s="36"/>
      <c r="B142"/>
      <c r="C142"/>
      <c r="D142"/>
      <c r="E142"/>
      <c r="F142"/>
    </row>
    <row r="143" spans="1:6" x14ac:dyDescent="0.25">
      <c r="A143" s="36"/>
      <c r="B143"/>
      <c r="C143"/>
      <c r="D143"/>
      <c r="E143"/>
      <c r="F143"/>
    </row>
    <row r="144" spans="1:6" x14ac:dyDescent="0.25">
      <c r="A144" s="36"/>
      <c r="B144"/>
      <c r="C144"/>
      <c r="D144"/>
      <c r="E144"/>
      <c r="F144"/>
    </row>
    <row r="145" spans="1:6" x14ac:dyDescent="0.25">
      <c r="A145" s="36"/>
      <c r="B145"/>
      <c r="C145"/>
      <c r="D145"/>
      <c r="E145"/>
      <c r="F145"/>
    </row>
    <row r="146" spans="1:6" x14ac:dyDescent="0.25">
      <c r="A146" s="36"/>
      <c r="B146"/>
      <c r="C146"/>
      <c r="D146"/>
      <c r="E146"/>
      <c r="F146"/>
    </row>
    <row r="147" spans="1:6" x14ac:dyDescent="0.25">
      <c r="A147" s="36"/>
      <c r="B147"/>
      <c r="C147"/>
      <c r="D147"/>
      <c r="E147"/>
      <c r="F147"/>
    </row>
    <row r="148" spans="1:6" x14ac:dyDescent="0.25">
      <c r="A148" s="36"/>
      <c r="B148"/>
      <c r="C148"/>
      <c r="D148"/>
      <c r="E148"/>
      <c r="F148"/>
    </row>
    <row r="149" spans="1:6" x14ac:dyDescent="0.25">
      <c r="A149" s="36"/>
      <c r="B149"/>
      <c r="C149"/>
      <c r="D149"/>
      <c r="E149"/>
      <c r="F149"/>
    </row>
    <row r="150" spans="1:6" x14ac:dyDescent="0.25">
      <c r="A150" s="36"/>
      <c r="B150"/>
      <c r="C150"/>
      <c r="D150"/>
      <c r="E150"/>
      <c r="F150"/>
    </row>
    <row r="151" spans="1:6" x14ac:dyDescent="0.25">
      <c r="A151" s="36"/>
      <c r="B151"/>
      <c r="C151"/>
      <c r="D151"/>
      <c r="E151"/>
      <c r="F151"/>
    </row>
    <row r="152" spans="1:6" x14ac:dyDescent="0.25">
      <c r="A152" s="36"/>
      <c r="B152"/>
      <c r="C152"/>
      <c r="D152"/>
      <c r="E152"/>
      <c r="F152"/>
    </row>
    <row r="153" spans="1:6" x14ac:dyDescent="0.25">
      <c r="A153" s="36"/>
      <c r="B153"/>
      <c r="C153"/>
      <c r="D153"/>
      <c r="E153"/>
      <c r="F153"/>
    </row>
    <row r="154" spans="1:6" x14ac:dyDescent="0.25">
      <c r="A154" s="36"/>
      <c r="B154"/>
      <c r="C154"/>
      <c r="D154"/>
      <c r="E154"/>
      <c r="F154"/>
    </row>
    <row r="155" spans="1:6" x14ac:dyDescent="0.25">
      <c r="A155" s="36"/>
      <c r="B155"/>
      <c r="C155"/>
      <c r="D155"/>
      <c r="E155"/>
      <c r="F155"/>
    </row>
    <row r="156" spans="1:6" x14ac:dyDescent="0.25">
      <c r="A156" s="36"/>
      <c r="B156"/>
      <c r="C156"/>
      <c r="D156"/>
      <c r="E156"/>
      <c r="F156"/>
    </row>
    <row r="157" spans="1:6" x14ac:dyDescent="0.25">
      <c r="A157" s="36"/>
      <c r="B157"/>
      <c r="C157"/>
      <c r="D157"/>
      <c r="E157"/>
      <c r="F157"/>
    </row>
    <row r="158" spans="1:6" x14ac:dyDescent="0.25">
      <c r="A158" s="36"/>
      <c r="B158"/>
      <c r="C158"/>
      <c r="D158"/>
      <c r="E158"/>
      <c r="F158"/>
    </row>
    <row r="159" spans="1:6" x14ac:dyDescent="0.25">
      <c r="A159" s="36"/>
      <c r="B159"/>
      <c r="C159"/>
      <c r="D159"/>
      <c r="E159"/>
      <c r="F159"/>
    </row>
    <row r="160" spans="1:6" x14ac:dyDescent="0.25">
      <c r="A160" s="36"/>
      <c r="B160"/>
      <c r="C160"/>
      <c r="D160"/>
      <c r="E160"/>
      <c r="F160"/>
    </row>
    <row r="161" spans="1:6" x14ac:dyDescent="0.25">
      <c r="A161" s="36"/>
      <c r="B161"/>
      <c r="C161"/>
      <c r="D161"/>
      <c r="E161"/>
      <c r="F161"/>
    </row>
    <row r="162" spans="1:6" x14ac:dyDescent="0.25">
      <c r="A162" s="36"/>
      <c r="B162"/>
      <c r="C162"/>
      <c r="D162"/>
      <c r="E162"/>
      <c r="F162"/>
    </row>
    <row r="163" spans="1:6" x14ac:dyDescent="0.25">
      <c r="A163" s="36"/>
      <c r="B163"/>
      <c r="C163"/>
      <c r="D163"/>
      <c r="E163"/>
      <c r="F163"/>
    </row>
    <row r="164" spans="1:6" x14ac:dyDescent="0.25">
      <c r="A164" s="36"/>
      <c r="B164"/>
      <c r="C164"/>
      <c r="D164"/>
      <c r="E164"/>
      <c r="F164"/>
    </row>
    <row r="165" spans="1:6" x14ac:dyDescent="0.25">
      <c r="A165" s="36"/>
      <c r="B165"/>
      <c r="C165"/>
      <c r="D165"/>
      <c r="E165"/>
      <c r="F165"/>
    </row>
    <row r="166" spans="1:6" x14ac:dyDescent="0.25">
      <c r="A166" s="36"/>
      <c r="B166"/>
      <c r="C166"/>
      <c r="D166"/>
      <c r="E166"/>
      <c r="F166"/>
    </row>
    <row r="167" spans="1:6" x14ac:dyDescent="0.25">
      <c r="A167" s="36"/>
      <c r="B167"/>
      <c r="C167"/>
      <c r="D167"/>
      <c r="E167"/>
      <c r="F167"/>
    </row>
    <row r="168" spans="1:6" x14ac:dyDescent="0.25">
      <c r="A168" s="36"/>
      <c r="B168"/>
      <c r="C168"/>
      <c r="D168"/>
      <c r="E168"/>
      <c r="F168"/>
    </row>
    <row r="169" spans="1:6" x14ac:dyDescent="0.25">
      <c r="A169" s="36"/>
      <c r="B169"/>
      <c r="C169"/>
      <c r="D169"/>
      <c r="E169"/>
      <c r="F169"/>
    </row>
    <row r="170" spans="1:6" x14ac:dyDescent="0.25">
      <c r="A170" s="36"/>
      <c r="B170"/>
      <c r="C170"/>
      <c r="D170"/>
      <c r="E170"/>
      <c r="F170"/>
    </row>
    <row r="171" spans="1:6" x14ac:dyDescent="0.25">
      <c r="A171" s="36"/>
      <c r="B171"/>
      <c r="C171"/>
      <c r="D171"/>
      <c r="E171"/>
      <c r="F171"/>
    </row>
    <row r="172" spans="1:6" x14ac:dyDescent="0.25">
      <c r="A172" s="36"/>
      <c r="B172"/>
      <c r="C172"/>
      <c r="D172"/>
      <c r="E172"/>
      <c r="F172"/>
    </row>
    <row r="173" spans="1:6" x14ac:dyDescent="0.25">
      <c r="A173" s="36"/>
      <c r="B173"/>
      <c r="C173"/>
      <c r="D173"/>
      <c r="E173"/>
      <c r="F173"/>
    </row>
    <row r="174" spans="1:6" x14ac:dyDescent="0.25">
      <c r="A174" s="36"/>
      <c r="B174"/>
      <c r="C174"/>
      <c r="D174"/>
      <c r="E174"/>
      <c r="F174"/>
    </row>
    <row r="175" spans="1:6" x14ac:dyDescent="0.25">
      <c r="A175" s="36"/>
      <c r="B175"/>
      <c r="C175"/>
      <c r="D175"/>
      <c r="E175"/>
      <c r="F175"/>
    </row>
    <row r="176" spans="1:6" x14ac:dyDescent="0.25">
      <c r="A176" s="36"/>
      <c r="B176"/>
      <c r="C176"/>
      <c r="D176"/>
      <c r="E176"/>
      <c r="F176"/>
    </row>
    <row r="177" spans="1:6" x14ac:dyDescent="0.25">
      <c r="A177" s="36"/>
      <c r="B177"/>
      <c r="C177"/>
      <c r="D177"/>
      <c r="E177"/>
      <c r="F177"/>
    </row>
    <row r="178" spans="1:6" x14ac:dyDescent="0.25">
      <c r="A178" s="36"/>
      <c r="B178"/>
      <c r="C178"/>
      <c r="D178"/>
      <c r="E178"/>
      <c r="F178"/>
    </row>
    <row r="179" spans="1:6" x14ac:dyDescent="0.25">
      <c r="A179" s="36"/>
      <c r="B179"/>
      <c r="C179"/>
      <c r="D179"/>
      <c r="E179"/>
      <c r="F179"/>
    </row>
    <row r="180" spans="1:6" x14ac:dyDescent="0.25">
      <c r="A180" s="36"/>
      <c r="B180"/>
      <c r="C180"/>
      <c r="D180"/>
      <c r="E180"/>
      <c r="F180"/>
    </row>
    <row r="181" spans="1:6" x14ac:dyDescent="0.25">
      <c r="A181" s="36"/>
      <c r="B181"/>
      <c r="C181"/>
      <c r="D181"/>
      <c r="E181"/>
      <c r="F181"/>
    </row>
    <row r="182" spans="1:6" x14ac:dyDescent="0.25">
      <c r="A182" s="36"/>
      <c r="B182"/>
      <c r="C182"/>
      <c r="D182"/>
      <c r="E182"/>
      <c r="F182"/>
    </row>
    <row r="183" spans="1:6" x14ac:dyDescent="0.25">
      <c r="A183" s="36"/>
      <c r="B183"/>
      <c r="C183"/>
      <c r="D183"/>
      <c r="E183"/>
      <c r="F183"/>
    </row>
    <row r="184" spans="1:6" x14ac:dyDescent="0.25">
      <c r="A184" s="36"/>
      <c r="B184"/>
      <c r="C184"/>
      <c r="D184"/>
      <c r="E184"/>
      <c r="F184"/>
    </row>
    <row r="185" spans="1:6" x14ac:dyDescent="0.25">
      <c r="A185" s="36"/>
      <c r="B185"/>
      <c r="C185"/>
      <c r="D185"/>
      <c r="E185"/>
      <c r="F185"/>
    </row>
    <row r="186" spans="1:6" x14ac:dyDescent="0.25">
      <c r="A186" s="36"/>
      <c r="B186"/>
      <c r="C186"/>
      <c r="D186"/>
      <c r="E186"/>
      <c r="F186"/>
    </row>
    <row r="187" spans="1:6" x14ac:dyDescent="0.25">
      <c r="A187" s="36"/>
      <c r="B187"/>
      <c r="C187"/>
      <c r="D187"/>
      <c r="E187"/>
      <c r="F187"/>
    </row>
    <row r="188" spans="1:6" x14ac:dyDescent="0.25">
      <c r="A188" s="36"/>
      <c r="B188"/>
      <c r="C188"/>
      <c r="D188"/>
      <c r="E188"/>
      <c r="F188"/>
    </row>
    <row r="189" spans="1:6" x14ac:dyDescent="0.25">
      <c r="A189" s="36"/>
      <c r="B189"/>
      <c r="C189"/>
      <c r="D189"/>
      <c r="E189"/>
      <c r="F189"/>
    </row>
    <row r="190" spans="1:6" x14ac:dyDescent="0.25">
      <c r="A190" s="36"/>
      <c r="B190"/>
      <c r="C190"/>
      <c r="D190"/>
      <c r="E190"/>
      <c r="F190"/>
    </row>
    <row r="191" spans="1:6" x14ac:dyDescent="0.25">
      <c r="A191" s="36"/>
      <c r="B191"/>
      <c r="C191"/>
      <c r="D191"/>
      <c r="E191"/>
      <c r="F191"/>
    </row>
    <row r="192" spans="1:6" x14ac:dyDescent="0.25">
      <c r="A192" s="36"/>
      <c r="B192"/>
      <c r="C192"/>
      <c r="D192"/>
      <c r="E192"/>
      <c r="F192"/>
    </row>
    <row r="193" spans="1:6" x14ac:dyDescent="0.25">
      <c r="A193" s="36"/>
      <c r="B193"/>
      <c r="C193"/>
      <c r="D193"/>
      <c r="E193"/>
      <c r="F193"/>
    </row>
    <row r="194" spans="1:6" x14ac:dyDescent="0.25">
      <c r="A194" s="36"/>
      <c r="B194"/>
      <c r="C194"/>
      <c r="D194"/>
      <c r="E194"/>
      <c r="F194"/>
    </row>
    <row r="195" spans="1:6" x14ac:dyDescent="0.25">
      <c r="A195" s="36"/>
      <c r="B195"/>
      <c r="C195"/>
      <c r="D195"/>
      <c r="E195"/>
      <c r="F195"/>
    </row>
    <row r="196" spans="1:6" x14ac:dyDescent="0.25">
      <c r="A196" s="36"/>
      <c r="B196"/>
      <c r="C196"/>
      <c r="D196"/>
      <c r="E196"/>
      <c r="F196"/>
    </row>
    <row r="197" spans="1:6" x14ac:dyDescent="0.25">
      <c r="A197" s="36"/>
      <c r="B197"/>
      <c r="C197"/>
      <c r="D197"/>
      <c r="E197"/>
      <c r="F197"/>
    </row>
    <row r="198" spans="1:6" x14ac:dyDescent="0.25">
      <c r="A198" s="36"/>
      <c r="B198"/>
      <c r="C198"/>
      <c r="D198"/>
      <c r="E198"/>
      <c r="F198"/>
    </row>
    <row r="199" spans="1:6" x14ac:dyDescent="0.25">
      <c r="A199" s="36"/>
      <c r="B199"/>
      <c r="C199"/>
      <c r="D199"/>
      <c r="E199"/>
      <c r="F199"/>
    </row>
    <row r="200" spans="1:6" x14ac:dyDescent="0.25">
      <c r="A200" s="36"/>
      <c r="B200"/>
      <c r="C200"/>
      <c r="D200"/>
      <c r="E200"/>
      <c r="F200"/>
    </row>
    <row r="201" spans="1:6" x14ac:dyDescent="0.25">
      <c r="A201" s="36"/>
      <c r="B201"/>
      <c r="C201"/>
      <c r="D201"/>
      <c r="E201"/>
      <c r="F201"/>
    </row>
    <row r="202" spans="1:6" x14ac:dyDescent="0.25">
      <c r="A202" s="36"/>
      <c r="B202"/>
      <c r="C202"/>
      <c r="D202"/>
      <c r="E202"/>
      <c r="F202"/>
    </row>
    <row r="203" spans="1:6" x14ac:dyDescent="0.25">
      <c r="A203" s="36"/>
      <c r="B203"/>
      <c r="C203"/>
      <c r="D203"/>
      <c r="E203"/>
      <c r="F203"/>
    </row>
    <row r="204" spans="1:6" x14ac:dyDescent="0.25">
      <c r="A204" s="36"/>
      <c r="B204"/>
      <c r="C204"/>
      <c r="D204"/>
      <c r="E204"/>
      <c r="F204"/>
    </row>
    <row r="205" spans="1:6" x14ac:dyDescent="0.25">
      <c r="A205" s="36"/>
      <c r="B205"/>
      <c r="C205"/>
      <c r="D205"/>
      <c r="E205"/>
      <c r="F205"/>
    </row>
    <row r="206" spans="1:6" x14ac:dyDescent="0.25">
      <c r="A206" s="36"/>
      <c r="B206"/>
      <c r="C206"/>
      <c r="D206"/>
      <c r="E206"/>
      <c r="F206"/>
    </row>
    <row r="207" spans="1:6" x14ac:dyDescent="0.25">
      <c r="A207" s="36"/>
      <c r="B207"/>
      <c r="C207"/>
      <c r="D207"/>
      <c r="E207"/>
      <c r="F207"/>
    </row>
    <row r="208" spans="1:6" x14ac:dyDescent="0.25">
      <c r="A208" s="36"/>
      <c r="B208"/>
      <c r="C208"/>
      <c r="D208"/>
      <c r="E208"/>
      <c r="F208"/>
    </row>
    <row r="209" spans="1:6" x14ac:dyDescent="0.25">
      <c r="A209" s="36"/>
      <c r="B209"/>
      <c r="C209"/>
      <c r="D209"/>
      <c r="E209"/>
      <c r="F209"/>
    </row>
    <row r="210" spans="1:6" x14ac:dyDescent="0.25">
      <c r="A210" s="36"/>
      <c r="B210"/>
      <c r="C210"/>
      <c r="D210"/>
      <c r="E210"/>
      <c r="F210"/>
    </row>
    <row r="211" spans="1:6" x14ac:dyDescent="0.25">
      <c r="A211" s="36"/>
      <c r="B211"/>
      <c r="C211"/>
      <c r="D211"/>
      <c r="E211"/>
      <c r="F211"/>
    </row>
    <row r="212" spans="1:6" x14ac:dyDescent="0.25">
      <c r="A212" s="36"/>
      <c r="B212"/>
      <c r="C212"/>
      <c r="D212"/>
      <c r="E212"/>
      <c r="F212"/>
    </row>
    <row r="213" spans="1:6" x14ac:dyDescent="0.25">
      <c r="A213" s="36"/>
      <c r="B213"/>
      <c r="C213"/>
      <c r="D213"/>
      <c r="E213"/>
      <c r="F213"/>
    </row>
    <row r="214" spans="1:6" x14ac:dyDescent="0.25">
      <c r="A214" s="36"/>
      <c r="B214"/>
      <c r="C214"/>
      <c r="D214"/>
      <c r="E214"/>
      <c r="F214"/>
    </row>
    <row r="215" spans="1:6" x14ac:dyDescent="0.25">
      <c r="A215" s="36"/>
      <c r="B215"/>
      <c r="C215"/>
      <c r="D215"/>
      <c r="E215"/>
      <c r="F215"/>
    </row>
    <row r="216" spans="1:6" x14ac:dyDescent="0.25">
      <c r="A216" s="36"/>
      <c r="B216"/>
      <c r="C216"/>
      <c r="D216"/>
      <c r="E216"/>
      <c r="F216"/>
    </row>
    <row r="217" spans="1:6" x14ac:dyDescent="0.25">
      <c r="A217" s="36"/>
      <c r="B217"/>
      <c r="C217"/>
      <c r="D217"/>
      <c r="E217"/>
      <c r="F217"/>
    </row>
    <row r="218" spans="1:6" x14ac:dyDescent="0.25">
      <c r="A218" s="36"/>
      <c r="B218"/>
      <c r="C218"/>
      <c r="D218"/>
      <c r="E218"/>
      <c r="F218"/>
    </row>
    <row r="219" spans="1:6" x14ac:dyDescent="0.25">
      <c r="A219" s="36"/>
      <c r="B219"/>
      <c r="C219"/>
      <c r="D219"/>
      <c r="E219"/>
      <c r="F219"/>
    </row>
    <row r="220" spans="1:6" x14ac:dyDescent="0.25">
      <c r="A220" s="36"/>
      <c r="B220"/>
      <c r="C220"/>
      <c r="D220"/>
      <c r="E220"/>
      <c r="F220"/>
    </row>
    <row r="221" spans="1:6" x14ac:dyDescent="0.25">
      <c r="A221" s="36"/>
      <c r="B221"/>
      <c r="C221"/>
      <c r="D221"/>
      <c r="E221"/>
      <c r="F221"/>
    </row>
    <row r="222" spans="1:6" x14ac:dyDescent="0.25">
      <c r="A222" s="36"/>
      <c r="B222"/>
      <c r="C222"/>
      <c r="D222"/>
      <c r="E222"/>
      <c r="F222"/>
    </row>
    <row r="223" spans="1:6" x14ac:dyDescent="0.25">
      <c r="A223" s="36"/>
      <c r="B223"/>
      <c r="C223"/>
      <c r="D223"/>
      <c r="E223"/>
      <c r="F223"/>
    </row>
    <row r="224" spans="1:6" x14ac:dyDescent="0.25">
      <c r="A224" s="36"/>
      <c r="B224"/>
      <c r="C224"/>
      <c r="D224"/>
      <c r="E224"/>
      <c r="F224"/>
    </row>
    <row r="225" spans="1:6" x14ac:dyDescent="0.25">
      <c r="A225" s="36"/>
      <c r="B225"/>
      <c r="C225"/>
      <c r="D225"/>
      <c r="E225"/>
      <c r="F225"/>
    </row>
    <row r="226" spans="1:6" x14ac:dyDescent="0.25">
      <c r="A226" s="36"/>
      <c r="B226"/>
      <c r="C226"/>
      <c r="D226"/>
      <c r="E226"/>
      <c r="F226"/>
    </row>
    <row r="227" spans="1:6" x14ac:dyDescent="0.25">
      <c r="A227" s="36"/>
      <c r="B227"/>
      <c r="C227"/>
      <c r="D227"/>
      <c r="E227"/>
      <c r="F227"/>
    </row>
    <row r="228" spans="1:6" x14ac:dyDescent="0.25">
      <c r="A228" s="36"/>
      <c r="B228"/>
      <c r="C228"/>
      <c r="D228"/>
      <c r="E228"/>
      <c r="F228"/>
    </row>
    <row r="229" spans="1:6" x14ac:dyDescent="0.25">
      <c r="A229" s="36"/>
      <c r="B229"/>
      <c r="C229"/>
      <c r="D229"/>
      <c r="E229"/>
      <c r="F229"/>
    </row>
    <row r="230" spans="1:6" x14ac:dyDescent="0.25">
      <c r="A230" s="36"/>
      <c r="B230"/>
      <c r="C230"/>
      <c r="D230"/>
      <c r="E230"/>
      <c r="F230"/>
    </row>
    <row r="231" spans="1:6" x14ac:dyDescent="0.25">
      <c r="A231" s="36"/>
      <c r="B231"/>
      <c r="C231"/>
      <c r="D231"/>
      <c r="E231"/>
      <c r="F231"/>
    </row>
    <row r="232" spans="1:6" x14ac:dyDescent="0.25">
      <c r="A232" s="36"/>
      <c r="B232"/>
      <c r="C232"/>
      <c r="D232"/>
      <c r="E232"/>
      <c r="F232"/>
    </row>
    <row r="233" spans="1:6" x14ac:dyDescent="0.25">
      <c r="A233" s="36"/>
      <c r="B233"/>
      <c r="C233"/>
      <c r="D233"/>
      <c r="E233"/>
      <c r="F233"/>
    </row>
    <row r="234" spans="1:6" x14ac:dyDescent="0.25">
      <c r="A234" s="36"/>
      <c r="B234"/>
      <c r="C234"/>
      <c r="D234"/>
      <c r="E234"/>
      <c r="F234"/>
    </row>
    <row r="235" spans="1:6" x14ac:dyDescent="0.25">
      <c r="A235" s="36"/>
      <c r="B235"/>
      <c r="C235"/>
      <c r="D235"/>
      <c r="E235"/>
      <c r="F235"/>
    </row>
    <row r="236" spans="1:6" x14ac:dyDescent="0.25">
      <c r="A236" s="36"/>
      <c r="B236"/>
      <c r="C236"/>
      <c r="D236"/>
      <c r="E236"/>
      <c r="F236"/>
    </row>
    <row r="237" spans="1:6" x14ac:dyDescent="0.25">
      <c r="A237" s="36"/>
      <c r="B237"/>
      <c r="C237"/>
      <c r="D237"/>
      <c r="E237"/>
      <c r="F237"/>
    </row>
    <row r="238" spans="1:6" x14ac:dyDescent="0.25">
      <c r="A238" s="36"/>
      <c r="B238"/>
      <c r="C238"/>
      <c r="D238"/>
      <c r="E238"/>
      <c r="F238"/>
    </row>
    <row r="239" spans="1:6" x14ac:dyDescent="0.25">
      <c r="A239" s="36"/>
      <c r="B239"/>
      <c r="C239"/>
      <c r="D239"/>
      <c r="E239"/>
      <c r="F239"/>
    </row>
    <row r="240" spans="1:6" x14ac:dyDescent="0.25">
      <c r="A240" s="36"/>
      <c r="B240"/>
      <c r="C240"/>
      <c r="D240"/>
      <c r="E240"/>
      <c r="F240"/>
    </row>
    <row r="241" spans="1:6" x14ac:dyDescent="0.25">
      <c r="A241" s="36"/>
      <c r="B241"/>
      <c r="C241"/>
      <c r="D241"/>
      <c r="E241"/>
      <c r="F241"/>
    </row>
    <row r="242" spans="1:6" x14ac:dyDescent="0.25">
      <c r="A242" s="36"/>
      <c r="B242"/>
      <c r="C242"/>
      <c r="D242"/>
      <c r="E242"/>
      <c r="F242"/>
    </row>
    <row r="243" spans="1:6" x14ac:dyDescent="0.25">
      <c r="A243" s="36"/>
      <c r="B243"/>
      <c r="C243"/>
      <c r="D243"/>
      <c r="E243"/>
      <c r="F243"/>
    </row>
    <row r="244" spans="1:6" x14ac:dyDescent="0.25">
      <c r="A244" s="36"/>
      <c r="B244"/>
      <c r="C244"/>
      <c r="D244"/>
      <c r="E244"/>
      <c r="F244"/>
    </row>
    <row r="245" spans="1:6" x14ac:dyDescent="0.25">
      <c r="A245" s="36"/>
      <c r="B245"/>
      <c r="C245"/>
      <c r="D245"/>
      <c r="E245"/>
      <c r="F245"/>
    </row>
    <row r="246" spans="1:6" x14ac:dyDescent="0.25">
      <c r="A246" s="36"/>
      <c r="B246"/>
      <c r="C246"/>
      <c r="D246"/>
      <c r="E246"/>
      <c r="F246"/>
    </row>
    <row r="247" spans="1:6" x14ac:dyDescent="0.25">
      <c r="A247" s="36"/>
      <c r="B247"/>
      <c r="C247"/>
      <c r="D247"/>
      <c r="E247"/>
      <c r="F247"/>
    </row>
    <row r="248" spans="1:6" x14ac:dyDescent="0.25">
      <c r="A248" s="36"/>
      <c r="B248"/>
      <c r="C248"/>
      <c r="D248"/>
      <c r="E248"/>
      <c r="F248"/>
    </row>
    <row r="249" spans="1:6" x14ac:dyDescent="0.25">
      <c r="A249" s="36"/>
      <c r="B249"/>
      <c r="C249"/>
      <c r="D249"/>
      <c r="E249"/>
      <c r="F249"/>
    </row>
    <row r="250" spans="1:6" x14ac:dyDescent="0.25">
      <c r="A250" s="36"/>
      <c r="B250"/>
      <c r="C250"/>
      <c r="D250"/>
      <c r="E250"/>
      <c r="F250"/>
    </row>
    <row r="251" spans="1:6" x14ac:dyDescent="0.25">
      <c r="A251" s="36"/>
      <c r="B251"/>
      <c r="C251"/>
      <c r="D251"/>
      <c r="E251"/>
      <c r="F251"/>
    </row>
    <row r="252" spans="1:6" x14ac:dyDescent="0.25">
      <c r="A252" s="36"/>
      <c r="B252"/>
      <c r="C252"/>
      <c r="D252"/>
      <c r="E252"/>
      <c r="F252"/>
    </row>
    <row r="253" spans="1:6" x14ac:dyDescent="0.25">
      <c r="A253" s="36"/>
      <c r="B253"/>
      <c r="C253"/>
      <c r="D253"/>
      <c r="E253"/>
      <c r="F253"/>
    </row>
    <row r="254" spans="1:6" x14ac:dyDescent="0.25">
      <c r="A254" s="36"/>
      <c r="B254"/>
      <c r="C254"/>
      <c r="D254"/>
      <c r="E254"/>
      <c r="F254"/>
    </row>
    <row r="255" spans="1:6" x14ac:dyDescent="0.25">
      <c r="A255" s="36"/>
      <c r="B255"/>
      <c r="C255"/>
      <c r="D255"/>
      <c r="E255"/>
      <c r="F255"/>
    </row>
    <row r="256" spans="1:6" x14ac:dyDescent="0.25">
      <c r="A256" s="36"/>
      <c r="B256"/>
      <c r="C256"/>
      <c r="D256"/>
      <c r="E256"/>
      <c r="F256"/>
    </row>
    <row r="257" spans="1:7" x14ac:dyDescent="0.25">
      <c r="A257" s="36"/>
      <c r="B257"/>
      <c r="C257"/>
      <c r="D257"/>
      <c r="E257"/>
      <c r="F257"/>
    </row>
    <row r="258" spans="1:7" x14ac:dyDescent="0.25">
      <c r="A258" s="36"/>
      <c r="B258"/>
      <c r="C258"/>
      <c r="D258"/>
      <c r="E258"/>
      <c r="F258"/>
    </row>
    <row r="259" spans="1:7" x14ac:dyDescent="0.25">
      <c r="A259" s="36"/>
      <c r="B259"/>
      <c r="C259"/>
      <c r="D259"/>
      <c r="E259"/>
      <c r="F259"/>
    </row>
    <row r="260" spans="1:7" x14ac:dyDescent="0.25">
      <c r="A260" s="36"/>
      <c r="B260"/>
      <c r="C260"/>
      <c r="D260"/>
      <c r="E260"/>
      <c r="F260"/>
    </row>
    <row r="261" spans="1:7" x14ac:dyDescent="0.25">
      <c r="A261" s="36"/>
      <c r="B261"/>
      <c r="C261"/>
      <c r="D261"/>
      <c r="E261"/>
      <c r="F261"/>
    </row>
    <row r="262" spans="1:7" x14ac:dyDescent="0.25">
      <c r="A262" s="36"/>
      <c r="B262"/>
      <c r="C262"/>
      <c r="D262"/>
      <c r="E262"/>
      <c r="F262"/>
    </row>
    <row r="263" spans="1:7" x14ac:dyDescent="0.25">
      <c r="A263" s="36"/>
      <c r="B263"/>
      <c r="C263"/>
      <c r="D263"/>
      <c r="E263"/>
      <c r="F263"/>
      <c r="G263" s="36"/>
    </row>
    <row r="264" spans="1:7" x14ac:dyDescent="0.25">
      <c r="A264" s="36"/>
      <c r="B264"/>
      <c r="C264"/>
      <c r="D264"/>
      <c r="E264"/>
      <c r="F264"/>
      <c r="G264" s="36"/>
    </row>
    <row r="265" spans="1:7" x14ac:dyDescent="0.25">
      <c r="A265" s="36"/>
      <c r="B265"/>
      <c r="C265"/>
      <c r="D265"/>
      <c r="E265"/>
      <c r="F265"/>
      <c r="G265" s="36"/>
    </row>
    <row r="266" spans="1:7" x14ac:dyDescent="0.25">
      <c r="A266" s="36"/>
      <c r="B266"/>
      <c r="C266"/>
      <c r="D266"/>
      <c r="E266"/>
      <c r="F266"/>
      <c r="G266" s="36"/>
    </row>
    <row r="267" spans="1:7" x14ac:dyDescent="0.25">
      <c r="A267" s="36"/>
      <c r="B267"/>
      <c r="C267"/>
      <c r="D267"/>
      <c r="E267"/>
      <c r="F267"/>
      <c r="G267" s="36"/>
    </row>
    <row r="268" spans="1:7" x14ac:dyDescent="0.25">
      <c r="A268" s="36"/>
      <c r="B268"/>
      <c r="C268"/>
      <c r="D268"/>
      <c r="E268"/>
      <c r="F268"/>
      <c r="G268" s="36"/>
    </row>
    <row r="269" spans="1:7" x14ac:dyDescent="0.25">
      <c r="A269" s="36"/>
      <c r="B269"/>
      <c r="C269"/>
      <c r="D269"/>
      <c r="E269"/>
      <c r="F269"/>
      <c r="G269" s="36"/>
    </row>
    <row r="270" spans="1:7" x14ac:dyDescent="0.25">
      <c r="A270" s="36"/>
      <c r="B270"/>
      <c r="C270"/>
      <c r="D270"/>
      <c r="E270"/>
      <c r="F270"/>
      <c r="G270" s="36"/>
    </row>
    <row r="271" spans="1:7" x14ac:dyDescent="0.25">
      <c r="A271" s="36"/>
      <c r="B271"/>
      <c r="C271"/>
      <c r="D271"/>
      <c r="E271"/>
      <c r="F271"/>
      <c r="G271" s="36"/>
    </row>
    <row r="272" spans="1:7" x14ac:dyDescent="0.25">
      <c r="A272" s="36"/>
      <c r="B272"/>
      <c r="C272"/>
      <c r="D272"/>
      <c r="E272"/>
      <c r="F272"/>
      <c r="G272" s="36"/>
    </row>
    <row r="273" spans="1:7" x14ac:dyDescent="0.25">
      <c r="A273" s="36"/>
      <c r="B273"/>
      <c r="C273"/>
      <c r="D273"/>
      <c r="E273"/>
      <c r="F273"/>
      <c r="G273" s="36"/>
    </row>
    <row r="274" spans="1:7" x14ac:dyDescent="0.25">
      <c r="A274" s="36"/>
      <c r="B274"/>
      <c r="C274"/>
      <c r="D274"/>
      <c r="E274"/>
      <c r="F274"/>
      <c r="G274" s="36"/>
    </row>
    <row r="275" spans="1:7" x14ac:dyDescent="0.25">
      <c r="A275" s="36"/>
      <c r="B275"/>
      <c r="C275"/>
      <c r="D275"/>
      <c r="E275"/>
      <c r="F275"/>
      <c r="G275" s="36"/>
    </row>
    <row r="276" spans="1:7" x14ac:dyDescent="0.25">
      <c r="A276" s="36"/>
      <c r="B276"/>
      <c r="C276"/>
      <c r="D276"/>
      <c r="E276"/>
      <c r="F276"/>
      <c r="G276" s="36"/>
    </row>
    <row r="277" spans="1:7" x14ac:dyDescent="0.25">
      <c r="A277" s="36"/>
      <c r="B277"/>
      <c r="C277"/>
      <c r="D277"/>
      <c r="E277"/>
      <c r="F277"/>
      <c r="G277" s="36"/>
    </row>
    <row r="278" spans="1:7" x14ac:dyDescent="0.25">
      <c r="A278" s="36"/>
      <c r="B278"/>
      <c r="C278"/>
      <c r="D278"/>
      <c r="E278"/>
      <c r="F278"/>
      <c r="G278" s="36"/>
    </row>
    <row r="279" spans="1:7" x14ac:dyDescent="0.25">
      <c r="A279" s="36"/>
      <c r="B279"/>
      <c r="C279"/>
      <c r="D279"/>
      <c r="E279"/>
      <c r="F279"/>
      <c r="G279" s="36"/>
    </row>
    <row r="280" spans="1:7" x14ac:dyDescent="0.25">
      <c r="A280" s="36"/>
      <c r="B280"/>
      <c r="C280"/>
      <c r="D280"/>
      <c r="E280"/>
      <c r="F280"/>
      <c r="G280" s="36"/>
    </row>
    <row r="281" spans="1:7" x14ac:dyDescent="0.25">
      <c r="A281" s="36"/>
      <c r="B281"/>
      <c r="C281"/>
      <c r="D281"/>
      <c r="E281"/>
      <c r="F281"/>
      <c r="G281" s="36"/>
    </row>
    <row r="282" spans="1:7" x14ac:dyDescent="0.25">
      <c r="A282" s="36"/>
      <c r="B282"/>
      <c r="C282"/>
      <c r="D282"/>
      <c r="E282"/>
      <c r="F282"/>
      <c r="G282" s="36"/>
    </row>
    <row r="283" spans="1:7" x14ac:dyDescent="0.25">
      <c r="A283" s="36"/>
      <c r="B283"/>
      <c r="C283"/>
      <c r="D283"/>
      <c r="E283"/>
      <c r="F283"/>
      <c r="G283" s="36"/>
    </row>
    <row r="284" spans="1:7" x14ac:dyDescent="0.25">
      <c r="A284" s="36"/>
      <c r="B284"/>
      <c r="C284"/>
      <c r="D284"/>
      <c r="E284"/>
      <c r="F284"/>
      <c r="G284" s="36"/>
    </row>
    <row r="285" spans="1:7" x14ac:dyDescent="0.25">
      <c r="A285" s="36"/>
      <c r="B285"/>
      <c r="C285"/>
      <c r="D285"/>
      <c r="E285"/>
      <c r="F285"/>
      <c r="G285" s="36"/>
    </row>
    <row r="286" spans="1:7" x14ac:dyDescent="0.25">
      <c r="A286" s="36"/>
      <c r="B286"/>
      <c r="C286"/>
      <c r="D286"/>
      <c r="E286"/>
      <c r="F286"/>
      <c r="G286" s="36"/>
    </row>
    <row r="287" spans="1:7" x14ac:dyDescent="0.25">
      <c r="A287" s="36"/>
      <c r="B287"/>
      <c r="C287"/>
      <c r="D287"/>
      <c r="E287"/>
      <c r="F287"/>
      <c r="G287" s="36"/>
    </row>
    <row r="288" spans="1:7" x14ac:dyDescent="0.25">
      <c r="A288" s="36"/>
      <c r="B288"/>
      <c r="C288"/>
      <c r="D288"/>
      <c r="E288"/>
      <c r="F288"/>
      <c r="G288" s="36"/>
    </row>
    <row r="289" spans="1:7" x14ac:dyDescent="0.25">
      <c r="A289" s="36"/>
      <c r="B289"/>
      <c r="C289"/>
      <c r="D289"/>
      <c r="E289"/>
      <c r="F289"/>
      <c r="G289" s="36"/>
    </row>
    <row r="290" spans="1:7" x14ac:dyDescent="0.25">
      <c r="A290" s="36"/>
      <c r="B290"/>
      <c r="C290"/>
      <c r="D290"/>
      <c r="E290"/>
      <c r="F290"/>
      <c r="G290" s="36"/>
    </row>
    <row r="291" spans="1:7" x14ac:dyDescent="0.25">
      <c r="A291" s="36"/>
      <c r="B291"/>
      <c r="C291"/>
      <c r="D291"/>
      <c r="E291"/>
      <c r="F291"/>
      <c r="G291" s="36"/>
    </row>
    <row r="292" spans="1:7" x14ac:dyDescent="0.25">
      <c r="A292" s="36"/>
      <c r="B292"/>
      <c r="C292"/>
      <c r="D292"/>
      <c r="E292"/>
      <c r="F292"/>
      <c r="G292" s="36"/>
    </row>
    <row r="293" spans="1:7" x14ac:dyDescent="0.25">
      <c r="A293" s="36"/>
      <c r="B293"/>
      <c r="C293"/>
      <c r="D293"/>
      <c r="E293"/>
      <c r="F293"/>
      <c r="G293" s="36"/>
    </row>
    <row r="294" spans="1:7" x14ac:dyDescent="0.25">
      <c r="A294" s="36"/>
      <c r="B294"/>
      <c r="C294"/>
      <c r="D294"/>
      <c r="E294"/>
      <c r="F294"/>
      <c r="G294" s="36"/>
    </row>
    <row r="295" spans="1:7" x14ac:dyDescent="0.25">
      <c r="A295" s="36"/>
      <c r="B295"/>
      <c r="C295"/>
      <c r="D295"/>
      <c r="E295"/>
      <c r="F295"/>
      <c r="G295" s="36"/>
    </row>
    <row r="296" spans="1:7" x14ac:dyDescent="0.25">
      <c r="A296" s="36"/>
      <c r="B296"/>
      <c r="C296"/>
      <c r="D296"/>
      <c r="E296"/>
      <c r="F296"/>
      <c r="G296" s="36"/>
    </row>
    <row r="297" spans="1:7" x14ac:dyDescent="0.25">
      <c r="A297" s="36"/>
      <c r="B297"/>
      <c r="C297"/>
      <c r="D297"/>
      <c r="E297"/>
      <c r="F297"/>
      <c r="G297" s="36"/>
    </row>
    <row r="298" spans="1:7" x14ac:dyDescent="0.25">
      <c r="A298" s="36"/>
      <c r="B298"/>
      <c r="C298"/>
      <c r="D298"/>
      <c r="E298"/>
      <c r="F298"/>
      <c r="G298" s="36"/>
    </row>
    <row r="299" spans="1:7" x14ac:dyDescent="0.25">
      <c r="A299" s="36"/>
      <c r="B299"/>
      <c r="C299"/>
      <c r="D299"/>
      <c r="E299"/>
      <c r="F299"/>
      <c r="G299" s="36"/>
    </row>
    <row r="300" spans="1:7" x14ac:dyDescent="0.25">
      <c r="A300" s="36"/>
      <c r="B300"/>
      <c r="C300"/>
      <c r="D300"/>
      <c r="E300"/>
      <c r="F300"/>
      <c r="G300" s="36"/>
    </row>
    <row r="301" spans="1:7" x14ac:dyDescent="0.25">
      <c r="A301" s="36"/>
      <c r="B301"/>
      <c r="C301"/>
      <c r="D301"/>
      <c r="E301"/>
      <c r="F301"/>
      <c r="G301" s="36"/>
    </row>
    <row r="302" spans="1:7" x14ac:dyDescent="0.25">
      <c r="A302" s="36"/>
      <c r="B302"/>
      <c r="C302"/>
      <c r="D302"/>
      <c r="E302"/>
      <c r="F302"/>
      <c r="G302" s="36"/>
    </row>
    <row r="303" spans="1:7" x14ac:dyDescent="0.25">
      <c r="A303" s="36"/>
      <c r="B303"/>
      <c r="C303"/>
      <c r="D303"/>
      <c r="E303"/>
      <c r="F303"/>
      <c r="G303" s="36"/>
    </row>
    <row r="304" spans="1:7" x14ac:dyDescent="0.25">
      <c r="A304" s="36"/>
      <c r="B304"/>
      <c r="C304"/>
      <c r="D304"/>
      <c r="E304"/>
      <c r="F304"/>
      <c r="G304" s="36"/>
    </row>
    <row r="305" spans="1:7" x14ac:dyDescent="0.25">
      <c r="A305" s="36"/>
      <c r="B305"/>
      <c r="C305"/>
      <c r="D305"/>
      <c r="E305"/>
      <c r="F305"/>
      <c r="G305" s="36"/>
    </row>
    <row r="306" spans="1:7" x14ac:dyDescent="0.25">
      <c r="A306" s="36"/>
      <c r="B306"/>
      <c r="C306"/>
      <c r="D306"/>
      <c r="E306"/>
      <c r="F306"/>
      <c r="G306" s="36"/>
    </row>
    <row r="307" spans="1:7" x14ac:dyDescent="0.25">
      <c r="A307" s="36"/>
      <c r="B307"/>
      <c r="C307"/>
      <c r="D307"/>
      <c r="E307"/>
      <c r="F307"/>
      <c r="G307" s="36"/>
    </row>
    <row r="308" spans="1:7" x14ac:dyDescent="0.25">
      <c r="A308" s="36"/>
      <c r="B308"/>
      <c r="C308"/>
      <c r="D308"/>
      <c r="E308"/>
      <c r="F308"/>
      <c r="G308" s="36"/>
    </row>
    <row r="309" spans="1:7" x14ac:dyDescent="0.25">
      <c r="A309" s="36"/>
      <c r="B309"/>
      <c r="C309"/>
      <c r="D309"/>
      <c r="E309"/>
      <c r="F309"/>
      <c r="G309" s="36"/>
    </row>
    <row r="310" spans="1:7" x14ac:dyDescent="0.25">
      <c r="B310"/>
      <c r="C310"/>
      <c r="D310"/>
      <c r="E310"/>
      <c r="F310"/>
    </row>
    <row r="311" spans="1:7" x14ac:dyDescent="0.25">
      <c r="B311"/>
      <c r="C311"/>
      <c r="D311"/>
      <c r="E311"/>
      <c r="F311"/>
    </row>
    <row r="312" spans="1:7" x14ac:dyDescent="0.25">
      <c r="B312"/>
      <c r="C312"/>
      <c r="D312"/>
      <c r="E312"/>
      <c r="F312"/>
    </row>
    <row r="313" spans="1:7" x14ac:dyDescent="0.25">
      <c r="B313"/>
      <c r="C313"/>
      <c r="D313"/>
      <c r="E313"/>
      <c r="F313"/>
    </row>
    <row r="314" spans="1:7" x14ac:dyDescent="0.25">
      <c r="B314"/>
      <c r="C314"/>
      <c r="D314"/>
      <c r="E314"/>
      <c r="F314"/>
    </row>
    <row r="315" spans="1:7" x14ac:dyDescent="0.25">
      <c r="B315"/>
      <c r="C315"/>
      <c r="D315"/>
      <c r="E315"/>
      <c r="F315"/>
    </row>
    <row r="316" spans="1:7" x14ac:dyDescent="0.25">
      <c r="B316"/>
      <c r="C316"/>
      <c r="D316"/>
      <c r="E316"/>
      <c r="F316"/>
    </row>
    <row r="317" spans="1:7" x14ac:dyDescent="0.25">
      <c r="B317"/>
      <c r="C317"/>
      <c r="D317"/>
      <c r="E317"/>
      <c r="F317"/>
    </row>
    <row r="318" spans="1:7" x14ac:dyDescent="0.25">
      <c r="B318"/>
      <c r="C318"/>
      <c r="D318"/>
      <c r="E318"/>
      <c r="F318"/>
    </row>
    <row r="319" spans="1:7" x14ac:dyDescent="0.25">
      <c r="B319"/>
      <c r="C319"/>
      <c r="D319"/>
      <c r="E319"/>
      <c r="F319"/>
    </row>
    <row r="320" spans="1:7" x14ac:dyDescent="0.25">
      <c r="B320"/>
      <c r="C320"/>
      <c r="D320"/>
      <c r="E320"/>
      <c r="F320"/>
    </row>
    <row r="321" spans="2:6" x14ac:dyDescent="0.25">
      <c r="B321"/>
      <c r="C321"/>
      <c r="D321"/>
      <c r="E321"/>
      <c r="F321"/>
    </row>
    <row r="322" spans="2:6" x14ac:dyDescent="0.25">
      <c r="B322"/>
      <c r="C322"/>
      <c r="D322"/>
      <c r="E322"/>
      <c r="F322"/>
    </row>
    <row r="323" spans="2:6" x14ac:dyDescent="0.25">
      <c r="B323"/>
      <c r="C323"/>
      <c r="D323"/>
      <c r="E323"/>
      <c r="F323"/>
    </row>
    <row r="324" spans="2:6" x14ac:dyDescent="0.25">
      <c r="B324"/>
      <c r="C324"/>
      <c r="D324"/>
      <c r="E324"/>
      <c r="F324"/>
    </row>
    <row r="325" spans="2:6" x14ac:dyDescent="0.25">
      <c r="B325"/>
      <c r="C325"/>
      <c r="D325"/>
      <c r="E325"/>
      <c r="F325"/>
    </row>
    <row r="326" spans="2:6" x14ac:dyDescent="0.25">
      <c r="B326"/>
      <c r="C326"/>
      <c r="D326"/>
      <c r="E326"/>
      <c r="F326"/>
    </row>
    <row r="327" spans="2:6" x14ac:dyDescent="0.25">
      <c r="B327"/>
      <c r="C327"/>
      <c r="D327"/>
      <c r="E327"/>
      <c r="F327"/>
    </row>
    <row r="328" spans="2:6" x14ac:dyDescent="0.25">
      <c r="B328"/>
      <c r="C328"/>
      <c r="D328"/>
      <c r="E328"/>
      <c r="F328"/>
    </row>
    <row r="329" spans="2:6" x14ac:dyDescent="0.25">
      <c r="B329"/>
      <c r="C329"/>
      <c r="D329"/>
      <c r="E329"/>
      <c r="F329"/>
    </row>
    <row r="330" spans="2:6" x14ac:dyDescent="0.25">
      <c r="B330"/>
      <c r="C330"/>
      <c r="D330"/>
      <c r="E330"/>
      <c r="F330"/>
    </row>
    <row r="331" spans="2:6" x14ac:dyDescent="0.25">
      <c r="B331"/>
      <c r="C331"/>
      <c r="D331"/>
      <c r="E331"/>
      <c r="F331"/>
    </row>
    <row r="332" spans="2:6" x14ac:dyDescent="0.25">
      <c r="B332"/>
      <c r="C332"/>
      <c r="D332"/>
      <c r="E332"/>
      <c r="F332"/>
    </row>
    <row r="333" spans="2:6" x14ac:dyDescent="0.25">
      <c r="B333"/>
      <c r="C333"/>
      <c r="D333"/>
      <c r="E333"/>
      <c r="F333"/>
    </row>
    <row r="334" spans="2:6" x14ac:dyDescent="0.25">
      <c r="B334"/>
      <c r="C334"/>
      <c r="D334"/>
      <c r="E334"/>
      <c r="F334"/>
    </row>
    <row r="335" spans="2:6" x14ac:dyDescent="0.25">
      <c r="B335"/>
      <c r="C335"/>
      <c r="D335"/>
      <c r="E335"/>
      <c r="F335"/>
    </row>
    <row r="336" spans="2:6" x14ac:dyDescent="0.25">
      <c r="B336"/>
      <c r="C336"/>
      <c r="D336"/>
      <c r="E336"/>
      <c r="F336"/>
    </row>
    <row r="337" spans="2:6" x14ac:dyDescent="0.25">
      <c r="B337"/>
      <c r="C337"/>
      <c r="D337"/>
      <c r="E337"/>
      <c r="F337"/>
    </row>
    <row r="338" spans="2:6" x14ac:dyDescent="0.25">
      <c r="B338"/>
      <c r="C338"/>
      <c r="D338"/>
      <c r="E338"/>
      <c r="F338"/>
    </row>
    <row r="339" spans="2:6" x14ac:dyDescent="0.25">
      <c r="B339"/>
      <c r="C339"/>
      <c r="D339"/>
      <c r="E339"/>
      <c r="F339"/>
    </row>
    <row r="340" spans="2:6" x14ac:dyDescent="0.25">
      <c r="B340"/>
      <c r="C340"/>
      <c r="D340"/>
      <c r="E340"/>
      <c r="F340"/>
    </row>
    <row r="341" spans="2:6" x14ac:dyDescent="0.25">
      <c r="B341"/>
      <c r="C341"/>
      <c r="D341"/>
      <c r="E341"/>
      <c r="F341"/>
    </row>
    <row r="342" spans="2:6" x14ac:dyDescent="0.25">
      <c r="B342"/>
      <c r="C342"/>
      <c r="D342"/>
      <c r="E342"/>
      <c r="F342"/>
    </row>
    <row r="343" spans="2:6" x14ac:dyDescent="0.25">
      <c r="B343"/>
      <c r="C343"/>
      <c r="D343"/>
      <c r="E343"/>
      <c r="F343"/>
    </row>
    <row r="344" spans="2:6" x14ac:dyDescent="0.25">
      <c r="B344"/>
      <c r="C344"/>
      <c r="D344"/>
      <c r="E344"/>
      <c r="F344"/>
    </row>
    <row r="345" spans="2:6" x14ac:dyDescent="0.25">
      <c r="B345"/>
      <c r="C345"/>
      <c r="D345"/>
      <c r="E345"/>
      <c r="F345"/>
    </row>
    <row r="346" spans="2:6" x14ac:dyDescent="0.25">
      <c r="B346"/>
      <c r="C346"/>
      <c r="D346"/>
      <c r="E346"/>
      <c r="F346"/>
    </row>
    <row r="347" spans="2:6" x14ac:dyDescent="0.25">
      <c r="B347"/>
      <c r="C347"/>
      <c r="D347"/>
      <c r="E347"/>
      <c r="F347"/>
    </row>
    <row r="348" spans="2:6" x14ac:dyDescent="0.25">
      <c r="B348"/>
      <c r="C348"/>
      <c r="D348"/>
      <c r="E348"/>
      <c r="F348"/>
    </row>
    <row r="349" spans="2:6" x14ac:dyDescent="0.25">
      <c r="B349"/>
      <c r="C349"/>
      <c r="D349"/>
      <c r="E349"/>
      <c r="F349"/>
    </row>
    <row r="350" spans="2:6" x14ac:dyDescent="0.25">
      <c r="B350"/>
      <c r="C350"/>
      <c r="D350"/>
      <c r="E350"/>
      <c r="F350"/>
    </row>
    <row r="351" spans="2:6" x14ac:dyDescent="0.25">
      <c r="B351"/>
      <c r="C351"/>
      <c r="D351"/>
      <c r="E351"/>
      <c r="F351"/>
    </row>
    <row r="352" spans="2:6" x14ac:dyDescent="0.25">
      <c r="B352"/>
      <c r="C352"/>
      <c r="D352"/>
      <c r="E352"/>
      <c r="F352"/>
    </row>
    <row r="353" spans="2:6" x14ac:dyDescent="0.25">
      <c r="B353"/>
      <c r="C353"/>
      <c r="D353"/>
      <c r="E353"/>
      <c r="F353"/>
    </row>
    <row r="354" spans="2:6" x14ac:dyDescent="0.25">
      <c r="B354"/>
      <c r="C354"/>
      <c r="D354"/>
      <c r="E354"/>
      <c r="F354"/>
    </row>
    <row r="355" spans="2:6" x14ac:dyDescent="0.25">
      <c r="B355"/>
      <c r="C355"/>
      <c r="D355"/>
      <c r="E355"/>
      <c r="F355"/>
    </row>
    <row r="356" spans="2:6" x14ac:dyDescent="0.25">
      <c r="B356"/>
      <c r="C356"/>
      <c r="D356"/>
      <c r="E356"/>
      <c r="F356"/>
    </row>
    <row r="357" spans="2:6" x14ac:dyDescent="0.25">
      <c r="B357"/>
      <c r="C357"/>
      <c r="D357"/>
      <c r="E357"/>
      <c r="F357"/>
    </row>
    <row r="358" spans="2:6" x14ac:dyDescent="0.25">
      <c r="B358"/>
      <c r="C358"/>
      <c r="D358"/>
      <c r="E358"/>
      <c r="F358"/>
    </row>
    <row r="359" spans="2:6" x14ac:dyDescent="0.25">
      <c r="B359"/>
      <c r="C359"/>
      <c r="D359"/>
      <c r="E359"/>
      <c r="F359"/>
    </row>
    <row r="360" spans="2:6" x14ac:dyDescent="0.25">
      <c r="B360"/>
      <c r="C360"/>
      <c r="D360"/>
      <c r="E360"/>
      <c r="F360"/>
    </row>
    <row r="361" spans="2:6" x14ac:dyDescent="0.25">
      <c r="B361"/>
      <c r="C361"/>
      <c r="D361"/>
      <c r="E361"/>
      <c r="F361"/>
    </row>
    <row r="362" spans="2:6" x14ac:dyDescent="0.25">
      <c r="B362"/>
      <c r="C362"/>
      <c r="D362"/>
      <c r="E362"/>
      <c r="F362"/>
    </row>
    <row r="363" spans="2:6" x14ac:dyDescent="0.25">
      <c r="B363"/>
      <c r="C363"/>
      <c r="D363"/>
      <c r="E363"/>
      <c r="F363"/>
    </row>
    <row r="364" spans="2:6" x14ac:dyDescent="0.25">
      <c r="B364"/>
      <c r="C364"/>
      <c r="D364"/>
      <c r="E364"/>
      <c r="F364"/>
    </row>
    <row r="365" spans="2:6" x14ac:dyDescent="0.25">
      <c r="B365"/>
      <c r="C365"/>
      <c r="D365"/>
      <c r="E365"/>
      <c r="F365"/>
    </row>
    <row r="366" spans="2:6" x14ac:dyDescent="0.25">
      <c r="B366"/>
      <c r="C366"/>
      <c r="D366"/>
      <c r="E366"/>
      <c r="F366"/>
    </row>
  </sheetData>
  <pageMargins left="0.70866141732283472" right="0.22" top="0.56000000000000005" bottom="0.74803149606299213" header="0.31496062992125984" footer="0.31496062992125984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02"/>
  <sheetViews>
    <sheetView topLeftCell="Z1" zoomScaleNormal="100" zoomScaleSheetLayoutView="70" workbookViewId="0">
      <selection activeCell="AR3" sqref="AR3:AY3"/>
    </sheetView>
  </sheetViews>
  <sheetFormatPr defaultRowHeight="13.2" x14ac:dyDescent="0.25"/>
  <cols>
    <col min="1" max="1" width="2.44140625" style="118" bestFit="1" customWidth="1"/>
    <col min="2" max="2" width="12" style="103" bestFit="1" customWidth="1"/>
    <col min="3" max="3" width="27.6640625" bestFit="1" customWidth="1"/>
    <col min="4" max="4" width="25" bestFit="1" customWidth="1"/>
    <col min="5" max="5" width="43.44140625" bestFit="1" customWidth="1"/>
    <col min="6" max="6" width="3.88671875" style="38" bestFit="1" customWidth="1"/>
    <col min="7" max="7" width="7.109375" style="38" customWidth="1"/>
    <col min="8" max="69" width="7.44140625" style="38" bestFit="1" customWidth="1"/>
    <col min="70" max="70" width="7.44140625" style="38" customWidth="1"/>
    <col min="71" max="73" width="3.109375" style="38" bestFit="1" customWidth="1"/>
    <col min="74" max="182" width="9.109375" style="28"/>
    <col min="183" max="198" width="9.109375" style="1"/>
  </cols>
  <sheetData>
    <row r="1" spans="1:198" ht="13.8" thickBot="1" x14ac:dyDescent="0.3">
      <c r="C1" s="18"/>
      <c r="D1" s="18"/>
    </row>
    <row r="2" spans="1:198" ht="12.75" customHeight="1" x14ac:dyDescent="0.25">
      <c r="A2" s="725"/>
      <c r="B2" s="726"/>
      <c r="C2" s="727"/>
      <c r="D2" s="727"/>
      <c r="E2" s="728"/>
      <c r="F2" s="862" t="s">
        <v>434</v>
      </c>
      <c r="G2" s="855" t="s">
        <v>370</v>
      </c>
      <c r="H2" s="729" t="s">
        <v>272</v>
      </c>
      <c r="I2" s="729" t="s">
        <v>210</v>
      </c>
      <c r="J2" s="729" t="s">
        <v>211</v>
      </c>
      <c r="K2" s="729" t="s">
        <v>212</v>
      </c>
      <c r="L2" s="729" t="s">
        <v>213</v>
      </c>
      <c r="M2" s="729" t="s">
        <v>214</v>
      </c>
      <c r="N2" s="729" t="s">
        <v>215</v>
      </c>
      <c r="O2" s="729" t="s">
        <v>216</v>
      </c>
      <c r="P2" s="729" t="s">
        <v>217</v>
      </c>
      <c r="Q2" s="729" t="s">
        <v>218</v>
      </c>
      <c r="R2" s="729" t="s">
        <v>219</v>
      </c>
      <c r="S2" s="729" t="s">
        <v>220</v>
      </c>
      <c r="T2" s="729" t="s">
        <v>221</v>
      </c>
      <c r="U2" s="729" t="s">
        <v>222</v>
      </c>
      <c r="V2" s="729" t="s">
        <v>223</v>
      </c>
      <c r="W2" s="729" t="s">
        <v>224</v>
      </c>
      <c r="X2" s="729" t="s">
        <v>225</v>
      </c>
      <c r="Y2" s="729" t="s">
        <v>226</v>
      </c>
      <c r="Z2" s="729" t="s">
        <v>227</v>
      </c>
      <c r="AA2" s="729" t="s">
        <v>228</v>
      </c>
      <c r="AB2" s="729" t="s">
        <v>229</v>
      </c>
      <c r="AC2" s="729" t="s">
        <v>230</v>
      </c>
      <c r="AD2" s="729" t="s">
        <v>231</v>
      </c>
      <c r="AE2" s="729" t="s">
        <v>232</v>
      </c>
      <c r="AF2" s="729" t="s">
        <v>233</v>
      </c>
      <c r="AG2" s="729" t="s">
        <v>234</v>
      </c>
      <c r="AH2" s="729" t="s">
        <v>235</v>
      </c>
      <c r="AI2" s="729" t="s">
        <v>236</v>
      </c>
      <c r="AJ2" s="729" t="s">
        <v>237</v>
      </c>
      <c r="AK2" s="729" t="s">
        <v>238</v>
      </c>
      <c r="AL2" s="729" t="s">
        <v>239</v>
      </c>
      <c r="AM2" s="729" t="s">
        <v>240</v>
      </c>
      <c r="AN2" s="729" t="s">
        <v>241</v>
      </c>
      <c r="AO2" s="729" t="s">
        <v>242</v>
      </c>
      <c r="AP2" s="729" t="s">
        <v>243</v>
      </c>
      <c r="AQ2" s="729" t="s">
        <v>244</v>
      </c>
      <c r="AR2" s="729" t="s">
        <v>245</v>
      </c>
      <c r="AS2" s="729" t="s">
        <v>246</v>
      </c>
      <c r="AT2" s="729" t="s">
        <v>247</v>
      </c>
      <c r="AU2" s="729" t="s">
        <v>248</v>
      </c>
      <c r="AV2" s="729" t="s">
        <v>249</v>
      </c>
      <c r="AW2" s="729" t="s">
        <v>250</v>
      </c>
      <c r="AX2" s="729" t="s">
        <v>251</v>
      </c>
      <c r="AY2" s="729" t="s">
        <v>252</v>
      </c>
      <c r="AZ2" s="729" t="s">
        <v>253</v>
      </c>
      <c r="BA2" s="729" t="s">
        <v>254</v>
      </c>
      <c r="BB2" s="729" t="s">
        <v>255</v>
      </c>
      <c r="BC2" s="729" t="s">
        <v>256</v>
      </c>
      <c r="BD2" s="729" t="s">
        <v>257</v>
      </c>
      <c r="BE2" s="729" t="s">
        <v>258</v>
      </c>
      <c r="BF2" s="729" t="s">
        <v>259</v>
      </c>
      <c r="BG2" s="729" t="s">
        <v>260</v>
      </c>
      <c r="BH2" s="729" t="s">
        <v>261</v>
      </c>
      <c r="BI2" s="729" t="s">
        <v>262</v>
      </c>
      <c r="BJ2" s="729" t="s">
        <v>263</v>
      </c>
      <c r="BK2" s="729" t="s">
        <v>264</v>
      </c>
      <c r="BL2" s="729" t="s">
        <v>265</v>
      </c>
      <c r="BM2" s="729" t="s">
        <v>266</v>
      </c>
      <c r="BN2" s="729" t="s">
        <v>267</v>
      </c>
      <c r="BO2" s="729" t="s">
        <v>268</v>
      </c>
      <c r="BP2" s="729" t="s">
        <v>269</v>
      </c>
      <c r="BQ2" s="729" t="s">
        <v>270</v>
      </c>
      <c r="BR2" s="729" t="s">
        <v>271</v>
      </c>
      <c r="BS2" s="729"/>
      <c r="BT2" s="729"/>
      <c r="BU2" s="730"/>
    </row>
    <row r="3" spans="1:198" s="1" customFormat="1" ht="82.8" x14ac:dyDescent="0.25">
      <c r="A3" s="860" t="s">
        <v>481</v>
      </c>
      <c r="B3" s="861"/>
      <c r="C3" s="861"/>
      <c r="D3" s="861"/>
      <c r="E3" s="861"/>
      <c r="F3" s="863"/>
      <c r="G3" s="856"/>
      <c r="H3" s="56" t="s">
        <v>371</v>
      </c>
      <c r="I3" s="56" t="s">
        <v>372</v>
      </c>
      <c r="J3" s="56" t="s">
        <v>373</v>
      </c>
      <c r="K3" s="56" t="s">
        <v>374</v>
      </c>
      <c r="L3" s="56" t="s">
        <v>375</v>
      </c>
      <c r="M3" s="56" t="s">
        <v>376</v>
      </c>
      <c r="N3" s="56" t="s">
        <v>377</v>
      </c>
      <c r="O3" s="56" t="s">
        <v>378</v>
      </c>
      <c r="P3" s="56" t="s">
        <v>379</v>
      </c>
      <c r="Q3" s="56" t="s">
        <v>380</v>
      </c>
      <c r="R3" s="56" t="s">
        <v>381</v>
      </c>
      <c r="S3" s="56" t="s">
        <v>382</v>
      </c>
      <c r="T3" s="56" t="s">
        <v>383</v>
      </c>
      <c r="U3" s="56" t="s">
        <v>384</v>
      </c>
      <c r="V3" s="56" t="s">
        <v>385</v>
      </c>
      <c r="W3" s="56" t="s">
        <v>386</v>
      </c>
      <c r="X3" s="56" t="s">
        <v>387</v>
      </c>
      <c r="Y3" s="56" t="s">
        <v>388</v>
      </c>
      <c r="Z3" s="56" t="s">
        <v>389</v>
      </c>
      <c r="AA3" s="56" t="s">
        <v>390</v>
      </c>
      <c r="AB3" s="56" t="s">
        <v>391</v>
      </c>
      <c r="AC3" s="56" t="s">
        <v>392</v>
      </c>
      <c r="AD3" s="56" t="s">
        <v>393</v>
      </c>
      <c r="AE3" s="56" t="s">
        <v>394</v>
      </c>
      <c r="AF3" s="56" t="s">
        <v>395</v>
      </c>
      <c r="AG3" s="56" t="s">
        <v>396</v>
      </c>
      <c r="AH3" s="56" t="s">
        <v>397</v>
      </c>
      <c r="AI3" s="56" t="s">
        <v>398</v>
      </c>
      <c r="AJ3" s="56" t="s">
        <v>399</v>
      </c>
      <c r="AK3" s="56" t="s">
        <v>400</v>
      </c>
      <c r="AL3" s="56" t="s">
        <v>401</v>
      </c>
      <c r="AM3" s="56" t="s">
        <v>402</v>
      </c>
      <c r="AN3" s="56" t="s">
        <v>403</v>
      </c>
      <c r="AO3" s="56" t="s">
        <v>404</v>
      </c>
      <c r="AP3" s="56" t="s">
        <v>405</v>
      </c>
      <c r="AQ3" s="56" t="s">
        <v>406</v>
      </c>
      <c r="AR3" s="56" t="s">
        <v>407</v>
      </c>
      <c r="AS3" s="56" t="s">
        <v>408</v>
      </c>
      <c r="AT3" s="56" t="s">
        <v>409</v>
      </c>
      <c r="AU3" s="56" t="s">
        <v>410</v>
      </c>
      <c r="AV3" s="56" t="s">
        <v>411</v>
      </c>
      <c r="AW3" s="56" t="s">
        <v>412</v>
      </c>
      <c r="AX3" s="56" t="s">
        <v>413</v>
      </c>
      <c r="AY3" s="56" t="s">
        <v>414</v>
      </c>
      <c r="AZ3" s="56" t="s">
        <v>415</v>
      </c>
      <c r="BA3" s="56" t="s">
        <v>416</v>
      </c>
      <c r="BB3" s="56" t="s">
        <v>417</v>
      </c>
      <c r="BC3" s="56" t="s">
        <v>418</v>
      </c>
      <c r="BD3" s="56" t="s">
        <v>419</v>
      </c>
      <c r="BE3" s="56" t="s">
        <v>420</v>
      </c>
      <c r="BF3" s="56" t="s">
        <v>421</v>
      </c>
      <c r="BG3" s="56" t="s">
        <v>422</v>
      </c>
      <c r="BH3" s="56" t="s">
        <v>423</v>
      </c>
      <c r="BI3" s="56" t="s">
        <v>424</v>
      </c>
      <c r="BJ3" s="56" t="s">
        <v>425</v>
      </c>
      <c r="BK3" s="56" t="s">
        <v>426</v>
      </c>
      <c r="BL3" s="56" t="s">
        <v>427</v>
      </c>
      <c r="BM3" s="56" t="s">
        <v>428</v>
      </c>
      <c r="BN3" s="56" t="s">
        <v>429</v>
      </c>
      <c r="BO3" s="56" t="s">
        <v>430</v>
      </c>
      <c r="BP3" s="56" t="s">
        <v>431</v>
      </c>
      <c r="BQ3" s="56" t="s">
        <v>432</v>
      </c>
      <c r="BR3" s="56" t="s">
        <v>433</v>
      </c>
      <c r="BS3" s="57"/>
      <c r="BT3" s="57"/>
      <c r="BU3" s="731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</row>
    <row r="4" spans="1:198" s="1" customFormat="1" ht="16.2" x14ac:dyDescent="0.25">
      <c r="A4" s="792" t="s">
        <v>1058</v>
      </c>
      <c r="B4" s="794" t="s">
        <v>904</v>
      </c>
      <c r="C4" s="793" t="s">
        <v>1066</v>
      </c>
      <c r="D4" s="793" t="s">
        <v>1067</v>
      </c>
      <c r="E4" s="793" t="s">
        <v>1068</v>
      </c>
      <c r="F4" s="791" t="s">
        <v>1062</v>
      </c>
      <c r="G4" s="39" t="s">
        <v>209</v>
      </c>
      <c r="H4" s="39" t="s">
        <v>272</v>
      </c>
      <c r="I4" s="39" t="s">
        <v>210</v>
      </c>
      <c r="J4" s="39" t="s">
        <v>211</v>
      </c>
      <c r="K4" s="39" t="s">
        <v>212</v>
      </c>
      <c r="L4" s="39" t="s">
        <v>213</v>
      </c>
      <c r="M4" s="39" t="s">
        <v>214</v>
      </c>
      <c r="N4" s="39" t="s">
        <v>215</v>
      </c>
      <c r="O4" s="39" t="s">
        <v>216</v>
      </c>
      <c r="P4" s="39" t="s">
        <v>217</v>
      </c>
      <c r="Q4" s="39" t="s">
        <v>218</v>
      </c>
      <c r="R4" s="39" t="s">
        <v>219</v>
      </c>
      <c r="S4" s="39" t="s">
        <v>220</v>
      </c>
      <c r="T4" s="39" t="s">
        <v>221</v>
      </c>
      <c r="U4" s="39" t="s">
        <v>222</v>
      </c>
      <c r="V4" s="39" t="s">
        <v>223</v>
      </c>
      <c r="W4" s="39" t="s">
        <v>224</v>
      </c>
      <c r="X4" s="39" t="s">
        <v>225</v>
      </c>
      <c r="Y4" s="39" t="s">
        <v>226</v>
      </c>
      <c r="Z4" s="39" t="s">
        <v>227</v>
      </c>
      <c r="AA4" s="39" t="s">
        <v>228</v>
      </c>
      <c r="AB4" s="39" t="s">
        <v>229</v>
      </c>
      <c r="AC4" s="39" t="s">
        <v>230</v>
      </c>
      <c r="AD4" s="39" t="s">
        <v>231</v>
      </c>
      <c r="AE4" s="39" t="s">
        <v>232</v>
      </c>
      <c r="AF4" s="39" t="s">
        <v>233</v>
      </c>
      <c r="AG4" s="39" t="s">
        <v>234</v>
      </c>
      <c r="AH4" s="39" t="s">
        <v>235</v>
      </c>
      <c r="AI4" s="39" t="s">
        <v>236</v>
      </c>
      <c r="AJ4" s="39" t="s">
        <v>237</v>
      </c>
      <c r="AK4" s="39" t="s">
        <v>238</v>
      </c>
      <c r="AL4" s="39" t="s">
        <v>239</v>
      </c>
      <c r="AM4" s="39" t="s">
        <v>240</v>
      </c>
      <c r="AN4" s="39" t="s">
        <v>241</v>
      </c>
      <c r="AO4" s="39" t="s">
        <v>242</v>
      </c>
      <c r="AP4" s="39" t="s">
        <v>243</v>
      </c>
      <c r="AQ4" s="39" t="s">
        <v>244</v>
      </c>
      <c r="AR4" s="39" t="s">
        <v>245</v>
      </c>
      <c r="AS4" s="39" t="s">
        <v>246</v>
      </c>
      <c r="AT4" s="39" t="s">
        <v>247</v>
      </c>
      <c r="AU4" s="39" t="s">
        <v>248</v>
      </c>
      <c r="AV4" s="39" t="s">
        <v>249</v>
      </c>
      <c r="AW4" s="39" t="s">
        <v>250</v>
      </c>
      <c r="AX4" s="39" t="s">
        <v>251</v>
      </c>
      <c r="AY4" s="39" t="s">
        <v>252</v>
      </c>
      <c r="AZ4" s="39" t="s">
        <v>253</v>
      </c>
      <c r="BA4" s="39" t="s">
        <v>254</v>
      </c>
      <c r="BB4" s="39" t="s">
        <v>255</v>
      </c>
      <c r="BC4" s="39" t="s">
        <v>256</v>
      </c>
      <c r="BD4" s="39" t="s">
        <v>257</v>
      </c>
      <c r="BE4" s="39" t="s">
        <v>258</v>
      </c>
      <c r="BF4" s="39" t="s">
        <v>259</v>
      </c>
      <c r="BG4" s="39" t="s">
        <v>260</v>
      </c>
      <c r="BH4" s="39" t="s">
        <v>261</v>
      </c>
      <c r="BI4" s="39" t="s">
        <v>262</v>
      </c>
      <c r="BJ4" s="39" t="s">
        <v>263</v>
      </c>
      <c r="BK4" s="39" t="s">
        <v>264</v>
      </c>
      <c r="BL4" s="39" t="s">
        <v>265</v>
      </c>
      <c r="BM4" s="39" t="s">
        <v>266</v>
      </c>
      <c r="BN4" s="39" t="s">
        <v>267</v>
      </c>
      <c r="BO4" s="39" t="s">
        <v>268</v>
      </c>
      <c r="BP4" s="39" t="s">
        <v>269</v>
      </c>
      <c r="BQ4" s="39" t="s">
        <v>270</v>
      </c>
      <c r="BR4" s="39" t="s">
        <v>271</v>
      </c>
      <c r="BS4" s="39"/>
      <c r="BT4" s="39"/>
      <c r="BU4" s="732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</row>
    <row r="5" spans="1:198" s="3" customFormat="1" x14ac:dyDescent="0.25">
      <c r="A5" s="601">
        <v>2</v>
      </c>
      <c r="B5" s="108" t="s">
        <v>1037</v>
      </c>
      <c r="C5" s="13" t="s">
        <v>1260</v>
      </c>
      <c r="D5" s="13" t="s">
        <v>4</v>
      </c>
      <c r="F5" s="44" t="s">
        <v>112</v>
      </c>
      <c r="G5" s="51">
        <v>1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H5" s="33">
        <v>1</v>
      </c>
      <c r="AI5" s="33">
        <v>1</v>
      </c>
      <c r="AJ5" s="33">
        <v>1</v>
      </c>
      <c r="AK5" s="33">
        <v>1</v>
      </c>
      <c r="AL5" s="33">
        <v>1</v>
      </c>
      <c r="AM5" s="33">
        <v>1</v>
      </c>
      <c r="AN5" s="33">
        <v>1</v>
      </c>
      <c r="AO5" s="33">
        <v>1</v>
      </c>
      <c r="AP5" s="33">
        <v>1</v>
      </c>
      <c r="AQ5" s="33">
        <v>1</v>
      </c>
      <c r="AR5" s="33">
        <v>1</v>
      </c>
      <c r="AS5" s="33">
        <v>1</v>
      </c>
      <c r="AT5" s="33">
        <v>1</v>
      </c>
      <c r="AU5" s="33">
        <v>1</v>
      </c>
      <c r="AV5" s="33">
        <v>1</v>
      </c>
      <c r="AW5" s="33">
        <v>1</v>
      </c>
      <c r="AX5" s="33">
        <v>1</v>
      </c>
      <c r="AY5" s="33">
        <v>1</v>
      </c>
      <c r="AZ5" s="33">
        <v>1</v>
      </c>
      <c r="BA5" s="33">
        <v>1</v>
      </c>
      <c r="BB5" s="33">
        <v>1</v>
      </c>
      <c r="BC5" s="33">
        <v>1</v>
      </c>
      <c r="BD5" s="33">
        <v>1</v>
      </c>
      <c r="BE5" s="33">
        <v>1</v>
      </c>
      <c r="BF5" s="33">
        <v>1</v>
      </c>
      <c r="BG5" s="33">
        <v>1</v>
      </c>
      <c r="BH5" s="33">
        <v>1</v>
      </c>
      <c r="BI5" s="33">
        <v>1</v>
      </c>
      <c r="BJ5" s="33">
        <v>1</v>
      </c>
      <c r="BK5" s="33">
        <v>1</v>
      </c>
      <c r="BL5" s="33">
        <v>1</v>
      </c>
      <c r="BM5" s="33">
        <v>1</v>
      </c>
      <c r="BN5" s="33">
        <v>1</v>
      </c>
      <c r="BO5" s="33">
        <v>1</v>
      </c>
      <c r="BP5" s="33">
        <v>1</v>
      </c>
      <c r="BQ5" s="33">
        <v>1</v>
      </c>
      <c r="BR5" s="33">
        <v>1</v>
      </c>
      <c r="BS5" s="290"/>
      <c r="BT5" s="290"/>
      <c r="BU5" s="733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589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</row>
    <row r="6" spans="1:198" s="3" customFormat="1" x14ac:dyDescent="0.25">
      <c r="A6" s="601">
        <v>3</v>
      </c>
      <c r="B6" s="108" t="s">
        <v>1038</v>
      </c>
      <c r="C6" s="13" t="s">
        <v>119</v>
      </c>
      <c r="D6" s="13" t="s">
        <v>5</v>
      </c>
      <c r="F6" s="44" t="s">
        <v>112</v>
      </c>
      <c r="G6" s="51">
        <v>2</v>
      </c>
      <c r="H6" s="33">
        <v>2</v>
      </c>
      <c r="I6" s="33">
        <v>2</v>
      </c>
      <c r="J6" s="33">
        <v>2</v>
      </c>
      <c r="K6" s="33">
        <v>2</v>
      </c>
      <c r="L6" s="33">
        <v>2</v>
      </c>
      <c r="M6" s="33">
        <v>2</v>
      </c>
      <c r="N6" s="33">
        <v>2</v>
      </c>
      <c r="O6" s="33">
        <v>2</v>
      </c>
      <c r="P6" s="33">
        <v>2</v>
      </c>
      <c r="Q6" s="33">
        <v>2</v>
      </c>
      <c r="R6" s="33">
        <v>2</v>
      </c>
      <c r="S6" s="33">
        <v>2</v>
      </c>
      <c r="T6" s="33">
        <v>2</v>
      </c>
      <c r="U6" s="33">
        <v>2</v>
      </c>
      <c r="V6" s="33">
        <v>2</v>
      </c>
      <c r="W6" s="33">
        <v>2</v>
      </c>
      <c r="X6" s="33">
        <v>2</v>
      </c>
      <c r="Y6" s="33">
        <v>2</v>
      </c>
      <c r="Z6" s="33">
        <v>2</v>
      </c>
      <c r="AA6" s="33">
        <v>2</v>
      </c>
      <c r="AB6" s="33">
        <v>2</v>
      </c>
      <c r="AC6" s="33">
        <v>2</v>
      </c>
      <c r="AD6" s="33">
        <v>2</v>
      </c>
      <c r="AE6" s="33">
        <v>2</v>
      </c>
      <c r="AF6" s="33">
        <v>2</v>
      </c>
      <c r="AG6" s="33">
        <v>2</v>
      </c>
      <c r="AH6" s="33">
        <v>2</v>
      </c>
      <c r="AI6" s="33">
        <v>2</v>
      </c>
      <c r="AJ6" s="33">
        <v>2</v>
      </c>
      <c r="AK6" s="33">
        <v>2</v>
      </c>
      <c r="AL6" s="33">
        <v>2</v>
      </c>
      <c r="AM6" s="33">
        <v>2</v>
      </c>
      <c r="AN6" s="33">
        <v>2</v>
      </c>
      <c r="AO6" s="33">
        <v>2</v>
      </c>
      <c r="AP6" s="33">
        <v>2</v>
      </c>
      <c r="AQ6" s="33">
        <v>2</v>
      </c>
      <c r="AR6" s="33">
        <v>2</v>
      </c>
      <c r="AS6" s="33">
        <v>2</v>
      </c>
      <c r="AT6" s="33">
        <v>2</v>
      </c>
      <c r="AU6" s="33">
        <v>2</v>
      </c>
      <c r="AV6" s="33">
        <v>2</v>
      </c>
      <c r="AW6" s="33">
        <v>2</v>
      </c>
      <c r="AX6" s="33">
        <v>2</v>
      </c>
      <c r="AY6" s="33">
        <v>2</v>
      </c>
      <c r="AZ6" s="33">
        <v>2</v>
      </c>
      <c r="BA6" s="33">
        <v>2</v>
      </c>
      <c r="BB6" s="33">
        <v>2</v>
      </c>
      <c r="BC6" s="33">
        <v>2</v>
      </c>
      <c r="BD6" s="33">
        <v>2</v>
      </c>
      <c r="BE6" s="33">
        <v>2</v>
      </c>
      <c r="BF6" s="33">
        <v>2</v>
      </c>
      <c r="BG6" s="33">
        <v>2</v>
      </c>
      <c r="BH6" s="33">
        <v>2</v>
      </c>
      <c r="BI6" s="33">
        <v>2</v>
      </c>
      <c r="BJ6" s="33">
        <v>2</v>
      </c>
      <c r="BK6" s="33">
        <v>2</v>
      </c>
      <c r="BL6" s="33">
        <v>2</v>
      </c>
      <c r="BM6" s="33">
        <v>2</v>
      </c>
      <c r="BN6" s="33">
        <v>2</v>
      </c>
      <c r="BO6" s="33">
        <v>2</v>
      </c>
      <c r="BP6" s="33">
        <v>2</v>
      </c>
      <c r="BQ6" s="33">
        <v>2</v>
      </c>
      <c r="BR6" s="33">
        <v>2</v>
      </c>
      <c r="BS6" s="290"/>
      <c r="BT6" s="290"/>
      <c r="BU6" s="733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589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</row>
    <row r="7" spans="1:198" s="3" customFormat="1" x14ac:dyDescent="0.25">
      <c r="A7" s="601">
        <v>4</v>
      </c>
      <c r="B7" s="108" t="s">
        <v>1039</v>
      </c>
      <c r="C7" s="13" t="s">
        <v>905</v>
      </c>
      <c r="D7" s="13" t="s">
        <v>6</v>
      </c>
      <c r="F7" s="44" t="s">
        <v>112</v>
      </c>
      <c r="G7" s="51">
        <v>1</v>
      </c>
      <c r="H7" s="33">
        <v>1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1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G7" s="33">
        <v>1</v>
      </c>
      <c r="AH7" s="33">
        <v>1</v>
      </c>
      <c r="AI7" s="33">
        <v>1</v>
      </c>
      <c r="AJ7" s="33">
        <v>1</v>
      </c>
      <c r="AK7" s="33">
        <v>1</v>
      </c>
      <c r="AL7" s="33">
        <v>1</v>
      </c>
      <c r="AM7" s="33">
        <v>1</v>
      </c>
      <c r="AN7" s="33">
        <v>1</v>
      </c>
      <c r="AO7" s="33">
        <v>1</v>
      </c>
      <c r="AP7" s="33">
        <v>1</v>
      </c>
      <c r="AQ7" s="33">
        <v>1</v>
      </c>
      <c r="AR7" s="33">
        <v>1</v>
      </c>
      <c r="AS7" s="33">
        <v>1</v>
      </c>
      <c r="AT7" s="33">
        <v>1</v>
      </c>
      <c r="AU7" s="33">
        <v>1</v>
      </c>
      <c r="AV7" s="33">
        <v>1</v>
      </c>
      <c r="AW7" s="33">
        <v>1</v>
      </c>
      <c r="AX7" s="33">
        <v>1</v>
      </c>
      <c r="AY7" s="33">
        <v>1</v>
      </c>
      <c r="AZ7" s="33">
        <v>1</v>
      </c>
      <c r="BA7" s="33">
        <v>1</v>
      </c>
      <c r="BB7" s="33">
        <v>1</v>
      </c>
      <c r="BC7" s="33">
        <v>1</v>
      </c>
      <c r="BD7" s="33">
        <v>1</v>
      </c>
      <c r="BE7" s="33">
        <v>1</v>
      </c>
      <c r="BF7" s="33">
        <v>1</v>
      </c>
      <c r="BG7" s="33">
        <v>1</v>
      </c>
      <c r="BH7" s="33">
        <v>1</v>
      </c>
      <c r="BI7" s="33">
        <v>1</v>
      </c>
      <c r="BJ7" s="33">
        <v>1</v>
      </c>
      <c r="BK7" s="33">
        <v>1</v>
      </c>
      <c r="BL7" s="33">
        <v>1</v>
      </c>
      <c r="BM7" s="33">
        <v>1</v>
      </c>
      <c r="BN7" s="33">
        <v>1</v>
      </c>
      <c r="BO7" s="33">
        <v>1</v>
      </c>
      <c r="BP7" s="33">
        <v>1</v>
      </c>
      <c r="BQ7" s="33">
        <v>1</v>
      </c>
      <c r="BR7" s="33">
        <v>1</v>
      </c>
      <c r="BS7" s="290"/>
      <c r="BT7" s="290"/>
      <c r="BU7" s="733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589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</row>
    <row r="8" spans="1:198" s="3" customFormat="1" x14ac:dyDescent="0.25">
      <c r="A8" s="601">
        <v>5</v>
      </c>
      <c r="B8" s="108" t="s">
        <v>1040</v>
      </c>
      <c r="C8" s="13" t="s">
        <v>0</v>
      </c>
      <c r="D8" s="13" t="s">
        <v>3</v>
      </c>
      <c r="F8" s="44" t="s">
        <v>112</v>
      </c>
      <c r="G8" s="51">
        <v>1</v>
      </c>
      <c r="H8" s="33">
        <v>1</v>
      </c>
      <c r="I8" s="33">
        <v>1</v>
      </c>
      <c r="J8" s="33">
        <v>1</v>
      </c>
      <c r="K8" s="33">
        <v>1</v>
      </c>
      <c r="L8" s="33">
        <v>1</v>
      </c>
      <c r="M8" s="33">
        <v>1</v>
      </c>
      <c r="N8" s="33">
        <v>1</v>
      </c>
      <c r="O8" s="33">
        <v>1</v>
      </c>
      <c r="P8" s="33">
        <v>1</v>
      </c>
      <c r="Q8" s="33">
        <v>1</v>
      </c>
      <c r="R8" s="33">
        <v>1</v>
      </c>
      <c r="S8" s="33">
        <v>1</v>
      </c>
      <c r="T8" s="33">
        <v>1</v>
      </c>
      <c r="U8" s="33">
        <v>1</v>
      </c>
      <c r="V8" s="33">
        <v>1</v>
      </c>
      <c r="W8" s="33">
        <v>1</v>
      </c>
      <c r="X8" s="33">
        <v>1</v>
      </c>
      <c r="Y8" s="33">
        <v>1</v>
      </c>
      <c r="Z8" s="33">
        <v>1</v>
      </c>
      <c r="AA8" s="33">
        <v>1</v>
      </c>
      <c r="AB8" s="33">
        <v>1</v>
      </c>
      <c r="AC8" s="33">
        <v>1</v>
      </c>
      <c r="AD8" s="33">
        <v>1</v>
      </c>
      <c r="AE8" s="33">
        <v>1</v>
      </c>
      <c r="AF8" s="33">
        <v>1</v>
      </c>
      <c r="AG8" s="33">
        <v>1</v>
      </c>
      <c r="AH8" s="33">
        <v>1</v>
      </c>
      <c r="AI8" s="33">
        <v>1</v>
      </c>
      <c r="AJ8" s="33">
        <v>1</v>
      </c>
      <c r="AK8" s="33">
        <v>1</v>
      </c>
      <c r="AL8" s="33">
        <v>1</v>
      </c>
      <c r="AM8" s="33">
        <v>1</v>
      </c>
      <c r="AN8" s="33">
        <v>1</v>
      </c>
      <c r="AO8" s="33">
        <v>1</v>
      </c>
      <c r="AP8" s="33">
        <v>1</v>
      </c>
      <c r="AQ8" s="33">
        <v>1</v>
      </c>
      <c r="AR8" s="33">
        <v>1</v>
      </c>
      <c r="AS8" s="33">
        <v>1</v>
      </c>
      <c r="AT8" s="33">
        <v>1</v>
      </c>
      <c r="AU8" s="33">
        <v>1</v>
      </c>
      <c r="AV8" s="33">
        <v>1</v>
      </c>
      <c r="AW8" s="33">
        <v>1</v>
      </c>
      <c r="AX8" s="33">
        <v>1</v>
      </c>
      <c r="AY8" s="33">
        <v>1</v>
      </c>
      <c r="AZ8" s="33">
        <v>1</v>
      </c>
      <c r="BA8" s="33">
        <v>1</v>
      </c>
      <c r="BB8" s="33">
        <v>1</v>
      </c>
      <c r="BC8" s="33">
        <v>1</v>
      </c>
      <c r="BD8" s="33">
        <v>1</v>
      </c>
      <c r="BE8" s="33">
        <v>1</v>
      </c>
      <c r="BF8" s="33">
        <v>1</v>
      </c>
      <c r="BG8" s="33">
        <v>1</v>
      </c>
      <c r="BH8" s="33">
        <v>1</v>
      </c>
      <c r="BI8" s="33">
        <v>1</v>
      </c>
      <c r="BJ8" s="33">
        <v>1</v>
      </c>
      <c r="BK8" s="33">
        <v>1</v>
      </c>
      <c r="BL8" s="33">
        <v>1</v>
      </c>
      <c r="BM8" s="33">
        <v>1</v>
      </c>
      <c r="BN8" s="33">
        <v>1</v>
      </c>
      <c r="BO8" s="33">
        <v>1</v>
      </c>
      <c r="BP8" s="33">
        <v>1</v>
      </c>
      <c r="BQ8" s="33">
        <v>1</v>
      </c>
      <c r="BR8" s="33">
        <v>1</v>
      </c>
      <c r="BS8" s="290"/>
      <c r="BT8" s="290"/>
      <c r="BU8" s="733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589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</row>
    <row r="9" spans="1:198" s="3" customFormat="1" x14ac:dyDescent="0.25">
      <c r="A9" s="601">
        <v>6</v>
      </c>
      <c r="B9" s="108" t="s">
        <v>1041</v>
      </c>
      <c r="C9" s="13" t="s">
        <v>120</v>
      </c>
      <c r="D9" s="13" t="s">
        <v>56</v>
      </c>
      <c r="F9" s="44" t="s">
        <v>112</v>
      </c>
      <c r="G9" s="51">
        <v>1</v>
      </c>
      <c r="H9" s="33">
        <v>1</v>
      </c>
      <c r="I9" s="33">
        <v>1</v>
      </c>
      <c r="J9" s="33">
        <v>1</v>
      </c>
      <c r="K9" s="33">
        <v>1</v>
      </c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33">
        <v>1</v>
      </c>
      <c r="S9" s="33">
        <v>1</v>
      </c>
      <c r="T9" s="33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G9" s="33">
        <v>1</v>
      </c>
      <c r="AH9" s="33">
        <v>1</v>
      </c>
      <c r="AI9" s="33">
        <v>1</v>
      </c>
      <c r="AJ9" s="33">
        <v>1</v>
      </c>
      <c r="AK9" s="33">
        <v>1</v>
      </c>
      <c r="AL9" s="33">
        <v>1</v>
      </c>
      <c r="AM9" s="33">
        <v>1</v>
      </c>
      <c r="AN9" s="33">
        <v>1</v>
      </c>
      <c r="AO9" s="33">
        <v>1</v>
      </c>
      <c r="AP9" s="33">
        <v>1</v>
      </c>
      <c r="AQ9" s="33">
        <v>1</v>
      </c>
      <c r="AR9" s="33">
        <v>1</v>
      </c>
      <c r="AS9" s="33">
        <v>1</v>
      </c>
      <c r="AT9" s="33">
        <v>1</v>
      </c>
      <c r="AU9" s="33">
        <v>1</v>
      </c>
      <c r="AV9" s="33">
        <v>1</v>
      </c>
      <c r="AW9" s="33">
        <v>1</v>
      </c>
      <c r="AX9" s="33">
        <v>1</v>
      </c>
      <c r="AY9" s="33">
        <v>1</v>
      </c>
      <c r="AZ9" s="33">
        <v>1</v>
      </c>
      <c r="BA9" s="33">
        <v>1</v>
      </c>
      <c r="BB9" s="33">
        <v>1</v>
      </c>
      <c r="BC9" s="33">
        <v>1</v>
      </c>
      <c r="BD9" s="33">
        <v>1</v>
      </c>
      <c r="BE9" s="33">
        <v>1</v>
      </c>
      <c r="BF9" s="33">
        <v>1</v>
      </c>
      <c r="BG9" s="33">
        <v>1</v>
      </c>
      <c r="BH9" s="33">
        <v>1</v>
      </c>
      <c r="BI9" s="33">
        <v>1</v>
      </c>
      <c r="BJ9" s="33">
        <v>1</v>
      </c>
      <c r="BK9" s="33">
        <v>1</v>
      </c>
      <c r="BL9" s="33">
        <v>1</v>
      </c>
      <c r="BM9" s="33">
        <v>1</v>
      </c>
      <c r="BN9" s="33">
        <v>1</v>
      </c>
      <c r="BO9" s="33">
        <v>1</v>
      </c>
      <c r="BP9" s="33">
        <v>1</v>
      </c>
      <c r="BQ9" s="33">
        <v>1</v>
      </c>
      <c r="BR9" s="33">
        <v>1</v>
      </c>
      <c r="BS9" s="290"/>
      <c r="BT9" s="290"/>
      <c r="BU9" s="733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589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</row>
    <row r="10" spans="1:198" s="3" customFormat="1" x14ac:dyDescent="0.25">
      <c r="A10" s="601">
        <v>7</v>
      </c>
      <c r="B10" s="108" t="s">
        <v>1042</v>
      </c>
      <c r="C10" s="13" t="s">
        <v>121</v>
      </c>
      <c r="D10" s="13" t="s">
        <v>7</v>
      </c>
      <c r="F10" s="44" t="s">
        <v>112</v>
      </c>
      <c r="G10" s="51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33">
        <v>1</v>
      </c>
      <c r="R10" s="33">
        <v>1</v>
      </c>
      <c r="S10" s="33">
        <v>1</v>
      </c>
      <c r="T10" s="33">
        <v>1</v>
      </c>
      <c r="U10" s="33">
        <v>1</v>
      </c>
      <c r="V10" s="33">
        <v>1</v>
      </c>
      <c r="W10" s="33">
        <v>1</v>
      </c>
      <c r="X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  <c r="AF10" s="33">
        <v>1</v>
      </c>
      <c r="AG10" s="33">
        <v>1</v>
      </c>
      <c r="AH10" s="33">
        <v>1</v>
      </c>
      <c r="AI10" s="33">
        <v>1</v>
      </c>
      <c r="AJ10" s="33">
        <v>1</v>
      </c>
      <c r="AK10" s="33">
        <v>1</v>
      </c>
      <c r="AL10" s="33">
        <v>1</v>
      </c>
      <c r="AM10" s="33">
        <v>1</v>
      </c>
      <c r="AN10" s="33">
        <v>1</v>
      </c>
      <c r="AO10" s="33">
        <v>1</v>
      </c>
      <c r="AP10" s="33">
        <v>1</v>
      </c>
      <c r="AQ10" s="33">
        <v>1</v>
      </c>
      <c r="AR10" s="33">
        <v>1</v>
      </c>
      <c r="AS10" s="33">
        <v>1</v>
      </c>
      <c r="AT10" s="33">
        <v>1</v>
      </c>
      <c r="AU10" s="33">
        <v>1</v>
      </c>
      <c r="AV10" s="33">
        <v>1</v>
      </c>
      <c r="AW10" s="33">
        <v>1</v>
      </c>
      <c r="AX10" s="33">
        <v>1</v>
      </c>
      <c r="AY10" s="33">
        <v>1</v>
      </c>
      <c r="AZ10" s="33">
        <v>1</v>
      </c>
      <c r="BA10" s="33">
        <v>1</v>
      </c>
      <c r="BB10" s="33">
        <v>1</v>
      </c>
      <c r="BC10" s="33">
        <v>1</v>
      </c>
      <c r="BD10" s="33">
        <v>1</v>
      </c>
      <c r="BE10" s="33">
        <v>1</v>
      </c>
      <c r="BF10" s="33">
        <v>1</v>
      </c>
      <c r="BG10" s="33">
        <v>1</v>
      </c>
      <c r="BH10" s="33">
        <v>1</v>
      </c>
      <c r="BI10" s="33">
        <v>1</v>
      </c>
      <c r="BJ10" s="33">
        <v>1</v>
      </c>
      <c r="BK10" s="33">
        <v>1</v>
      </c>
      <c r="BL10" s="33">
        <v>1</v>
      </c>
      <c r="BM10" s="33">
        <v>1</v>
      </c>
      <c r="BN10" s="33">
        <v>1</v>
      </c>
      <c r="BO10" s="33">
        <v>1</v>
      </c>
      <c r="BP10" s="33">
        <v>1</v>
      </c>
      <c r="BQ10" s="33">
        <v>1</v>
      </c>
      <c r="BR10" s="33">
        <v>1</v>
      </c>
      <c r="BS10" s="290"/>
      <c r="BT10" s="290"/>
      <c r="BU10" s="733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589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</row>
    <row r="11" spans="1:198" s="35" customFormat="1" ht="13.8" thickBot="1" x14ac:dyDescent="0.3">
      <c r="A11" s="601">
        <v>8</v>
      </c>
      <c r="B11" s="182" t="s">
        <v>1043</v>
      </c>
      <c r="C11" s="183" t="s">
        <v>273</v>
      </c>
      <c r="D11" s="183" t="s">
        <v>8</v>
      </c>
      <c r="E11" s="50"/>
      <c r="F11" s="185" t="s">
        <v>112</v>
      </c>
      <c r="G11" s="186"/>
      <c r="H11" s="220">
        <v>1</v>
      </c>
      <c r="I11" s="220">
        <v>1</v>
      </c>
      <c r="J11" s="220">
        <v>1</v>
      </c>
      <c r="K11" s="220">
        <v>1</v>
      </c>
      <c r="L11" s="220">
        <v>1</v>
      </c>
      <c r="M11" s="220">
        <v>1</v>
      </c>
      <c r="N11" s="220">
        <v>1</v>
      </c>
      <c r="O11" s="220">
        <v>1</v>
      </c>
      <c r="P11" s="220">
        <v>1</v>
      </c>
      <c r="Q11" s="220">
        <v>1</v>
      </c>
      <c r="R11" s="220">
        <v>1</v>
      </c>
      <c r="S11" s="220">
        <v>1</v>
      </c>
      <c r="T11" s="220">
        <v>1</v>
      </c>
      <c r="U11" s="220">
        <v>1</v>
      </c>
      <c r="V11" s="220">
        <v>1</v>
      </c>
      <c r="W11" s="220">
        <v>1</v>
      </c>
      <c r="X11" s="220">
        <v>1</v>
      </c>
      <c r="Y11" s="220">
        <v>1</v>
      </c>
      <c r="Z11" s="220">
        <v>1</v>
      </c>
      <c r="AA11" s="220">
        <v>1</v>
      </c>
      <c r="AB11" s="220">
        <v>1</v>
      </c>
      <c r="AC11" s="220">
        <v>1</v>
      </c>
      <c r="AD11" s="220">
        <v>1</v>
      </c>
      <c r="AE11" s="220">
        <v>1</v>
      </c>
      <c r="AF11" s="220">
        <v>1</v>
      </c>
      <c r="AG11" s="220">
        <v>1</v>
      </c>
      <c r="AH11" s="220">
        <v>1</v>
      </c>
      <c r="AI11" s="220">
        <v>1</v>
      </c>
      <c r="AJ11" s="220">
        <v>1</v>
      </c>
      <c r="AK11" s="220">
        <v>1</v>
      </c>
      <c r="AL11" s="220">
        <v>1</v>
      </c>
      <c r="AM11" s="220">
        <v>1</v>
      </c>
      <c r="AN11" s="220">
        <v>1</v>
      </c>
      <c r="AO11" s="220">
        <v>1</v>
      </c>
      <c r="AP11" s="220">
        <v>1</v>
      </c>
      <c r="AQ11" s="220">
        <v>1</v>
      </c>
      <c r="AR11" s="220">
        <v>1</v>
      </c>
      <c r="AS11" s="220">
        <v>1</v>
      </c>
      <c r="AT11" s="220">
        <v>1</v>
      </c>
      <c r="AU11" s="220">
        <v>1</v>
      </c>
      <c r="AV11" s="303"/>
      <c r="AW11" s="303"/>
      <c r="AX11" s="303"/>
      <c r="AY11" s="303"/>
      <c r="AZ11" s="303"/>
      <c r="BA11" s="303"/>
      <c r="BB11" s="303"/>
      <c r="BC11" s="303"/>
      <c r="BD11" s="303"/>
      <c r="BE11" s="303"/>
      <c r="BF11" s="303"/>
      <c r="BG11" s="303"/>
      <c r="BH11" s="303"/>
      <c r="BI11" s="303"/>
      <c r="BJ11" s="303"/>
      <c r="BK11" s="303"/>
      <c r="BL11" s="303">
        <v>1</v>
      </c>
      <c r="BM11" s="303">
        <v>1</v>
      </c>
      <c r="BN11" s="303">
        <v>1</v>
      </c>
      <c r="BO11" s="303">
        <v>1</v>
      </c>
      <c r="BP11" s="303"/>
      <c r="BQ11" s="303">
        <v>1</v>
      </c>
      <c r="BR11" s="303">
        <v>1</v>
      </c>
      <c r="BS11" s="303"/>
      <c r="BT11" s="303"/>
      <c r="BU11" s="734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59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</row>
    <row r="12" spans="1:198" s="199" customFormat="1" x14ac:dyDescent="0.25">
      <c r="A12" s="601">
        <v>9</v>
      </c>
      <c r="B12" s="194" t="s">
        <v>1044</v>
      </c>
      <c r="C12" s="195" t="s">
        <v>276</v>
      </c>
      <c r="D12" s="312" t="s">
        <v>15</v>
      </c>
      <c r="E12" s="313" t="s">
        <v>1030</v>
      </c>
      <c r="F12" s="197" t="s">
        <v>112</v>
      </c>
      <c r="G12" s="198"/>
      <c r="H12" s="223">
        <v>6</v>
      </c>
      <c r="I12" s="223">
        <v>6</v>
      </c>
      <c r="J12" s="223"/>
      <c r="K12" s="223"/>
      <c r="L12" s="223">
        <v>6</v>
      </c>
      <c r="M12" s="223">
        <v>6</v>
      </c>
      <c r="N12" s="223"/>
      <c r="O12" s="223"/>
      <c r="P12" s="223">
        <v>6</v>
      </c>
      <c r="Q12" s="223">
        <v>6</v>
      </c>
      <c r="R12" s="223"/>
      <c r="S12" s="223"/>
      <c r="T12" s="223">
        <v>6</v>
      </c>
      <c r="U12" s="223">
        <v>6</v>
      </c>
      <c r="V12" s="223"/>
      <c r="W12" s="223"/>
      <c r="X12" s="223">
        <v>6</v>
      </c>
      <c r="Y12" s="223">
        <v>6</v>
      </c>
      <c r="Z12" s="223"/>
      <c r="AA12" s="223"/>
      <c r="AB12" s="223">
        <v>6</v>
      </c>
      <c r="AC12" s="223">
        <v>6</v>
      </c>
      <c r="AD12" s="223"/>
      <c r="AE12" s="223"/>
      <c r="AF12" s="223">
        <v>6</v>
      </c>
      <c r="AG12" s="223">
        <v>6</v>
      </c>
      <c r="AH12" s="223"/>
      <c r="AI12" s="223"/>
      <c r="AJ12" s="223">
        <v>6</v>
      </c>
      <c r="AK12" s="223">
        <v>6</v>
      </c>
      <c r="AL12" s="223"/>
      <c r="AM12" s="223"/>
      <c r="AN12" s="223">
        <v>6</v>
      </c>
      <c r="AO12" s="223">
        <v>6</v>
      </c>
      <c r="AP12" s="223"/>
      <c r="AQ12" s="223"/>
      <c r="AR12" s="223">
        <v>6</v>
      </c>
      <c r="AS12" s="223">
        <v>6</v>
      </c>
      <c r="AT12" s="223"/>
      <c r="AU12" s="223"/>
      <c r="AV12" s="223">
        <v>6</v>
      </c>
      <c r="AW12" s="223">
        <v>6</v>
      </c>
      <c r="AX12" s="223"/>
      <c r="AY12" s="230"/>
      <c r="AZ12" s="223">
        <v>6</v>
      </c>
      <c r="BA12" s="223">
        <v>6</v>
      </c>
      <c r="BB12" s="223"/>
      <c r="BC12" s="230"/>
      <c r="BD12" s="223">
        <v>6</v>
      </c>
      <c r="BE12" s="223">
        <v>6</v>
      </c>
      <c r="BF12" s="223"/>
      <c r="BG12" s="230"/>
      <c r="BH12" s="223">
        <v>6</v>
      </c>
      <c r="BI12" s="223">
        <v>6</v>
      </c>
      <c r="BJ12" s="223"/>
      <c r="BK12" s="230"/>
      <c r="BL12" s="223">
        <v>6</v>
      </c>
      <c r="BM12" s="223">
        <v>6</v>
      </c>
      <c r="BN12" s="223"/>
      <c r="BO12" s="230"/>
      <c r="BP12" s="223">
        <v>6</v>
      </c>
      <c r="BQ12" s="223">
        <v>6</v>
      </c>
      <c r="BR12" s="223">
        <v>6</v>
      </c>
      <c r="BS12" s="230"/>
      <c r="BT12" s="230"/>
      <c r="BU12" s="735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591"/>
      <c r="GB12" s="202"/>
      <c r="GC12" s="202"/>
      <c r="GD12" s="202"/>
      <c r="GE12" s="202"/>
      <c r="GF12" s="202"/>
      <c r="GG12" s="202"/>
      <c r="GH12" s="202"/>
      <c r="GI12" s="202"/>
      <c r="GJ12" s="202"/>
      <c r="GK12" s="202"/>
      <c r="GL12" s="202"/>
      <c r="GM12" s="202"/>
      <c r="GN12" s="202"/>
      <c r="GO12" s="202"/>
      <c r="GP12" s="202"/>
    </row>
    <row r="13" spans="1:198" s="209" customFormat="1" ht="13.8" thickBot="1" x14ac:dyDescent="0.3">
      <c r="A13" s="601">
        <v>10</v>
      </c>
      <c r="B13" s="204" t="s">
        <v>1044</v>
      </c>
      <c r="C13" s="205" t="s">
        <v>277</v>
      </c>
      <c r="D13" s="205" t="s">
        <v>15</v>
      </c>
      <c r="E13" s="314" t="s">
        <v>280</v>
      </c>
      <c r="F13" s="207" t="s">
        <v>112</v>
      </c>
      <c r="G13" s="208"/>
      <c r="H13" s="226">
        <v>6</v>
      </c>
      <c r="I13" s="226">
        <v>6</v>
      </c>
      <c r="J13" s="226"/>
      <c r="K13" s="226"/>
      <c r="L13" s="226">
        <v>6</v>
      </c>
      <c r="M13" s="226">
        <v>6</v>
      </c>
      <c r="N13" s="226"/>
      <c r="O13" s="226"/>
      <c r="P13" s="226">
        <v>6</v>
      </c>
      <c r="Q13" s="226">
        <v>6</v>
      </c>
      <c r="R13" s="226"/>
      <c r="S13" s="226"/>
      <c r="T13" s="226">
        <v>6</v>
      </c>
      <c r="U13" s="226">
        <v>6</v>
      </c>
      <c r="V13" s="226"/>
      <c r="W13" s="226"/>
      <c r="X13" s="226">
        <v>6</v>
      </c>
      <c r="Y13" s="226">
        <v>6</v>
      </c>
      <c r="Z13" s="226"/>
      <c r="AA13" s="226"/>
      <c r="AB13" s="226">
        <v>6</v>
      </c>
      <c r="AC13" s="226">
        <v>6</v>
      </c>
      <c r="AD13" s="226"/>
      <c r="AE13" s="226"/>
      <c r="AF13" s="226">
        <v>6</v>
      </c>
      <c r="AG13" s="226">
        <v>6</v>
      </c>
      <c r="AH13" s="226"/>
      <c r="AI13" s="226"/>
      <c r="AJ13" s="226">
        <v>6</v>
      </c>
      <c r="AK13" s="226">
        <v>6</v>
      </c>
      <c r="AL13" s="226"/>
      <c r="AM13" s="226"/>
      <c r="AN13" s="226">
        <v>6</v>
      </c>
      <c r="AO13" s="226">
        <v>6</v>
      </c>
      <c r="AP13" s="226"/>
      <c r="AQ13" s="226"/>
      <c r="AR13" s="226">
        <v>6</v>
      </c>
      <c r="AS13" s="226">
        <v>6</v>
      </c>
      <c r="AT13" s="226"/>
      <c r="AU13" s="226"/>
      <c r="AV13" s="226">
        <v>6</v>
      </c>
      <c r="AW13" s="226">
        <v>6</v>
      </c>
      <c r="AX13" s="226"/>
      <c r="AY13" s="231"/>
      <c r="AZ13" s="226">
        <v>6</v>
      </c>
      <c r="BA13" s="226">
        <v>6</v>
      </c>
      <c r="BB13" s="226"/>
      <c r="BC13" s="231"/>
      <c r="BD13" s="226">
        <v>6</v>
      </c>
      <c r="BE13" s="226">
        <v>6</v>
      </c>
      <c r="BF13" s="226"/>
      <c r="BG13" s="231"/>
      <c r="BH13" s="226">
        <v>6</v>
      </c>
      <c r="BI13" s="226">
        <v>6</v>
      </c>
      <c r="BJ13" s="226"/>
      <c r="BK13" s="231"/>
      <c r="BL13" s="226">
        <v>6</v>
      </c>
      <c r="BM13" s="226">
        <v>6</v>
      </c>
      <c r="BN13" s="226"/>
      <c r="BO13" s="231"/>
      <c r="BP13" s="226">
        <v>6</v>
      </c>
      <c r="BQ13" s="226">
        <v>6</v>
      </c>
      <c r="BR13" s="226">
        <v>6</v>
      </c>
      <c r="BS13" s="231"/>
      <c r="BT13" s="231"/>
      <c r="BU13" s="736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592"/>
      <c r="GB13" s="212"/>
      <c r="GC13" s="212"/>
      <c r="GD13" s="212"/>
      <c r="GE13" s="212"/>
      <c r="GF13" s="212"/>
      <c r="GG13" s="212"/>
      <c r="GH13" s="212"/>
      <c r="GI13" s="212"/>
      <c r="GJ13" s="212"/>
      <c r="GK13" s="212"/>
      <c r="GL13" s="212"/>
      <c r="GM13" s="212"/>
      <c r="GN13" s="212"/>
      <c r="GO13" s="212"/>
      <c r="GP13" s="212"/>
    </row>
    <row r="14" spans="1:198" s="199" customFormat="1" x14ac:dyDescent="0.25">
      <c r="A14" s="601">
        <v>11</v>
      </c>
      <c r="B14" s="194" t="s">
        <v>1044</v>
      </c>
      <c r="C14" s="195" t="s">
        <v>279</v>
      </c>
      <c r="D14" s="312" t="s">
        <v>15</v>
      </c>
      <c r="E14" s="313" t="s">
        <v>1031</v>
      </c>
      <c r="F14" s="197" t="s">
        <v>112</v>
      </c>
      <c r="G14" s="198"/>
      <c r="H14" s="223">
        <v>6</v>
      </c>
      <c r="I14" s="223">
        <v>6</v>
      </c>
      <c r="J14" s="223"/>
      <c r="K14" s="223"/>
      <c r="L14" s="223">
        <v>6</v>
      </c>
      <c r="M14" s="223">
        <v>6</v>
      </c>
      <c r="N14" s="223"/>
      <c r="O14" s="223"/>
      <c r="P14" s="223">
        <v>6</v>
      </c>
      <c r="Q14" s="223">
        <v>6</v>
      </c>
      <c r="R14" s="223"/>
      <c r="S14" s="223"/>
      <c r="T14" s="223">
        <v>6</v>
      </c>
      <c r="U14" s="223">
        <v>6</v>
      </c>
      <c r="V14" s="223"/>
      <c r="W14" s="223"/>
      <c r="X14" s="223">
        <v>6</v>
      </c>
      <c r="Y14" s="223">
        <v>6</v>
      </c>
      <c r="Z14" s="223"/>
      <c r="AA14" s="223"/>
      <c r="AB14" s="223">
        <v>6</v>
      </c>
      <c r="AC14" s="223">
        <v>6</v>
      </c>
      <c r="AD14" s="223"/>
      <c r="AE14" s="223"/>
      <c r="AF14" s="223">
        <v>6</v>
      </c>
      <c r="AG14" s="223">
        <v>6</v>
      </c>
      <c r="AH14" s="223"/>
      <c r="AI14" s="223"/>
      <c r="AJ14" s="223">
        <v>6</v>
      </c>
      <c r="AK14" s="223">
        <v>6</v>
      </c>
      <c r="AL14" s="223"/>
      <c r="AM14" s="223"/>
      <c r="AN14" s="223">
        <v>6</v>
      </c>
      <c r="AO14" s="223">
        <v>6</v>
      </c>
      <c r="AP14" s="223"/>
      <c r="AQ14" s="223"/>
      <c r="AR14" s="223">
        <v>6</v>
      </c>
      <c r="AS14" s="223">
        <v>6</v>
      </c>
      <c r="AT14" s="223"/>
      <c r="AU14" s="223"/>
      <c r="AV14" s="223">
        <v>6</v>
      </c>
      <c r="AW14" s="223">
        <v>6</v>
      </c>
      <c r="AX14" s="223"/>
      <c r="AY14" s="230"/>
      <c r="AZ14" s="223">
        <v>6</v>
      </c>
      <c r="BA14" s="223">
        <v>6</v>
      </c>
      <c r="BB14" s="223"/>
      <c r="BC14" s="230"/>
      <c r="BD14" s="223">
        <v>6</v>
      </c>
      <c r="BE14" s="223">
        <v>6</v>
      </c>
      <c r="BF14" s="223"/>
      <c r="BG14" s="230"/>
      <c r="BH14" s="223">
        <v>6</v>
      </c>
      <c r="BI14" s="223">
        <v>6</v>
      </c>
      <c r="BJ14" s="223"/>
      <c r="BK14" s="230"/>
      <c r="BL14" s="223">
        <v>6</v>
      </c>
      <c r="BM14" s="223">
        <v>6</v>
      </c>
      <c r="BN14" s="223"/>
      <c r="BO14" s="230"/>
      <c r="BP14" s="223">
        <v>6</v>
      </c>
      <c r="BQ14" s="223">
        <v>6</v>
      </c>
      <c r="BR14" s="223">
        <v>6</v>
      </c>
      <c r="BS14" s="230"/>
      <c r="BT14" s="230"/>
      <c r="BU14" s="735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591"/>
      <c r="GB14" s="202"/>
      <c r="GC14" s="202"/>
      <c r="GD14" s="202"/>
      <c r="GE14" s="202"/>
      <c r="GF14" s="202"/>
      <c r="GG14" s="202"/>
      <c r="GH14" s="202"/>
      <c r="GI14" s="202"/>
      <c r="GJ14" s="202"/>
      <c r="GK14" s="202"/>
      <c r="GL14" s="202"/>
      <c r="GM14" s="202"/>
      <c r="GN14" s="202"/>
      <c r="GO14" s="202"/>
      <c r="GP14" s="202"/>
    </row>
    <row r="15" spans="1:198" s="209" customFormat="1" ht="13.8" thickBot="1" x14ac:dyDescent="0.3">
      <c r="A15" s="601">
        <v>12</v>
      </c>
      <c r="B15" s="204" t="s">
        <v>1044</v>
      </c>
      <c r="C15" s="205" t="s">
        <v>278</v>
      </c>
      <c r="D15" s="205" t="s">
        <v>15</v>
      </c>
      <c r="E15" s="314" t="s">
        <v>281</v>
      </c>
      <c r="F15" s="207" t="s">
        <v>112</v>
      </c>
      <c r="G15" s="208"/>
      <c r="H15" s="226">
        <v>6</v>
      </c>
      <c r="I15" s="226">
        <v>6</v>
      </c>
      <c r="J15" s="226"/>
      <c r="K15" s="226"/>
      <c r="L15" s="226">
        <v>6</v>
      </c>
      <c r="M15" s="226">
        <v>6</v>
      </c>
      <c r="N15" s="226"/>
      <c r="O15" s="226"/>
      <c r="P15" s="226">
        <v>6</v>
      </c>
      <c r="Q15" s="226">
        <v>6</v>
      </c>
      <c r="R15" s="226"/>
      <c r="S15" s="226"/>
      <c r="T15" s="226">
        <v>6</v>
      </c>
      <c r="U15" s="226">
        <v>6</v>
      </c>
      <c r="V15" s="226"/>
      <c r="W15" s="226"/>
      <c r="X15" s="226">
        <v>6</v>
      </c>
      <c r="Y15" s="226">
        <v>6</v>
      </c>
      <c r="Z15" s="226"/>
      <c r="AA15" s="226"/>
      <c r="AB15" s="226">
        <v>6</v>
      </c>
      <c r="AC15" s="226">
        <v>6</v>
      </c>
      <c r="AD15" s="226"/>
      <c r="AE15" s="226"/>
      <c r="AF15" s="226">
        <v>6</v>
      </c>
      <c r="AG15" s="226">
        <v>6</v>
      </c>
      <c r="AH15" s="226"/>
      <c r="AI15" s="226"/>
      <c r="AJ15" s="226">
        <v>6</v>
      </c>
      <c r="AK15" s="226">
        <v>6</v>
      </c>
      <c r="AL15" s="226"/>
      <c r="AM15" s="226"/>
      <c r="AN15" s="226">
        <v>6</v>
      </c>
      <c r="AO15" s="226">
        <v>6</v>
      </c>
      <c r="AP15" s="226"/>
      <c r="AQ15" s="226"/>
      <c r="AR15" s="226">
        <v>6</v>
      </c>
      <c r="AS15" s="226">
        <v>6</v>
      </c>
      <c r="AT15" s="226"/>
      <c r="AU15" s="226"/>
      <c r="AV15" s="226">
        <v>6</v>
      </c>
      <c r="AW15" s="226">
        <v>6</v>
      </c>
      <c r="AX15" s="226"/>
      <c r="AY15" s="231"/>
      <c r="AZ15" s="226">
        <v>6</v>
      </c>
      <c r="BA15" s="226">
        <v>6</v>
      </c>
      <c r="BB15" s="226"/>
      <c r="BC15" s="231"/>
      <c r="BD15" s="226">
        <v>6</v>
      </c>
      <c r="BE15" s="226">
        <v>6</v>
      </c>
      <c r="BF15" s="226"/>
      <c r="BG15" s="231"/>
      <c r="BH15" s="226">
        <v>6</v>
      </c>
      <c r="BI15" s="226">
        <v>6</v>
      </c>
      <c r="BJ15" s="226"/>
      <c r="BK15" s="231"/>
      <c r="BL15" s="226">
        <v>6</v>
      </c>
      <c r="BM15" s="226">
        <v>6</v>
      </c>
      <c r="BN15" s="226"/>
      <c r="BO15" s="231"/>
      <c r="BP15" s="226">
        <v>6</v>
      </c>
      <c r="BQ15" s="226">
        <v>6</v>
      </c>
      <c r="BR15" s="226">
        <v>6</v>
      </c>
      <c r="BS15" s="231"/>
      <c r="BT15" s="231"/>
      <c r="BU15" s="736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592"/>
      <c r="GB15" s="212"/>
      <c r="GC15" s="212"/>
      <c r="GD15" s="212"/>
      <c r="GE15" s="212"/>
      <c r="GF15" s="212"/>
      <c r="GG15" s="212"/>
      <c r="GH15" s="212"/>
      <c r="GI15" s="212"/>
      <c r="GJ15" s="212"/>
      <c r="GK15" s="212"/>
      <c r="GL15" s="212"/>
      <c r="GM15" s="212"/>
      <c r="GN15" s="212"/>
      <c r="GO15" s="212"/>
      <c r="GP15" s="212"/>
    </row>
    <row r="16" spans="1:198" s="199" customFormat="1" x14ac:dyDescent="0.25">
      <c r="A16" s="601">
        <v>13</v>
      </c>
      <c r="B16" s="194" t="s">
        <v>1044</v>
      </c>
      <c r="C16" s="195" t="s">
        <v>23</v>
      </c>
      <c r="D16" s="195" t="s">
        <v>15</v>
      </c>
      <c r="E16" s="196" t="s">
        <v>24</v>
      </c>
      <c r="F16" s="197" t="s">
        <v>112</v>
      </c>
      <c r="G16" s="198"/>
      <c r="H16" s="223"/>
      <c r="I16" s="223"/>
      <c r="J16" s="230">
        <v>6</v>
      </c>
      <c r="K16" s="223">
        <v>6</v>
      </c>
      <c r="L16" s="223"/>
      <c r="M16" s="223"/>
      <c r="N16" s="230">
        <v>6</v>
      </c>
      <c r="O16" s="223">
        <v>6</v>
      </c>
      <c r="P16" s="223"/>
      <c r="Q16" s="223"/>
      <c r="R16" s="230">
        <v>6</v>
      </c>
      <c r="S16" s="223">
        <v>6</v>
      </c>
      <c r="T16" s="223"/>
      <c r="U16" s="223"/>
      <c r="V16" s="230">
        <v>6</v>
      </c>
      <c r="W16" s="223">
        <v>6</v>
      </c>
      <c r="X16" s="223"/>
      <c r="Y16" s="223"/>
      <c r="Z16" s="230">
        <v>6</v>
      </c>
      <c r="AA16" s="223">
        <v>6</v>
      </c>
      <c r="AB16" s="223"/>
      <c r="AC16" s="223"/>
      <c r="AD16" s="230">
        <v>6</v>
      </c>
      <c r="AE16" s="223">
        <v>6</v>
      </c>
      <c r="AF16" s="223"/>
      <c r="AG16" s="223"/>
      <c r="AH16" s="230">
        <v>6</v>
      </c>
      <c r="AI16" s="223">
        <v>6</v>
      </c>
      <c r="AJ16" s="223"/>
      <c r="AK16" s="223"/>
      <c r="AL16" s="230">
        <v>6</v>
      </c>
      <c r="AM16" s="223">
        <v>6</v>
      </c>
      <c r="AN16" s="223"/>
      <c r="AO16" s="223"/>
      <c r="AP16" s="230">
        <v>6</v>
      </c>
      <c r="AQ16" s="223">
        <v>6</v>
      </c>
      <c r="AR16" s="223"/>
      <c r="AS16" s="223"/>
      <c r="AT16" s="230">
        <v>6</v>
      </c>
      <c r="AU16" s="223">
        <v>6</v>
      </c>
      <c r="AV16" s="223"/>
      <c r="AW16" s="223"/>
      <c r="AX16" s="230">
        <v>6</v>
      </c>
      <c r="AY16" s="223">
        <v>6</v>
      </c>
      <c r="AZ16" s="223"/>
      <c r="BA16" s="223"/>
      <c r="BB16" s="230">
        <v>6</v>
      </c>
      <c r="BC16" s="223">
        <v>6</v>
      </c>
      <c r="BD16" s="223"/>
      <c r="BE16" s="223"/>
      <c r="BF16" s="230">
        <v>6</v>
      </c>
      <c r="BG16" s="223">
        <v>6</v>
      </c>
      <c r="BH16" s="223"/>
      <c r="BI16" s="223"/>
      <c r="BJ16" s="230">
        <v>6</v>
      </c>
      <c r="BK16" s="223">
        <v>6</v>
      </c>
      <c r="BL16" s="223"/>
      <c r="BM16" s="223"/>
      <c r="BN16" s="230">
        <v>6</v>
      </c>
      <c r="BO16" s="223">
        <v>6</v>
      </c>
      <c r="BP16" s="223"/>
      <c r="BQ16" s="223"/>
      <c r="BR16" s="223"/>
      <c r="BS16" s="230"/>
      <c r="BT16" s="230"/>
      <c r="BU16" s="735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591"/>
      <c r="GB16" s="202"/>
      <c r="GC16" s="202"/>
      <c r="GD16" s="202"/>
      <c r="GE16" s="202"/>
      <c r="GF16" s="202"/>
      <c r="GG16" s="202"/>
      <c r="GH16" s="202"/>
      <c r="GI16" s="202"/>
      <c r="GJ16" s="202"/>
      <c r="GK16" s="202"/>
      <c r="GL16" s="202"/>
      <c r="GM16" s="202"/>
      <c r="GN16" s="202"/>
      <c r="GO16" s="202"/>
      <c r="GP16" s="202"/>
    </row>
    <row r="17" spans="1:198" s="209" customFormat="1" ht="13.8" thickBot="1" x14ac:dyDescent="0.3">
      <c r="A17" s="601">
        <v>14</v>
      </c>
      <c r="B17" s="204" t="s">
        <v>1044</v>
      </c>
      <c r="C17" s="205" t="s">
        <v>14</v>
      </c>
      <c r="D17" s="205" t="s">
        <v>15</v>
      </c>
      <c r="E17" s="206" t="s">
        <v>25</v>
      </c>
      <c r="F17" s="207" t="s">
        <v>112</v>
      </c>
      <c r="G17" s="208"/>
      <c r="H17" s="226"/>
      <c r="I17" s="226"/>
      <c r="J17" s="231">
        <v>6</v>
      </c>
      <c r="K17" s="226">
        <v>6</v>
      </c>
      <c r="L17" s="226"/>
      <c r="M17" s="226"/>
      <c r="N17" s="231">
        <v>6</v>
      </c>
      <c r="O17" s="226">
        <v>6</v>
      </c>
      <c r="P17" s="226"/>
      <c r="Q17" s="226"/>
      <c r="R17" s="231">
        <v>6</v>
      </c>
      <c r="S17" s="226">
        <v>6</v>
      </c>
      <c r="T17" s="226"/>
      <c r="U17" s="226"/>
      <c r="V17" s="231">
        <v>6</v>
      </c>
      <c r="W17" s="226">
        <v>6</v>
      </c>
      <c r="X17" s="226"/>
      <c r="Y17" s="226"/>
      <c r="Z17" s="231">
        <v>6</v>
      </c>
      <c r="AA17" s="226">
        <v>6</v>
      </c>
      <c r="AB17" s="226"/>
      <c r="AC17" s="226"/>
      <c r="AD17" s="231">
        <v>6</v>
      </c>
      <c r="AE17" s="226">
        <v>6</v>
      </c>
      <c r="AF17" s="226"/>
      <c r="AG17" s="226"/>
      <c r="AH17" s="231">
        <v>6</v>
      </c>
      <c r="AI17" s="226">
        <v>6</v>
      </c>
      <c r="AJ17" s="226"/>
      <c r="AK17" s="226"/>
      <c r="AL17" s="231">
        <v>6</v>
      </c>
      <c r="AM17" s="226">
        <v>6</v>
      </c>
      <c r="AN17" s="226"/>
      <c r="AO17" s="226"/>
      <c r="AP17" s="231">
        <v>6</v>
      </c>
      <c r="AQ17" s="226">
        <v>6</v>
      </c>
      <c r="AR17" s="226"/>
      <c r="AS17" s="226"/>
      <c r="AT17" s="231">
        <v>6</v>
      </c>
      <c r="AU17" s="226">
        <v>6</v>
      </c>
      <c r="AV17" s="226"/>
      <c r="AW17" s="226"/>
      <c r="AX17" s="231">
        <v>6</v>
      </c>
      <c r="AY17" s="226">
        <v>6</v>
      </c>
      <c r="AZ17" s="226"/>
      <c r="BA17" s="226"/>
      <c r="BB17" s="231">
        <v>6</v>
      </c>
      <c r="BC17" s="226">
        <v>6</v>
      </c>
      <c r="BD17" s="226"/>
      <c r="BE17" s="226"/>
      <c r="BF17" s="231">
        <v>6</v>
      </c>
      <c r="BG17" s="226">
        <v>6</v>
      </c>
      <c r="BH17" s="226"/>
      <c r="BI17" s="226"/>
      <c r="BJ17" s="231">
        <v>6</v>
      </c>
      <c r="BK17" s="226">
        <v>6</v>
      </c>
      <c r="BL17" s="226"/>
      <c r="BM17" s="226"/>
      <c r="BN17" s="231">
        <v>6</v>
      </c>
      <c r="BO17" s="226">
        <v>6</v>
      </c>
      <c r="BP17" s="226"/>
      <c r="BQ17" s="226"/>
      <c r="BR17" s="226"/>
      <c r="BS17" s="231"/>
      <c r="BT17" s="231"/>
      <c r="BU17" s="736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592"/>
      <c r="GB17" s="212"/>
      <c r="GC17" s="212"/>
      <c r="GD17" s="212"/>
      <c r="GE17" s="212"/>
      <c r="GF17" s="212"/>
      <c r="GG17" s="212"/>
      <c r="GH17" s="212"/>
      <c r="GI17" s="212"/>
      <c r="GJ17" s="212"/>
      <c r="GK17" s="212"/>
      <c r="GL17" s="212"/>
      <c r="GM17" s="212"/>
      <c r="GN17" s="212"/>
      <c r="GO17" s="212"/>
      <c r="GP17" s="212"/>
    </row>
    <row r="18" spans="1:198" s="199" customFormat="1" x14ac:dyDescent="0.25">
      <c r="A18" s="601">
        <v>15</v>
      </c>
      <c r="B18" s="194" t="s">
        <v>1045</v>
      </c>
      <c r="C18" s="195" t="s">
        <v>284</v>
      </c>
      <c r="D18" s="195" t="s">
        <v>17</v>
      </c>
      <c r="E18" s="202"/>
      <c r="F18" s="197" t="s">
        <v>112</v>
      </c>
      <c r="G18" s="198"/>
      <c r="H18" s="223">
        <v>2</v>
      </c>
      <c r="I18" s="223">
        <v>2</v>
      </c>
      <c r="J18" s="230"/>
      <c r="K18" s="223"/>
      <c r="L18" s="223">
        <v>2</v>
      </c>
      <c r="M18" s="223">
        <v>2</v>
      </c>
      <c r="N18" s="230"/>
      <c r="O18" s="223"/>
      <c r="P18" s="223">
        <v>2</v>
      </c>
      <c r="Q18" s="223">
        <v>2</v>
      </c>
      <c r="R18" s="230"/>
      <c r="S18" s="223"/>
      <c r="T18" s="223">
        <v>2</v>
      </c>
      <c r="U18" s="223">
        <v>2</v>
      </c>
      <c r="V18" s="230"/>
      <c r="W18" s="223"/>
      <c r="X18" s="223">
        <v>2</v>
      </c>
      <c r="Y18" s="223">
        <v>2</v>
      </c>
      <c r="Z18" s="230"/>
      <c r="AA18" s="223"/>
      <c r="AB18" s="223">
        <v>2</v>
      </c>
      <c r="AC18" s="223">
        <v>2</v>
      </c>
      <c r="AD18" s="230"/>
      <c r="AE18" s="223"/>
      <c r="AF18" s="223">
        <v>2</v>
      </c>
      <c r="AG18" s="223">
        <v>2</v>
      </c>
      <c r="AH18" s="230"/>
      <c r="AI18" s="223"/>
      <c r="AJ18" s="223">
        <v>2</v>
      </c>
      <c r="AK18" s="223">
        <v>2</v>
      </c>
      <c r="AL18" s="230"/>
      <c r="AM18" s="223"/>
      <c r="AN18" s="223">
        <v>2</v>
      </c>
      <c r="AO18" s="223">
        <v>2</v>
      </c>
      <c r="AP18" s="230"/>
      <c r="AQ18" s="223"/>
      <c r="AR18" s="223">
        <v>2</v>
      </c>
      <c r="AS18" s="223">
        <v>2</v>
      </c>
      <c r="AT18" s="230"/>
      <c r="AU18" s="223"/>
      <c r="AV18" s="223">
        <v>2</v>
      </c>
      <c r="AW18" s="223">
        <v>2</v>
      </c>
      <c r="AX18" s="230"/>
      <c r="AY18" s="223"/>
      <c r="AZ18" s="223">
        <v>2</v>
      </c>
      <c r="BA18" s="223">
        <v>2</v>
      </c>
      <c r="BB18" s="230"/>
      <c r="BC18" s="223"/>
      <c r="BD18" s="223">
        <v>2</v>
      </c>
      <c r="BE18" s="223">
        <v>2</v>
      </c>
      <c r="BF18" s="230"/>
      <c r="BG18" s="223"/>
      <c r="BH18" s="223">
        <v>2</v>
      </c>
      <c r="BI18" s="223">
        <v>2</v>
      </c>
      <c r="BJ18" s="230"/>
      <c r="BK18" s="223"/>
      <c r="BL18" s="223">
        <v>2</v>
      </c>
      <c r="BM18" s="223">
        <v>2</v>
      </c>
      <c r="BN18" s="230"/>
      <c r="BO18" s="223"/>
      <c r="BP18" s="223">
        <v>2</v>
      </c>
      <c r="BQ18" s="223">
        <v>2</v>
      </c>
      <c r="BR18" s="223">
        <v>2</v>
      </c>
      <c r="BS18" s="230"/>
      <c r="BT18" s="230"/>
      <c r="BU18" s="735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591"/>
      <c r="GB18" s="202"/>
      <c r="GC18" s="202"/>
      <c r="GD18" s="202"/>
      <c r="GE18" s="202"/>
      <c r="GF18" s="202"/>
      <c r="GG18" s="202"/>
      <c r="GH18" s="202"/>
      <c r="GI18" s="202"/>
      <c r="GJ18" s="202"/>
      <c r="GK18" s="202"/>
      <c r="GL18" s="202"/>
      <c r="GM18" s="202"/>
      <c r="GN18" s="202"/>
      <c r="GO18" s="202"/>
      <c r="GP18" s="202"/>
    </row>
    <row r="19" spans="1:198" s="209" customFormat="1" ht="13.8" thickBot="1" x14ac:dyDescent="0.3">
      <c r="A19" s="601">
        <v>16</v>
      </c>
      <c r="B19" s="204" t="s">
        <v>1045</v>
      </c>
      <c r="C19" s="205" t="s">
        <v>283</v>
      </c>
      <c r="D19" s="205" t="s">
        <v>17</v>
      </c>
      <c r="E19" s="206" t="s">
        <v>285</v>
      </c>
      <c r="F19" s="207" t="s">
        <v>112</v>
      </c>
      <c r="G19" s="208"/>
      <c r="H19" s="226">
        <v>2</v>
      </c>
      <c r="I19" s="226">
        <v>2</v>
      </c>
      <c r="J19" s="231"/>
      <c r="K19" s="226"/>
      <c r="L19" s="226">
        <v>2</v>
      </c>
      <c r="M19" s="226">
        <v>2</v>
      </c>
      <c r="N19" s="231"/>
      <c r="O19" s="226"/>
      <c r="P19" s="226">
        <v>2</v>
      </c>
      <c r="Q19" s="226">
        <v>2</v>
      </c>
      <c r="R19" s="231"/>
      <c r="S19" s="226"/>
      <c r="T19" s="226">
        <v>2</v>
      </c>
      <c r="U19" s="226">
        <v>2</v>
      </c>
      <c r="V19" s="231"/>
      <c r="W19" s="226"/>
      <c r="X19" s="226">
        <v>2</v>
      </c>
      <c r="Y19" s="226">
        <v>2</v>
      </c>
      <c r="Z19" s="231"/>
      <c r="AA19" s="226"/>
      <c r="AB19" s="226">
        <v>2</v>
      </c>
      <c r="AC19" s="226">
        <v>2</v>
      </c>
      <c r="AD19" s="231"/>
      <c r="AE19" s="226"/>
      <c r="AF19" s="226">
        <v>2</v>
      </c>
      <c r="AG19" s="226">
        <v>2</v>
      </c>
      <c r="AH19" s="231"/>
      <c r="AI19" s="226"/>
      <c r="AJ19" s="226">
        <v>2</v>
      </c>
      <c r="AK19" s="226">
        <v>2</v>
      </c>
      <c r="AL19" s="231"/>
      <c r="AM19" s="226"/>
      <c r="AN19" s="226">
        <v>2</v>
      </c>
      <c r="AO19" s="226">
        <v>2</v>
      </c>
      <c r="AP19" s="231"/>
      <c r="AQ19" s="226"/>
      <c r="AR19" s="226">
        <v>2</v>
      </c>
      <c r="AS19" s="226">
        <v>2</v>
      </c>
      <c r="AT19" s="231"/>
      <c r="AU19" s="226"/>
      <c r="AV19" s="226">
        <v>2</v>
      </c>
      <c r="AW19" s="226">
        <v>2</v>
      </c>
      <c r="AX19" s="231"/>
      <c r="AY19" s="226"/>
      <c r="AZ19" s="226">
        <v>2</v>
      </c>
      <c r="BA19" s="226">
        <v>2</v>
      </c>
      <c r="BB19" s="231"/>
      <c r="BC19" s="226"/>
      <c r="BD19" s="226">
        <v>2</v>
      </c>
      <c r="BE19" s="226">
        <v>2</v>
      </c>
      <c r="BF19" s="231"/>
      <c r="BG19" s="226"/>
      <c r="BH19" s="226">
        <v>2</v>
      </c>
      <c r="BI19" s="226">
        <v>2</v>
      </c>
      <c r="BJ19" s="231"/>
      <c r="BK19" s="226"/>
      <c r="BL19" s="226">
        <v>2</v>
      </c>
      <c r="BM19" s="226">
        <v>2</v>
      </c>
      <c r="BN19" s="231"/>
      <c r="BO19" s="226"/>
      <c r="BP19" s="226">
        <v>2</v>
      </c>
      <c r="BQ19" s="226">
        <v>2</v>
      </c>
      <c r="BR19" s="226">
        <v>2</v>
      </c>
      <c r="BS19" s="231"/>
      <c r="BT19" s="231"/>
      <c r="BU19" s="736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592"/>
      <c r="GB19" s="212"/>
      <c r="GC19" s="212"/>
      <c r="GD19" s="212"/>
      <c r="GE19" s="212"/>
      <c r="GF19" s="212"/>
      <c r="GG19" s="212"/>
      <c r="GH19" s="212"/>
      <c r="GI19" s="212"/>
      <c r="GJ19" s="212"/>
      <c r="GK19" s="212"/>
      <c r="GL19" s="212"/>
      <c r="GM19" s="212"/>
      <c r="GN19" s="212"/>
      <c r="GO19" s="212"/>
      <c r="GP19" s="212"/>
    </row>
    <row r="20" spans="1:198" s="254" customFormat="1" ht="13.8" thickBot="1" x14ac:dyDescent="0.3">
      <c r="A20" s="601">
        <v>17</v>
      </c>
      <c r="B20" s="306" t="s">
        <v>1045</v>
      </c>
      <c r="C20" s="307" t="s">
        <v>16</v>
      </c>
      <c r="D20" s="307" t="s">
        <v>17</v>
      </c>
      <c r="F20" s="308" t="s">
        <v>112</v>
      </c>
      <c r="G20" s="309"/>
      <c r="H20" s="310"/>
      <c r="I20" s="310"/>
      <c r="J20" s="311">
        <v>2</v>
      </c>
      <c r="K20" s="310">
        <v>2</v>
      </c>
      <c r="L20" s="310"/>
      <c r="M20" s="310"/>
      <c r="N20" s="311">
        <v>2</v>
      </c>
      <c r="O20" s="310">
        <v>2</v>
      </c>
      <c r="P20" s="310"/>
      <c r="Q20" s="310"/>
      <c r="R20" s="311">
        <v>2</v>
      </c>
      <c r="S20" s="310">
        <v>2</v>
      </c>
      <c r="T20" s="310"/>
      <c r="U20" s="310"/>
      <c r="V20" s="311">
        <v>2</v>
      </c>
      <c r="W20" s="310">
        <v>2</v>
      </c>
      <c r="X20" s="310"/>
      <c r="Y20" s="310"/>
      <c r="Z20" s="311">
        <v>2</v>
      </c>
      <c r="AA20" s="310">
        <v>2</v>
      </c>
      <c r="AB20" s="310"/>
      <c r="AC20" s="310"/>
      <c r="AD20" s="311">
        <v>2</v>
      </c>
      <c r="AE20" s="310">
        <v>2</v>
      </c>
      <c r="AF20" s="310"/>
      <c r="AG20" s="310"/>
      <c r="AH20" s="311">
        <v>2</v>
      </c>
      <c r="AI20" s="310">
        <v>2</v>
      </c>
      <c r="AJ20" s="310"/>
      <c r="AK20" s="310"/>
      <c r="AL20" s="311">
        <v>2</v>
      </c>
      <c r="AM20" s="310">
        <v>2</v>
      </c>
      <c r="AN20" s="310"/>
      <c r="AO20" s="310"/>
      <c r="AP20" s="311">
        <v>2</v>
      </c>
      <c r="AQ20" s="310">
        <v>2</v>
      </c>
      <c r="AR20" s="310"/>
      <c r="AS20" s="310"/>
      <c r="AT20" s="311">
        <v>2</v>
      </c>
      <c r="AU20" s="310">
        <v>2</v>
      </c>
      <c r="AV20" s="310"/>
      <c r="AW20" s="310"/>
      <c r="AX20" s="311">
        <v>2</v>
      </c>
      <c r="AY20" s="310">
        <v>2</v>
      </c>
      <c r="AZ20" s="310"/>
      <c r="BA20" s="310"/>
      <c r="BB20" s="311">
        <v>2</v>
      </c>
      <c r="BC20" s="310">
        <v>2</v>
      </c>
      <c r="BD20" s="310"/>
      <c r="BE20" s="310"/>
      <c r="BF20" s="311">
        <v>2</v>
      </c>
      <c r="BG20" s="310">
        <v>2</v>
      </c>
      <c r="BH20" s="310"/>
      <c r="BI20" s="310"/>
      <c r="BJ20" s="311">
        <v>2</v>
      </c>
      <c r="BK20" s="310">
        <v>2</v>
      </c>
      <c r="BL20" s="310"/>
      <c r="BM20" s="310"/>
      <c r="BN20" s="311">
        <v>2</v>
      </c>
      <c r="BO20" s="310">
        <v>2</v>
      </c>
      <c r="BP20" s="310"/>
      <c r="BQ20" s="310"/>
      <c r="BR20" s="310"/>
      <c r="BS20" s="311"/>
      <c r="BT20" s="311"/>
      <c r="BU20" s="737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593"/>
      <c r="GB20" s="253"/>
      <c r="GC20" s="253"/>
      <c r="GD20" s="253"/>
      <c r="GE20" s="253"/>
      <c r="GF20" s="253"/>
      <c r="GG20" s="253"/>
      <c r="GH20" s="253"/>
      <c r="GI20" s="253"/>
      <c r="GJ20" s="253"/>
      <c r="GK20" s="253"/>
      <c r="GL20" s="253"/>
      <c r="GM20" s="253"/>
      <c r="GN20" s="253"/>
      <c r="GO20" s="253"/>
      <c r="GP20" s="253"/>
    </row>
    <row r="21" spans="1:198" s="199" customFormat="1" x14ac:dyDescent="0.25">
      <c r="A21" s="601">
        <v>18</v>
      </c>
      <c r="B21" s="194" t="s">
        <v>1046</v>
      </c>
      <c r="C21" s="195" t="s">
        <v>286</v>
      </c>
      <c r="D21" s="195" t="s">
        <v>19</v>
      </c>
      <c r="E21" s="313" t="s">
        <v>297</v>
      </c>
      <c r="F21" s="197" t="s">
        <v>112</v>
      </c>
      <c r="G21" s="198"/>
      <c r="H21" s="223">
        <v>6</v>
      </c>
      <c r="I21" s="223">
        <v>6</v>
      </c>
      <c r="J21" s="230"/>
      <c r="K21" s="223"/>
      <c r="L21" s="223">
        <v>6</v>
      </c>
      <c r="M21" s="223">
        <v>6</v>
      </c>
      <c r="N21" s="230"/>
      <c r="O21" s="223"/>
      <c r="P21" s="223">
        <v>6</v>
      </c>
      <c r="Q21" s="223">
        <v>6</v>
      </c>
      <c r="R21" s="230"/>
      <c r="S21" s="223"/>
      <c r="T21" s="223">
        <v>6</v>
      </c>
      <c r="U21" s="223">
        <v>6</v>
      </c>
      <c r="V21" s="230"/>
      <c r="W21" s="223"/>
      <c r="X21" s="223">
        <v>6</v>
      </c>
      <c r="Y21" s="223">
        <v>6</v>
      </c>
      <c r="Z21" s="230"/>
      <c r="AA21" s="223"/>
      <c r="AB21" s="223">
        <v>6</v>
      </c>
      <c r="AC21" s="223">
        <v>6</v>
      </c>
      <c r="AD21" s="230"/>
      <c r="AE21" s="223"/>
      <c r="AF21" s="223">
        <v>6</v>
      </c>
      <c r="AG21" s="223">
        <v>6</v>
      </c>
      <c r="AH21" s="230"/>
      <c r="AI21" s="223"/>
      <c r="AJ21" s="223">
        <v>6</v>
      </c>
      <c r="AK21" s="223">
        <v>6</v>
      </c>
      <c r="AL21" s="230"/>
      <c r="AM21" s="223"/>
      <c r="AN21" s="223">
        <v>6</v>
      </c>
      <c r="AO21" s="223">
        <v>6</v>
      </c>
      <c r="AP21" s="230"/>
      <c r="AQ21" s="223"/>
      <c r="AR21" s="223">
        <v>6</v>
      </c>
      <c r="AS21" s="223">
        <v>6</v>
      </c>
      <c r="AT21" s="230"/>
      <c r="AU21" s="223"/>
      <c r="AV21" s="223">
        <v>6</v>
      </c>
      <c r="AW21" s="223">
        <v>6</v>
      </c>
      <c r="AX21" s="230"/>
      <c r="AY21" s="223"/>
      <c r="AZ21" s="223">
        <v>6</v>
      </c>
      <c r="BA21" s="223">
        <v>6</v>
      </c>
      <c r="BB21" s="230"/>
      <c r="BC21" s="223"/>
      <c r="BD21" s="223">
        <v>6</v>
      </c>
      <c r="BE21" s="223">
        <v>6</v>
      </c>
      <c r="BF21" s="230"/>
      <c r="BG21" s="223"/>
      <c r="BH21" s="223">
        <v>6</v>
      </c>
      <c r="BI21" s="223">
        <v>6</v>
      </c>
      <c r="BJ21" s="230"/>
      <c r="BK21" s="223"/>
      <c r="BL21" s="223">
        <v>6</v>
      </c>
      <c r="BM21" s="223">
        <v>6</v>
      </c>
      <c r="BN21" s="230"/>
      <c r="BO21" s="223"/>
      <c r="BP21" s="223">
        <v>6</v>
      </c>
      <c r="BQ21" s="223">
        <v>6</v>
      </c>
      <c r="BR21" s="223">
        <v>6</v>
      </c>
      <c r="BS21" s="230"/>
      <c r="BT21" s="230"/>
      <c r="BU21" s="735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591"/>
      <c r="GB21" s="202"/>
      <c r="GC21" s="202"/>
      <c r="GD21" s="202"/>
      <c r="GE21" s="202"/>
      <c r="GF21" s="202"/>
      <c r="GG21" s="202"/>
      <c r="GH21" s="202"/>
      <c r="GI21" s="202"/>
      <c r="GJ21" s="202"/>
      <c r="GK21" s="202"/>
      <c r="GL21" s="202"/>
      <c r="GM21" s="202"/>
      <c r="GN21" s="202"/>
      <c r="GO21" s="202"/>
      <c r="GP21" s="202"/>
    </row>
    <row r="22" spans="1:198" s="209" customFormat="1" ht="13.8" thickBot="1" x14ac:dyDescent="0.3">
      <c r="A22" s="601">
        <v>19</v>
      </c>
      <c r="B22" s="204" t="s">
        <v>1046</v>
      </c>
      <c r="C22" s="205" t="s">
        <v>287</v>
      </c>
      <c r="D22" s="205" t="s">
        <v>19</v>
      </c>
      <c r="E22" s="206" t="s">
        <v>288</v>
      </c>
      <c r="F22" s="207" t="s">
        <v>112</v>
      </c>
      <c r="G22" s="208"/>
      <c r="H22" s="226">
        <v>6</v>
      </c>
      <c r="I22" s="226">
        <v>6</v>
      </c>
      <c r="J22" s="231"/>
      <c r="K22" s="226"/>
      <c r="L22" s="226">
        <v>6</v>
      </c>
      <c r="M22" s="226">
        <v>6</v>
      </c>
      <c r="N22" s="231"/>
      <c r="O22" s="226"/>
      <c r="P22" s="226">
        <v>6</v>
      </c>
      <c r="Q22" s="226">
        <v>6</v>
      </c>
      <c r="R22" s="231"/>
      <c r="S22" s="226"/>
      <c r="T22" s="226">
        <v>6</v>
      </c>
      <c r="U22" s="226">
        <v>6</v>
      </c>
      <c r="V22" s="231"/>
      <c r="W22" s="226"/>
      <c r="X22" s="226">
        <v>6</v>
      </c>
      <c r="Y22" s="226">
        <v>6</v>
      </c>
      <c r="Z22" s="231"/>
      <c r="AA22" s="226"/>
      <c r="AB22" s="226">
        <v>6</v>
      </c>
      <c r="AC22" s="226">
        <v>6</v>
      </c>
      <c r="AD22" s="231"/>
      <c r="AE22" s="226"/>
      <c r="AF22" s="226">
        <v>6</v>
      </c>
      <c r="AG22" s="226">
        <v>6</v>
      </c>
      <c r="AH22" s="231"/>
      <c r="AI22" s="226"/>
      <c r="AJ22" s="226">
        <v>6</v>
      </c>
      <c r="AK22" s="226">
        <v>6</v>
      </c>
      <c r="AL22" s="231"/>
      <c r="AM22" s="226"/>
      <c r="AN22" s="226">
        <v>6</v>
      </c>
      <c r="AO22" s="226">
        <v>6</v>
      </c>
      <c r="AP22" s="231"/>
      <c r="AQ22" s="226"/>
      <c r="AR22" s="226">
        <v>6</v>
      </c>
      <c r="AS22" s="226">
        <v>6</v>
      </c>
      <c r="AT22" s="231"/>
      <c r="AU22" s="226"/>
      <c r="AV22" s="226">
        <v>6</v>
      </c>
      <c r="AW22" s="226">
        <v>6</v>
      </c>
      <c r="AX22" s="231"/>
      <c r="AY22" s="226"/>
      <c r="AZ22" s="226">
        <v>6</v>
      </c>
      <c r="BA22" s="226">
        <v>6</v>
      </c>
      <c r="BB22" s="231"/>
      <c r="BC22" s="226"/>
      <c r="BD22" s="226">
        <v>6</v>
      </c>
      <c r="BE22" s="226">
        <v>6</v>
      </c>
      <c r="BF22" s="231"/>
      <c r="BG22" s="226"/>
      <c r="BH22" s="226">
        <v>6</v>
      </c>
      <c r="BI22" s="226">
        <v>6</v>
      </c>
      <c r="BJ22" s="231"/>
      <c r="BK22" s="226"/>
      <c r="BL22" s="226">
        <v>6</v>
      </c>
      <c r="BM22" s="226">
        <v>6</v>
      </c>
      <c r="BN22" s="231"/>
      <c r="BO22" s="226"/>
      <c r="BP22" s="226">
        <v>6</v>
      </c>
      <c r="BQ22" s="226">
        <v>6</v>
      </c>
      <c r="BR22" s="226">
        <v>6</v>
      </c>
      <c r="BS22" s="231"/>
      <c r="BT22" s="231"/>
      <c r="BU22" s="736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592"/>
      <c r="GB22" s="212"/>
      <c r="GC22" s="212"/>
      <c r="GD22" s="212"/>
      <c r="GE22" s="212"/>
      <c r="GF22" s="212"/>
      <c r="GG22" s="212"/>
      <c r="GH22" s="212"/>
      <c r="GI22" s="212"/>
      <c r="GJ22" s="212"/>
      <c r="GK22" s="212"/>
      <c r="GL22" s="212"/>
      <c r="GM22" s="212"/>
      <c r="GN22" s="212"/>
      <c r="GO22" s="212"/>
      <c r="GP22" s="212"/>
    </row>
    <row r="23" spans="1:198" s="254" customFormat="1" ht="13.8" thickBot="1" x14ac:dyDescent="0.3">
      <c r="A23" s="601">
        <v>20</v>
      </c>
      <c r="B23" s="306" t="s">
        <v>1046</v>
      </c>
      <c r="C23" s="307" t="s">
        <v>18</v>
      </c>
      <c r="D23" s="307" t="s">
        <v>19</v>
      </c>
      <c r="F23" s="308" t="s">
        <v>112</v>
      </c>
      <c r="G23" s="309"/>
      <c r="H23" s="310"/>
      <c r="I23" s="310"/>
      <c r="J23" s="311">
        <v>6</v>
      </c>
      <c r="K23" s="310">
        <v>6</v>
      </c>
      <c r="L23" s="310"/>
      <c r="M23" s="311"/>
      <c r="N23" s="311">
        <v>6</v>
      </c>
      <c r="O23" s="310">
        <v>6</v>
      </c>
      <c r="P23" s="310"/>
      <c r="Q23" s="310"/>
      <c r="R23" s="311">
        <v>6</v>
      </c>
      <c r="S23" s="310">
        <v>6</v>
      </c>
      <c r="T23" s="310"/>
      <c r="U23" s="310"/>
      <c r="V23" s="311">
        <v>6</v>
      </c>
      <c r="W23" s="310">
        <v>6</v>
      </c>
      <c r="X23" s="310"/>
      <c r="Y23" s="310"/>
      <c r="Z23" s="311">
        <v>6</v>
      </c>
      <c r="AA23" s="310">
        <v>6</v>
      </c>
      <c r="AB23" s="310"/>
      <c r="AC23" s="310"/>
      <c r="AD23" s="311">
        <v>6</v>
      </c>
      <c r="AE23" s="310">
        <v>6</v>
      </c>
      <c r="AF23" s="310"/>
      <c r="AG23" s="310"/>
      <c r="AH23" s="311">
        <v>6</v>
      </c>
      <c r="AI23" s="310">
        <v>6</v>
      </c>
      <c r="AJ23" s="310"/>
      <c r="AK23" s="310"/>
      <c r="AL23" s="311">
        <v>6</v>
      </c>
      <c r="AM23" s="310">
        <v>6</v>
      </c>
      <c r="AN23" s="310"/>
      <c r="AO23" s="310"/>
      <c r="AP23" s="311">
        <v>6</v>
      </c>
      <c r="AQ23" s="310">
        <v>6</v>
      </c>
      <c r="AR23" s="310"/>
      <c r="AS23" s="310"/>
      <c r="AT23" s="311">
        <v>6</v>
      </c>
      <c r="AU23" s="310">
        <v>6</v>
      </c>
      <c r="AV23" s="310"/>
      <c r="AW23" s="310"/>
      <c r="AX23" s="311">
        <v>6</v>
      </c>
      <c r="AY23" s="310">
        <v>6</v>
      </c>
      <c r="AZ23" s="310"/>
      <c r="BA23" s="310"/>
      <c r="BB23" s="311">
        <v>6</v>
      </c>
      <c r="BC23" s="310">
        <v>6</v>
      </c>
      <c r="BD23" s="310"/>
      <c r="BE23" s="310"/>
      <c r="BF23" s="311">
        <v>6</v>
      </c>
      <c r="BG23" s="310">
        <v>6</v>
      </c>
      <c r="BH23" s="310"/>
      <c r="BI23" s="310"/>
      <c r="BJ23" s="311">
        <v>6</v>
      </c>
      <c r="BK23" s="310">
        <v>6</v>
      </c>
      <c r="BL23" s="310"/>
      <c r="BM23" s="310"/>
      <c r="BN23" s="311">
        <v>6</v>
      </c>
      <c r="BO23" s="310">
        <v>6</v>
      </c>
      <c r="BP23" s="310"/>
      <c r="BQ23" s="310"/>
      <c r="BR23" s="310"/>
      <c r="BS23" s="311"/>
      <c r="BT23" s="311"/>
      <c r="BU23" s="737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593"/>
      <c r="GB23" s="253"/>
      <c r="GC23" s="253"/>
      <c r="GD23" s="253"/>
      <c r="GE23" s="253"/>
      <c r="GF23" s="253"/>
      <c r="GG23" s="253"/>
      <c r="GH23" s="253"/>
      <c r="GI23" s="253"/>
      <c r="GJ23" s="253"/>
      <c r="GK23" s="253"/>
      <c r="GL23" s="253"/>
      <c r="GM23" s="253"/>
      <c r="GN23" s="253"/>
      <c r="GO23" s="253"/>
      <c r="GP23" s="253"/>
    </row>
    <row r="24" spans="1:198" s="199" customFormat="1" ht="87.75" customHeight="1" x14ac:dyDescent="0.25">
      <c r="A24" s="601">
        <v>21</v>
      </c>
      <c r="B24" s="330"/>
      <c r="C24" s="324"/>
      <c r="D24" s="324"/>
      <c r="E24" s="324"/>
      <c r="F24" s="325"/>
      <c r="G24" s="326"/>
      <c r="H24" s="331" t="s">
        <v>296</v>
      </c>
      <c r="I24" s="331" t="s">
        <v>298</v>
      </c>
      <c r="J24" s="331" t="s">
        <v>299</v>
      </c>
      <c r="K24" s="331" t="s">
        <v>300</v>
      </c>
      <c r="L24" s="331" t="s">
        <v>301</v>
      </c>
      <c r="M24" s="331" t="s">
        <v>302</v>
      </c>
      <c r="N24" s="331" t="s">
        <v>313</v>
      </c>
      <c r="O24" s="331" t="s">
        <v>314</v>
      </c>
      <c r="P24" s="331" t="s">
        <v>315</v>
      </c>
      <c r="Q24" s="331" t="s">
        <v>316</v>
      </c>
      <c r="R24" s="331" t="s">
        <v>317</v>
      </c>
      <c r="S24" s="331" t="s">
        <v>318</v>
      </c>
      <c r="T24" s="331" t="s">
        <v>319</v>
      </c>
      <c r="U24" s="331" t="s">
        <v>320</v>
      </c>
      <c r="V24" s="331" t="s">
        <v>321</v>
      </c>
      <c r="W24" s="331" t="s">
        <v>322</v>
      </c>
      <c r="X24" s="331" t="s">
        <v>323</v>
      </c>
      <c r="Y24" s="331" t="s">
        <v>324</v>
      </c>
      <c r="Z24" s="331" t="s">
        <v>325</v>
      </c>
      <c r="AA24" s="331" t="s">
        <v>326</v>
      </c>
      <c r="AB24" s="331" t="s">
        <v>327</v>
      </c>
      <c r="AC24" s="331" t="s">
        <v>328</v>
      </c>
      <c r="AD24" s="331" t="s">
        <v>329</v>
      </c>
      <c r="AE24" s="331" t="s">
        <v>330</v>
      </c>
      <c r="AF24" s="331" t="s">
        <v>331</v>
      </c>
      <c r="AG24" s="331" t="s">
        <v>332</v>
      </c>
      <c r="AH24" s="331" t="s">
        <v>333</v>
      </c>
      <c r="AI24" s="331" t="s">
        <v>334</v>
      </c>
      <c r="AJ24" s="331" t="s">
        <v>335</v>
      </c>
      <c r="AK24" s="331" t="s">
        <v>336</v>
      </c>
      <c r="AL24" s="331" t="s">
        <v>337</v>
      </c>
      <c r="AM24" s="331" t="s">
        <v>338</v>
      </c>
      <c r="AN24" s="331" t="s">
        <v>339</v>
      </c>
      <c r="AO24" s="331" t="s">
        <v>340</v>
      </c>
      <c r="AP24" s="331" t="s">
        <v>341</v>
      </c>
      <c r="AQ24" s="331" t="s">
        <v>342</v>
      </c>
      <c r="AR24" s="331" t="s">
        <v>343</v>
      </c>
      <c r="AS24" s="331" t="s">
        <v>344</v>
      </c>
      <c r="AT24" s="331" t="s">
        <v>345</v>
      </c>
      <c r="AU24" s="331" t="s">
        <v>346</v>
      </c>
      <c r="AV24" s="331" t="s">
        <v>347</v>
      </c>
      <c r="AW24" s="331" t="s">
        <v>348</v>
      </c>
      <c r="AX24" s="331" t="s">
        <v>349</v>
      </c>
      <c r="AY24" s="331" t="s">
        <v>295</v>
      </c>
      <c r="AZ24" s="331" t="s">
        <v>350</v>
      </c>
      <c r="BA24" s="331" t="s">
        <v>351</v>
      </c>
      <c r="BB24" s="331" t="s">
        <v>352</v>
      </c>
      <c r="BC24" s="331" t="s">
        <v>353</v>
      </c>
      <c r="BD24" s="331" t="s">
        <v>354</v>
      </c>
      <c r="BE24" s="331" t="s">
        <v>355</v>
      </c>
      <c r="BF24" s="331" t="s">
        <v>356</v>
      </c>
      <c r="BG24" s="331" t="s">
        <v>357</v>
      </c>
      <c r="BH24" s="331" t="s">
        <v>358</v>
      </c>
      <c r="BI24" s="331" t="s">
        <v>359</v>
      </c>
      <c r="BJ24" s="331" t="s">
        <v>360</v>
      </c>
      <c r="BK24" s="331" t="s">
        <v>361</v>
      </c>
      <c r="BL24" s="331" t="s">
        <v>362</v>
      </c>
      <c r="BM24" s="331" t="s">
        <v>363</v>
      </c>
      <c r="BN24" s="331" t="s">
        <v>364</v>
      </c>
      <c r="BO24" s="331" t="s">
        <v>365</v>
      </c>
      <c r="BP24" s="331" t="s">
        <v>366</v>
      </c>
      <c r="BQ24" s="331" t="s">
        <v>367</v>
      </c>
      <c r="BR24" s="331" t="s">
        <v>368</v>
      </c>
      <c r="BS24" s="332"/>
      <c r="BT24" s="332"/>
      <c r="BU24" s="73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591"/>
      <c r="GB24" s="202"/>
      <c r="GC24" s="202"/>
      <c r="GD24" s="202"/>
      <c r="GE24" s="202"/>
      <c r="GF24" s="202"/>
      <c r="GG24" s="202"/>
      <c r="GH24" s="202"/>
      <c r="GI24" s="202"/>
      <c r="GJ24" s="202"/>
      <c r="GK24" s="202"/>
      <c r="GL24" s="202"/>
      <c r="GM24" s="202"/>
      <c r="GN24" s="202"/>
      <c r="GO24" s="202"/>
      <c r="GP24" s="202"/>
    </row>
    <row r="25" spans="1:198" s="209" customFormat="1" ht="13.8" thickBot="1" x14ac:dyDescent="0.3">
      <c r="A25" s="601">
        <v>22</v>
      </c>
      <c r="B25" s="204" t="s">
        <v>1047</v>
      </c>
      <c r="C25" s="205" t="s">
        <v>1251</v>
      </c>
      <c r="D25" s="205" t="s">
        <v>293</v>
      </c>
      <c r="E25" s="206" t="s">
        <v>294</v>
      </c>
      <c r="F25" s="207" t="s">
        <v>112</v>
      </c>
      <c r="G25" s="208" t="s">
        <v>926</v>
      </c>
      <c r="H25" s="226">
        <v>1</v>
      </c>
      <c r="I25" s="226">
        <v>1</v>
      </c>
      <c r="J25" s="231">
        <v>1</v>
      </c>
      <c r="K25" s="231">
        <v>1</v>
      </c>
      <c r="L25" s="226">
        <v>1</v>
      </c>
      <c r="M25" s="226">
        <v>1</v>
      </c>
      <c r="N25" s="231">
        <v>1</v>
      </c>
      <c r="O25" s="231">
        <v>1</v>
      </c>
      <c r="P25" s="226">
        <v>1</v>
      </c>
      <c r="Q25" s="226">
        <v>1</v>
      </c>
      <c r="R25" s="231">
        <v>1</v>
      </c>
      <c r="S25" s="231">
        <v>1</v>
      </c>
      <c r="T25" s="226">
        <v>1</v>
      </c>
      <c r="U25" s="226">
        <v>1</v>
      </c>
      <c r="V25" s="231">
        <v>1</v>
      </c>
      <c r="W25" s="231">
        <v>1</v>
      </c>
      <c r="X25" s="226">
        <v>1</v>
      </c>
      <c r="Y25" s="226">
        <v>1</v>
      </c>
      <c r="Z25" s="231">
        <v>1</v>
      </c>
      <c r="AA25" s="231">
        <v>1</v>
      </c>
      <c r="AB25" s="226">
        <v>1</v>
      </c>
      <c r="AC25" s="226">
        <v>1</v>
      </c>
      <c r="AD25" s="231">
        <v>1</v>
      </c>
      <c r="AE25" s="231">
        <v>1</v>
      </c>
      <c r="AF25" s="226">
        <v>1</v>
      </c>
      <c r="AG25" s="226">
        <v>1</v>
      </c>
      <c r="AH25" s="231">
        <v>1</v>
      </c>
      <c r="AI25" s="231">
        <v>1</v>
      </c>
      <c r="AJ25" s="226">
        <v>1</v>
      </c>
      <c r="AK25" s="226">
        <v>1</v>
      </c>
      <c r="AL25" s="231">
        <v>1</v>
      </c>
      <c r="AM25" s="231">
        <v>1</v>
      </c>
      <c r="AN25" s="226">
        <v>1</v>
      </c>
      <c r="AO25" s="226">
        <v>1</v>
      </c>
      <c r="AP25" s="231">
        <v>1</v>
      </c>
      <c r="AQ25" s="231">
        <v>1</v>
      </c>
      <c r="AR25" s="226">
        <v>1</v>
      </c>
      <c r="AS25" s="226">
        <v>1</v>
      </c>
      <c r="AT25" s="231">
        <v>1</v>
      </c>
      <c r="AU25" s="231">
        <v>1</v>
      </c>
      <c r="AV25" s="226">
        <v>1</v>
      </c>
      <c r="AW25" s="226">
        <v>1</v>
      </c>
      <c r="AX25" s="231">
        <v>1</v>
      </c>
      <c r="AY25" s="226">
        <v>1</v>
      </c>
      <c r="AZ25" s="226">
        <v>1</v>
      </c>
      <c r="BA25" s="226">
        <v>1</v>
      </c>
      <c r="BB25" s="231">
        <v>1</v>
      </c>
      <c r="BC25" s="226">
        <v>1</v>
      </c>
      <c r="BD25" s="226">
        <v>1</v>
      </c>
      <c r="BE25" s="226">
        <v>1</v>
      </c>
      <c r="BF25" s="231">
        <v>1</v>
      </c>
      <c r="BG25" s="226">
        <v>1</v>
      </c>
      <c r="BH25" s="226">
        <v>1</v>
      </c>
      <c r="BI25" s="226">
        <v>1</v>
      </c>
      <c r="BJ25" s="231">
        <v>1</v>
      </c>
      <c r="BK25" s="226">
        <v>1</v>
      </c>
      <c r="BL25" s="226">
        <v>1</v>
      </c>
      <c r="BM25" s="226">
        <v>1</v>
      </c>
      <c r="BN25" s="231">
        <v>1</v>
      </c>
      <c r="BO25" s="226">
        <v>1</v>
      </c>
      <c r="BP25" s="226">
        <v>1</v>
      </c>
      <c r="BQ25" s="226">
        <v>1</v>
      </c>
      <c r="BR25" s="226">
        <v>1</v>
      </c>
      <c r="BS25" s="231"/>
      <c r="BT25" s="231"/>
      <c r="BU25" s="736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592"/>
      <c r="GB25" s="212"/>
      <c r="GC25" s="212"/>
      <c r="GD25" s="212"/>
      <c r="GE25" s="212"/>
      <c r="GF25" s="212"/>
      <c r="GG25" s="212"/>
      <c r="GH25" s="212"/>
      <c r="GI25" s="212"/>
      <c r="GJ25" s="212"/>
      <c r="GK25" s="212"/>
      <c r="GL25" s="212"/>
      <c r="GM25" s="212"/>
      <c r="GN25" s="212"/>
      <c r="GO25" s="212"/>
      <c r="GP25" s="212"/>
    </row>
    <row r="26" spans="1:198" s="286" customFormat="1" x14ac:dyDescent="0.25">
      <c r="A26" s="601">
        <v>23</v>
      </c>
      <c r="B26" s="188" t="s">
        <v>1048</v>
      </c>
      <c r="C26" s="323" t="s">
        <v>44</v>
      </c>
      <c r="D26" s="323"/>
      <c r="E26" s="164" t="s">
        <v>1104</v>
      </c>
      <c r="F26" s="190" t="s">
        <v>89</v>
      </c>
      <c r="G26" s="191" t="s">
        <v>926</v>
      </c>
      <c r="H26" s="228">
        <v>4.3</v>
      </c>
      <c r="I26" s="228">
        <v>4.3</v>
      </c>
      <c r="J26" s="305">
        <v>4.3</v>
      </c>
      <c r="K26" s="305">
        <v>4.3</v>
      </c>
      <c r="L26" s="228">
        <v>4.3</v>
      </c>
      <c r="M26" s="228">
        <v>4.3</v>
      </c>
      <c r="N26" s="305">
        <v>4.3</v>
      </c>
      <c r="O26" s="305">
        <v>4.3</v>
      </c>
      <c r="P26" s="228">
        <v>4.4000000000000004</v>
      </c>
      <c r="Q26" s="228">
        <v>4.4000000000000004</v>
      </c>
      <c r="R26" s="305">
        <v>4.4000000000000004</v>
      </c>
      <c r="S26" s="305">
        <v>4.4000000000000004</v>
      </c>
      <c r="T26" s="228">
        <v>4.5</v>
      </c>
      <c r="U26" s="228">
        <v>4.5</v>
      </c>
      <c r="V26" s="228">
        <v>4.5</v>
      </c>
      <c r="W26" s="228">
        <v>4.5</v>
      </c>
      <c r="X26" s="228">
        <v>4.5</v>
      </c>
      <c r="Y26" s="228">
        <v>4.5</v>
      </c>
      <c r="Z26" s="228">
        <v>4.5</v>
      </c>
      <c r="AA26" s="228">
        <v>4.5</v>
      </c>
      <c r="AB26" s="228">
        <v>4.5999999999999996</v>
      </c>
      <c r="AC26" s="228">
        <v>4.5999999999999996</v>
      </c>
      <c r="AD26" s="228">
        <v>4.5999999999999996</v>
      </c>
      <c r="AE26" s="228">
        <v>4.5999999999999996</v>
      </c>
      <c r="AF26" s="228">
        <v>4.7</v>
      </c>
      <c r="AG26" s="228">
        <v>4.7</v>
      </c>
      <c r="AH26" s="228">
        <v>4.7</v>
      </c>
      <c r="AI26" s="228">
        <v>4.7</v>
      </c>
      <c r="AJ26" s="228">
        <v>5</v>
      </c>
      <c r="AK26" s="228">
        <v>5</v>
      </c>
      <c r="AL26" s="228">
        <v>5</v>
      </c>
      <c r="AM26" s="228">
        <v>5</v>
      </c>
      <c r="AN26" s="228">
        <v>5</v>
      </c>
      <c r="AO26" s="228">
        <v>5</v>
      </c>
      <c r="AP26" s="228">
        <v>5</v>
      </c>
      <c r="AQ26" s="228">
        <v>5</v>
      </c>
      <c r="AR26" s="228">
        <v>5</v>
      </c>
      <c r="AS26" s="228">
        <v>5</v>
      </c>
      <c r="AT26" s="228">
        <v>5</v>
      </c>
      <c r="AU26" s="228">
        <v>5</v>
      </c>
      <c r="AV26" s="228">
        <v>5.7</v>
      </c>
      <c r="AW26" s="228">
        <v>5.7</v>
      </c>
      <c r="AX26" s="228">
        <v>5.7</v>
      </c>
      <c r="AY26" s="318">
        <v>5.7</v>
      </c>
      <c r="AZ26" s="228">
        <v>5.7</v>
      </c>
      <c r="BA26" s="228">
        <v>5.7</v>
      </c>
      <c r="BB26" s="228">
        <v>5.7</v>
      </c>
      <c r="BC26" s="318">
        <v>5.7</v>
      </c>
      <c r="BD26" s="228">
        <v>5.7</v>
      </c>
      <c r="BE26" s="228">
        <v>5.7</v>
      </c>
      <c r="BF26" s="228">
        <v>5.7</v>
      </c>
      <c r="BG26" s="318">
        <v>5.7</v>
      </c>
      <c r="BH26" s="228">
        <v>5.8</v>
      </c>
      <c r="BI26" s="228">
        <v>5.8</v>
      </c>
      <c r="BJ26" s="228">
        <v>5.8</v>
      </c>
      <c r="BK26" s="228">
        <v>5.8</v>
      </c>
      <c r="BL26" s="228">
        <v>4.5</v>
      </c>
      <c r="BM26" s="228">
        <v>4.5</v>
      </c>
      <c r="BN26" s="228">
        <v>4.5</v>
      </c>
      <c r="BO26" s="228">
        <v>4.5</v>
      </c>
      <c r="BP26" s="228">
        <v>5.7</v>
      </c>
      <c r="BQ26" s="228">
        <v>4.2</v>
      </c>
      <c r="BR26" s="228">
        <v>4.2</v>
      </c>
      <c r="BS26" s="305"/>
      <c r="BT26" s="305"/>
      <c r="BU26" s="739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594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</row>
    <row r="27" spans="1:198" s="209" customFormat="1" ht="13.8" thickBot="1" x14ac:dyDescent="0.3">
      <c r="A27" s="601">
        <v>24</v>
      </c>
      <c r="B27" s="204" t="s">
        <v>1048</v>
      </c>
      <c r="C27" s="320" t="s">
        <v>44</v>
      </c>
      <c r="D27" s="320"/>
      <c r="E27" s="217" t="s">
        <v>1106</v>
      </c>
      <c r="F27" s="207" t="s">
        <v>1105</v>
      </c>
      <c r="G27" s="208" t="s">
        <v>926</v>
      </c>
      <c r="H27" s="226">
        <v>5.0999999999999996</v>
      </c>
      <c r="I27" s="226">
        <v>5.0999999999999996</v>
      </c>
      <c r="J27" s="226">
        <v>5.0999999999999996</v>
      </c>
      <c r="K27" s="226">
        <v>5.0999999999999996</v>
      </c>
      <c r="L27" s="226">
        <v>5.0999999999999996</v>
      </c>
      <c r="M27" s="226">
        <v>5.0999999999999996</v>
      </c>
      <c r="N27" s="226">
        <v>5.0999999999999996</v>
      </c>
      <c r="O27" s="226">
        <v>5.0999999999999996</v>
      </c>
      <c r="P27" s="226">
        <v>5.2</v>
      </c>
      <c r="Q27" s="226">
        <v>5.2</v>
      </c>
      <c r="R27" s="226">
        <v>5.2</v>
      </c>
      <c r="S27" s="226">
        <v>5.2</v>
      </c>
      <c r="T27" s="226">
        <v>5.3</v>
      </c>
      <c r="U27" s="226">
        <v>5.3</v>
      </c>
      <c r="V27" s="226">
        <v>5.3</v>
      </c>
      <c r="W27" s="226">
        <v>5.3</v>
      </c>
      <c r="X27" s="226">
        <v>5.3</v>
      </c>
      <c r="Y27" s="226">
        <v>5.3</v>
      </c>
      <c r="Z27" s="226">
        <v>5.3</v>
      </c>
      <c r="AA27" s="226">
        <v>5.3</v>
      </c>
      <c r="AB27" s="226">
        <v>5.4</v>
      </c>
      <c r="AC27" s="226">
        <v>5.4</v>
      </c>
      <c r="AD27" s="226">
        <v>5.4</v>
      </c>
      <c r="AE27" s="226">
        <v>5.4</v>
      </c>
      <c r="AF27" s="226">
        <v>5.5</v>
      </c>
      <c r="AG27" s="226">
        <v>5.5</v>
      </c>
      <c r="AH27" s="226">
        <v>5.5</v>
      </c>
      <c r="AI27" s="226">
        <v>5.5</v>
      </c>
      <c r="AJ27" s="226">
        <v>5.8</v>
      </c>
      <c r="AK27" s="226">
        <v>5.8</v>
      </c>
      <c r="AL27" s="226">
        <v>5.8</v>
      </c>
      <c r="AM27" s="226">
        <v>5.8</v>
      </c>
      <c r="AN27" s="226">
        <v>5.8</v>
      </c>
      <c r="AO27" s="226">
        <v>5.8</v>
      </c>
      <c r="AP27" s="226">
        <v>5.8</v>
      </c>
      <c r="AQ27" s="226">
        <v>5.8</v>
      </c>
      <c r="AR27" s="226">
        <v>5.8</v>
      </c>
      <c r="AS27" s="226">
        <v>5.8</v>
      </c>
      <c r="AT27" s="226">
        <v>5.8</v>
      </c>
      <c r="AU27" s="226">
        <v>5.8</v>
      </c>
      <c r="AV27" s="226">
        <v>6.5</v>
      </c>
      <c r="AW27" s="226">
        <v>6.5</v>
      </c>
      <c r="AX27" s="226">
        <v>6.5</v>
      </c>
      <c r="AY27" s="226">
        <v>6.5</v>
      </c>
      <c r="AZ27" s="226">
        <v>6.5</v>
      </c>
      <c r="BA27" s="226">
        <v>6.5</v>
      </c>
      <c r="BB27" s="226">
        <v>6.5</v>
      </c>
      <c r="BC27" s="226">
        <v>6.5</v>
      </c>
      <c r="BD27" s="226">
        <v>6.5</v>
      </c>
      <c r="BE27" s="226">
        <v>6.5</v>
      </c>
      <c r="BF27" s="226">
        <v>6.5</v>
      </c>
      <c r="BG27" s="226">
        <v>6.5</v>
      </c>
      <c r="BH27" s="226">
        <v>6.6</v>
      </c>
      <c r="BI27" s="226">
        <v>6.6</v>
      </c>
      <c r="BJ27" s="226">
        <v>6.6</v>
      </c>
      <c r="BK27" s="226">
        <v>6.6</v>
      </c>
      <c r="BL27" s="226">
        <v>5.3</v>
      </c>
      <c r="BM27" s="226">
        <v>5.3</v>
      </c>
      <c r="BN27" s="226">
        <v>5.3</v>
      </c>
      <c r="BO27" s="226">
        <v>5.3</v>
      </c>
      <c r="BP27" s="226">
        <v>6.5</v>
      </c>
      <c r="BQ27" s="226">
        <v>5</v>
      </c>
      <c r="BR27" s="226">
        <v>5</v>
      </c>
      <c r="BS27" s="231"/>
      <c r="BT27" s="231"/>
      <c r="BU27" s="736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592"/>
      <c r="GB27" s="212"/>
      <c r="GC27" s="212"/>
      <c r="GD27" s="212"/>
      <c r="GE27" s="212"/>
      <c r="GF27" s="212"/>
      <c r="GG27" s="212"/>
      <c r="GH27" s="212"/>
      <c r="GI27" s="212"/>
      <c r="GJ27" s="212"/>
      <c r="GK27" s="212"/>
      <c r="GL27" s="212"/>
      <c r="GM27" s="212"/>
      <c r="GN27" s="212"/>
      <c r="GO27" s="212"/>
      <c r="GP27" s="212"/>
    </row>
    <row r="28" spans="1:198" s="286" customFormat="1" x14ac:dyDescent="0.25">
      <c r="A28" s="601">
        <v>25</v>
      </c>
      <c r="B28" s="188" t="s">
        <v>1049</v>
      </c>
      <c r="C28" s="315" t="s">
        <v>45</v>
      </c>
      <c r="D28" s="316"/>
      <c r="F28" s="190" t="s">
        <v>112</v>
      </c>
      <c r="G28" s="317">
        <v>2</v>
      </c>
      <c r="H28" s="318">
        <v>2</v>
      </c>
      <c r="I28" s="318">
        <v>2</v>
      </c>
      <c r="J28" s="318">
        <v>2</v>
      </c>
      <c r="K28" s="318">
        <v>2</v>
      </c>
      <c r="L28" s="318">
        <v>2</v>
      </c>
      <c r="M28" s="318">
        <v>2</v>
      </c>
      <c r="N28" s="318">
        <v>2</v>
      </c>
      <c r="O28" s="318">
        <v>2</v>
      </c>
      <c r="P28" s="318">
        <v>2</v>
      </c>
      <c r="Q28" s="318">
        <v>2</v>
      </c>
      <c r="R28" s="318">
        <v>2</v>
      </c>
      <c r="S28" s="318">
        <v>2</v>
      </c>
      <c r="T28" s="318">
        <v>2</v>
      </c>
      <c r="U28" s="318">
        <v>2</v>
      </c>
      <c r="V28" s="318">
        <v>2</v>
      </c>
      <c r="W28" s="318">
        <v>2</v>
      </c>
      <c r="X28" s="318">
        <v>2</v>
      </c>
      <c r="Y28" s="318">
        <v>2</v>
      </c>
      <c r="Z28" s="318">
        <v>2</v>
      </c>
      <c r="AA28" s="318">
        <v>2</v>
      </c>
      <c r="AB28" s="318">
        <v>2</v>
      </c>
      <c r="AC28" s="318">
        <v>2</v>
      </c>
      <c r="AD28" s="318">
        <v>2</v>
      </c>
      <c r="AE28" s="318">
        <v>2</v>
      </c>
      <c r="AF28" s="318">
        <v>2</v>
      </c>
      <c r="AG28" s="318">
        <v>2</v>
      </c>
      <c r="AH28" s="318">
        <v>2</v>
      </c>
      <c r="AI28" s="318">
        <v>2</v>
      </c>
      <c r="AJ28" s="318">
        <v>2</v>
      </c>
      <c r="AK28" s="318">
        <v>2</v>
      </c>
      <c r="AL28" s="318">
        <v>2</v>
      </c>
      <c r="AM28" s="318">
        <v>2</v>
      </c>
      <c r="AN28" s="318">
        <v>2</v>
      </c>
      <c r="AO28" s="318">
        <v>2</v>
      </c>
      <c r="AP28" s="318">
        <v>2</v>
      </c>
      <c r="AQ28" s="318">
        <v>2</v>
      </c>
      <c r="AR28" s="318">
        <v>2</v>
      </c>
      <c r="AS28" s="318">
        <v>2</v>
      </c>
      <c r="AT28" s="318">
        <v>2</v>
      </c>
      <c r="AU28" s="318">
        <v>2</v>
      </c>
      <c r="AV28" s="318">
        <v>2</v>
      </c>
      <c r="AW28" s="318">
        <v>2</v>
      </c>
      <c r="AX28" s="318">
        <v>2</v>
      </c>
      <c r="AY28" s="318">
        <v>2</v>
      </c>
      <c r="AZ28" s="318">
        <v>2</v>
      </c>
      <c r="BA28" s="318">
        <v>2</v>
      </c>
      <c r="BB28" s="318">
        <v>2</v>
      </c>
      <c r="BC28" s="318">
        <v>2</v>
      </c>
      <c r="BD28" s="318">
        <v>2</v>
      </c>
      <c r="BE28" s="318">
        <v>2</v>
      </c>
      <c r="BF28" s="318">
        <v>2</v>
      </c>
      <c r="BG28" s="318">
        <v>2</v>
      </c>
      <c r="BH28" s="318">
        <v>2</v>
      </c>
      <c r="BI28" s="318">
        <v>2</v>
      </c>
      <c r="BJ28" s="318">
        <v>2</v>
      </c>
      <c r="BK28" s="318">
        <v>2</v>
      </c>
      <c r="BL28" s="318">
        <v>2</v>
      </c>
      <c r="BM28" s="318">
        <v>2</v>
      </c>
      <c r="BN28" s="318">
        <v>2</v>
      </c>
      <c r="BO28" s="318">
        <v>2</v>
      </c>
      <c r="BP28" s="318">
        <v>2</v>
      </c>
      <c r="BQ28" s="318">
        <v>2</v>
      </c>
      <c r="BR28" s="318">
        <v>2</v>
      </c>
      <c r="BS28" s="166"/>
      <c r="BT28" s="166"/>
      <c r="BU28" s="740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594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</row>
    <row r="29" spans="1:198" s="3" customFormat="1" x14ac:dyDescent="0.25">
      <c r="A29" s="601">
        <v>26</v>
      </c>
      <c r="B29" s="108" t="s">
        <v>1050</v>
      </c>
      <c r="C29" s="17" t="s">
        <v>48</v>
      </c>
      <c r="D29" s="17"/>
      <c r="F29" s="44" t="s">
        <v>112</v>
      </c>
      <c r="G29" s="54">
        <v>2</v>
      </c>
      <c r="H29" s="34">
        <v>2</v>
      </c>
      <c r="I29" s="34">
        <v>2</v>
      </c>
      <c r="J29" s="34">
        <v>2</v>
      </c>
      <c r="K29" s="34">
        <v>2</v>
      </c>
      <c r="L29" s="34">
        <v>2</v>
      </c>
      <c r="M29" s="34">
        <v>2</v>
      </c>
      <c r="N29" s="34">
        <v>2</v>
      </c>
      <c r="O29" s="34">
        <v>2</v>
      </c>
      <c r="P29" s="34">
        <v>2</v>
      </c>
      <c r="Q29" s="34">
        <v>2</v>
      </c>
      <c r="R29" s="34">
        <v>2</v>
      </c>
      <c r="S29" s="34">
        <v>2</v>
      </c>
      <c r="T29" s="34">
        <v>2</v>
      </c>
      <c r="U29" s="34">
        <v>2</v>
      </c>
      <c r="V29" s="34">
        <v>2</v>
      </c>
      <c r="W29" s="34">
        <v>2</v>
      </c>
      <c r="X29" s="34">
        <v>2</v>
      </c>
      <c r="Y29" s="34">
        <v>2</v>
      </c>
      <c r="Z29" s="34">
        <v>2</v>
      </c>
      <c r="AA29" s="34">
        <v>2</v>
      </c>
      <c r="AB29" s="34">
        <v>2</v>
      </c>
      <c r="AC29" s="34">
        <v>2</v>
      </c>
      <c r="AD29" s="34">
        <v>2</v>
      </c>
      <c r="AE29" s="34">
        <v>2</v>
      </c>
      <c r="AF29" s="34">
        <v>2</v>
      </c>
      <c r="AG29" s="34">
        <v>2</v>
      </c>
      <c r="AH29" s="34">
        <v>2</v>
      </c>
      <c r="AI29" s="34">
        <v>2</v>
      </c>
      <c r="AJ29" s="34">
        <v>2</v>
      </c>
      <c r="AK29" s="34">
        <v>2</v>
      </c>
      <c r="AL29" s="34">
        <v>2</v>
      </c>
      <c r="AM29" s="34">
        <v>2</v>
      </c>
      <c r="AN29" s="34">
        <v>2</v>
      </c>
      <c r="AO29" s="34">
        <v>2</v>
      </c>
      <c r="AP29" s="34">
        <v>2</v>
      </c>
      <c r="AQ29" s="34">
        <v>2</v>
      </c>
      <c r="AR29" s="34">
        <v>2</v>
      </c>
      <c r="AS29" s="34">
        <v>2</v>
      </c>
      <c r="AT29" s="34">
        <v>2</v>
      </c>
      <c r="AU29" s="34">
        <v>2</v>
      </c>
      <c r="AV29" s="34">
        <v>2</v>
      </c>
      <c r="AW29" s="34">
        <v>2</v>
      </c>
      <c r="AX29" s="34">
        <v>2</v>
      </c>
      <c r="AY29" s="34">
        <v>2</v>
      </c>
      <c r="AZ29" s="34">
        <v>2</v>
      </c>
      <c r="BA29" s="34">
        <v>2</v>
      </c>
      <c r="BB29" s="34">
        <v>2</v>
      </c>
      <c r="BC29" s="34">
        <v>2</v>
      </c>
      <c r="BD29" s="34">
        <v>2</v>
      </c>
      <c r="BE29" s="34">
        <v>2</v>
      </c>
      <c r="BF29" s="34">
        <v>2</v>
      </c>
      <c r="BG29" s="34">
        <v>2</v>
      </c>
      <c r="BH29" s="34">
        <v>2</v>
      </c>
      <c r="BI29" s="34">
        <v>2</v>
      </c>
      <c r="BJ29" s="34">
        <v>2</v>
      </c>
      <c r="BK29" s="34">
        <v>2</v>
      </c>
      <c r="BL29" s="34">
        <v>2</v>
      </c>
      <c r="BM29" s="34">
        <v>2</v>
      </c>
      <c r="BN29" s="34">
        <v>2</v>
      </c>
      <c r="BO29" s="34">
        <v>2</v>
      </c>
      <c r="BP29" s="34">
        <v>2</v>
      </c>
      <c r="BQ29" s="34">
        <v>2</v>
      </c>
      <c r="BR29" s="34">
        <v>2</v>
      </c>
      <c r="BS29" s="290"/>
      <c r="BT29" s="290"/>
      <c r="BU29" s="733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589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</row>
    <row r="30" spans="1:198" s="3" customFormat="1" x14ac:dyDescent="0.25">
      <c r="A30" s="601">
        <v>27</v>
      </c>
      <c r="B30" s="108" t="s">
        <v>1051</v>
      </c>
      <c r="C30" s="17" t="s">
        <v>49</v>
      </c>
      <c r="D30" s="17"/>
      <c r="F30" s="44" t="s">
        <v>112</v>
      </c>
      <c r="G30" s="54">
        <v>4</v>
      </c>
      <c r="H30" s="34">
        <v>4</v>
      </c>
      <c r="I30" s="34">
        <v>4</v>
      </c>
      <c r="J30" s="34">
        <v>4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4">
        <v>4</v>
      </c>
      <c r="Q30" s="34">
        <v>4</v>
      </c>
      <c r="R30" s="34">
        <v>4</v>
      </c>
      <c r="S30" s="34">
        <v>4</v>
      </c>
      <c r="T30" s="34">
        <v>4</v>
      </c>
      <c r="U30" s="34">
        <v>4</v>
      </c>
      <c r="V30" s="34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4">
        <v>4</v>
      </c>
      <c r="AC30" s="34">
        <v>4</v>
      </c>
      <c r="AD30" s="34">
        <v>4</v>
      </c>
      <c r="AE30" s="34">
        <v>4</v>
      </c>
      <c r="AF30" s="34">
        <v>4</v>
      </c>
      <c r="AG30" s="34">
        <v>4</v>
      </c>
      <c r="AH30" s="34">
        <v>4</v>
      </c>
      <c r="AI30" s="34">
        <v>4</v>
      </c>
      <c r="AJ30" s="34">
        <v>4</v>
      </c>
      <c r="AK30" s="34">
        <v>4</v>
      </c>
      <c r="AL30" s="34">
        <v>4</v>
      </c>
      <c r="AM30" s="34">
        <v>4</v>
      </c>
      <c r="AN30" s="34">
        <v>4</v>
      </c>
      <c r="AO30" s="34">
        <v>4</v>
      </c>
      <c r="AP30" s="34">
        <v>4</v>
      </c>
      <c r="AQ30" s="34">
        <v>4</v>
      </c>
      <c r="AR30" s="34">
        <v>4</v>
      </c>
      <c r="AS30" s="34">
        <v>4</v>
      </c>
      <c r="AT30" s="34">
        <v>4</v>
      </c>
      <c r="AU30" s="34">
        <v>4</v>
      </c>
      <c r="AV30" s="34">
        <v>4</v>
      </c>
      <c r="AW30" s="34">
        <v>4</v>
      </c>
      <c r="AX30" s="34">
        <v>4</v>
      </c>
      <c r="AY30" s="34">
        <v>4</v>
      </c>
      <c r="AZ30" s="34">
        <v>4</v>
      </c>
      <c r="BA30" s="34">
        <v>4</v>
      </c>
      <c r="BB30" s="34">
        <v>4</v>
      </c>
      <c r="BC30" s="34">
        <v>4</v>
      </c>
      <c r="BD30" s="34">
        <v>4</v>
      </c>
      <c r="BE30" s="34">
        <v>4</v>
      </c>
      <c r="BF30" s="34">
        <v>4</v>
      </c>
      <c r="BG30" s="34">
        <v>4</v>
      </c>
      <c r="BH30" s="34">
        <v>4</v>
      </c>
      <c r="BI30" s="34">
        <v>4</v>
      </c>
      <c r="BJ30" s="34">
        <v>4</v>
      </c>
      <c r="BK30" s="34">
        <v>4</v>
      </c>
      <c r="BL30" s="34">
        <v>4</v>
      </c>
      <c r="BM30" s="34">
        <v>4</v>
      </c>
      <c r="BN30" s="34">
        <v>4</v>
      </c>
      <c r="BO30" s="34">
        <v>4</v>
      </c>
      <c r="BP30" s="34">
        <v>4</v>
      </c>
      <c r="BQ30" s="34">
        <v>4</v>
      </c>
      <c r="BR30" s="34">
        <v>4</v>
      </c>
      <c r="BS30" s="290"/>
      <c r="BT30" s="290"/>
      <c r="BU30" s="733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589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</row>
    <row r="31" spans="1:198" s="3" customFormat="1" x14ac:dyDescent="0.25">
      <c r="A31" s="601">
        <v>28</v>
      </c>
      <c r="B31" s="108" t="s">
        <v>1052</v>
      </c>
      <c r="C31" s="17" t="s">
        <v>46</v>
      </c>
      <c r="D31" s="17"/>
      <c r="F31" s="44" t="s">
        <v>112</v>
      </c>
      <c r="G31" s="51">
        <v>1</v>
      </c>
      <c r="H31" s="33">
        <v>1</v>
      </c>
      <c r="I31" s="33">
        <v>1</v>
      </c>
      <c r="J31" s="33">
        <v>1</v>
      </c>
      <c r="K31" s="33">
        <v>1</v>
      </c>
      <c r="L31" s="33">
        <v>1</v>
      </c>
      <c r="M31" s="33">
        <v>1</v>
      </c>
      <c r="N31" s="33">
        <v>1</v>
      </c>
      <c r="O31" s="33">
        <v>1</v>
      </c>
      <c r="P31" s="33">
        <v>1</v>
      </c>
      <c r="Q31" s="33">
        <v>1</v>
      </c>
      <c r="R31" s="33">
        <v>1</v>
      </c>
      <c r="S31" s="33">
        <v>1</v>
      </c>
      <c r="T31" s="33">
        <v>1</v>
      </c>
      <c r="U31" s="33">
        <v>1</v>
      </c>
      <c r="V31" s="33">
        <v>1</v>
      </c>
      <c r="W31" s="33">
        <v>1</v>
      </c>
      <c r="X31" s="33">
        <v>1</v>
      </c>
      <c r="Y31" s="33">
        <v>1</v>
      </c>
      <c r="Z31" s="33">
        <v>1</v>
      </c>
      <c r="AA31" s="33">
        <v>1</v>
      </c>
      <c r="AB31" s="33">
        <v>1</v>
      </c>
      <c r="AC31" s="33">
        <v>1</v>
      </c>
      <c r="AD31" s="33">
        <v>1</v>
      </c>
      <c r="AE31" s="33">
        <v>1</v>
      </c>
      <c r="AF31" s="33">
        <v>1</v>
      </c>
      <c r="AG31" s="33">
        <v>1</v>
      </c>
      <c r="AH31" s="33">
        <v>1</v>
      </c>
      <c r="AI31" s="33">
        <v>1</v>
      </c>
      <c r="AJ31" s="33">
        <v>1</v>
      </c>
      <c r="AK31" s="33">
        <v>1</v>
      </c>
      <c r="AL31" s="33">
        <v>1</v>
      </c>
      <c r="AM31" s="33">
        <v>1</v>
      </c>
      <c r="AN31" s="33">
        <v>1</v>
      </c>
      <c r="AO31" s="33">
        <v>1</v>
      </c>
      <c r="AP31" s="33">
        <v>1</v>
      </c>
      <c r="AQ31" s="33">
        <v>1</v>
      </c>
      <c r="AR31" s="33">
        <v>1</v>
      </c>
      <c r="AS31" s="33">
        <v>1</v>
      </c>
      <c r="AT31" s="33">
        <v>1</v>
      </c>
      <c r="AU31" s="33">
        <v>1</v>
      </c>
      <c r="AV31" s="33">
        <v>1</v>
      </c>
      <c r="AW31" s="33">
        <v>1</v>
      </c>
      <c r="AX31" s="33">
        <v>1</v>
      </c>
      <c r="AY31" s="33">
        <v>1</v>
      </c>
      <c r="AZ31" s="33">
        <v>1</v>
      </c>
      <c r="BA31" s="33">
        <v>1</v>
      </c>
      <c r="BB31" s="33">
        <v>1</v>
      </c>
      <c r="BC31" s="33">
        <v>1</v>
      </c>
      <c r="BD31" s="33">
        <v>1</v>
      </c>
      <c r="BE31" s="33">
        <v>1</v>
      </c>
      <c r="BF31" s="33">
        <v>1</v>
      </c>
      <c r="BG31" s="33">
        <v>1</v>
      </c>
      <c r="BH31" s="33">
        <v>1</v>
      </c>
      <c r="BI31" s="33">
        <v>1</v>
      </c>
      <c r="BJ31" s="33">
        <v>1</v>
      </c>
      <c r="BK31" s="33">
        <v>1</v>
      </c>
      <c r="BL31" s="33">
        <v>1</v>
      </c>
      <c r="BM31" s="33">
        <v>1</v>
      </c>
      <c r="BN31" s="33">
        <v>1</v>
      </c>
      <c r="BO31" s="33">
        <v>1</v>
      </c>
      <c r="BP31" s="33">
        <v>1</v>
      </c>
      <c r="BQ31" s="33">
        <v>1</v>
      </c>
      <c r="BR31" s="33">
        <v>1</v>
      </c>
      <c r="BS31" s="290"/>
      <c r="BT31" s="290"/>
      <c r="BU31" s="733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589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</row>
    <row r="32" spans="1:198" s="3" customFormat="1" x14ac:dyDescent="0.25">
      <c r="A32" s="601">
        <v>29</v>
      </c>
      <c r="B32" s="108" t="s">
        <v>1053</v>
      </c>
      <c r="C32" s="17" t="s">
        <v>47</v>
      </c>
      <c r="D32" s="17"/>
      <c r="F32" s="44" t="s">
        <v>112</v>
      </c>
      <c r="G32" s="51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33">
        <v>1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3">
        <v>1</v>
      </c>
      <c r="X32" s="33">
        <v>1</v>
      </c>
      <c r="Y32" s="33">
        <v>1</v>
      </c>
      <c r="Z32" s="33">
        <v>1</v>
      </c>
      <c r="AA32" s="33">
        <v>1</v>
      </c>
      <c r="AB32" s="33">
        <v>1</v>
      </c>
      <c r="AC32" s="33">
        <v>1</v>
      </c>
      <c r="AD32" s="33">
        <v>1</v>
      </c>
      <c r="AE32" s="33">
        <v>1</v>
      </c>
      <c r="AF32" s="33">
        <v>1</v>
      </c>
      <c r="AG32" s="33">
        <v>1</v>
      </c>
      <c r="AH32" s="33">
        <v>1</v>
      </c>
      <c r="AI32" s="33">
        <v>1</v>
      </c>
      <c r="AJ32" s="33">
        <v>1</v>
      </c>
      <c r="AK32" s="33">
        <v>1</v>
      </c>
      <c r="AL32" s="33">
        <v>1</v>
      </c>
      <c r="AM32" s="33">
        <v>1</v>
      </c>
      <c r="AN32" s="33">
        <v>1</v>
      </c>
      <c r="AO32" s="33">
        <v>1</v>
      </c>
      <c r="AP32" s="33">
        <v>1</v>
      </c>
      <c r="AQ32" s="33">
        <v>1</v>
      </c>
      <c r="AR32" s="33">
        <v>1</v>
      </c>
      <c r="AS32" s="33">
        <v>1</v>
      </c>
      <c r="AT32" s="33">
        <v>1</v>
      </c>
      <c r="AU32" s="33">
        <v>1</v>
      </c>
      <c r="AV32" s="33">
        <v>1</v>
      </c>
      <c r="AW32" s="33">
        <v>1</v>
      </c>
      <c r="AX32" s="33">
        <v>1</v>
      </c>
      <c r="AY32" s="33">
        <v>1</v>
      </c>
      <c r="AZ32" s="33">
        <v>1</v>
      </c>
      <c r="BA32" s="33">
        <v>1</v>
      </c>
      <c r="BB32" s="33">
        <v>1</v>
      </c>
      <c r="BC32" s="33">
        <v>1</v>
      </c>
      <c r="BD32" s="33">
        <v>1</v>
      </c>
      <c r="BE32" s="33">
        <v>1</v>
      </c>
      <c r="BF32" s="33">
        <v>1</v>
      </c>
      <c r="BG32" s="33">
        <v>1</v>
      </c>
      <c r="BH32" s="33">
        <v>1</v>
      </c>
      <c r="BI32" s="33">
        <v>1</v>
      </c>
      <c r="BJ32" s="33">
        <v>1</v>
      </c>
      <c r="BK32" s="33">
        <v>1</v>
      </c>
      <c r="BL32" s="33">
        <v>1</v>
      </c>
      <c r="BM32" s="33">
        <v>1</v>
      </c>
      <c r="BN32" s="33">
        <v>1</v>
      </c>
      <c r="BO32" s="33">
        <v>1</v>
      </c>
      <c r="BP32" s="33">
        <v>1</v>
      </c>
      <c r="BQ32" s="33">
        <v>1</v>
      </c>
      <c r="BR32" s="33">
        <v>1</v>
      </c>
      <c r="BS32" s="290"/>
      <c r="BT32" s="290"/>
      <c r="BU32" s="733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589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</row>
    <row r="33" spans="1:198" s="35" customFormat="1" ht="13.8" thickBot="1" x14ac:dyDescent="0.3">
      <c r="A33" s="481">
        <v>30</v>
      </c>
      <c r="B33" s="182" t="s">
        <v>1054</v>
      </c>
      <c r="C33" s="795" t="s">
        <v>122</v>
      </c>
      <c r="D33" s="219"/>
      <c r="F33" s="185" t="s">
        <v>112</v>
      </c>
      <c r="G33" s="186">
        <v>4</v>
      </c>
      <c r="H33" s="220">
        <v>4</v>
      </c>
      <c r="I33" s="220">
        <v>4</v>
      </c>
      <c r="J33" s="220">
        <v>4</v>
      </c>
      <c r="K33" s="220">
        <v>4</v>
      </c>
      <c r="L33" s="220">
        <v>4</v>
      </c>
      <c r="M33" s="220">
        <v>4</v>
      </c>
      <c r="N33" s="220">
        <v>4</v>
      </c>
      <c r="O33" s="220">
        <v>4</v>
      </c>
      <c r="P33" s="220">
        <v>4</v>
      </c>
      <c r="Q33" s="220">
        <v>4</v>
      </c>
      <c r="R33" s="220">
        <v>4</v>
      </c>
      <c r="S33" s="220">
        <v>4</v>
      </c>
      <c r="T33" s="220">
        <v>4</v>
      </c>
      <c r="U33" s="220">
        <v>4</v>
      </c>
      <c r="V33" s="220">
        <v>4</v>
      </c>
      <c r="W33" s="220">
        <v>4</v>
      </c>
      <c r="X33" s="220">
        <v>4</v>
      </c>
      <c r="Y33" s="220">
        <v>4</v>
      </c>
      <c r="Z33" s="220">
        <v>4</v>
      </c>
      <c r="AA33" s="220">
        <v>4</v>
      </c>
      <c r="AB33" s="220">
        <v>4</v>
      </c>
      <c r="AC33" s="220">
        <v>4</v>
      </c>
      <c r="AD33" s="220">
        <v>4</v>
      </c>
      <c r="AE33" s="220">
        <v>4</v>
      </c>
      <c r="AF33" s="220">
        <v>4</v>
      </c>
      <c r="AG33" s="220">
        <v>4</v>
      </c>
      <c r="AH33" s="220">
        <v>4</v>
      </c>
      <c r="AI33" s="220">
        <v>4</v>
      </c>
      <c r="AJ33" s="220">
        <v>4</v>
      </c>
      <c r="AK33" s="220">
        <v>4</v>
      </c>
      <c r="AL33" s="220">
        <v>4</v>
      </c>
      <c r="AM33" s="220">
        <v>4</v>
      </c>
      <c r="AN33" s="220">
        <v>4</v>
      </c>
      <c r="AO33" s="220">
        <v>4</v>
      </c>
      <c r="AP33" s="220">
        <v>4</v>
      </c>
      <c r="AQ33" s="220">
        <v>4</v>
      </c>
      <c r="AR33" s="220">
        <v>4</v>
      </c>
      <c r="AS33" s="220">
        <v>4</v>
      </c>
      <c r="AT33" s="220">
        <v>4</v>
      </c>
      <c r="AU33" s="220">
        <v>4</v>
      </c>
      <c r="AV33" s="220">
        <v>4</v>
      </c>
      <c r="AW33" s="220">
        <v>4</v>
      </c>
      <c r="AX33" s="220">
        <v>4</v>
      </c>
      <c r="AY33" s="220">
        <v>4</v>
      </c>
      <c r="AZ33" s="220">
        <v>4</v>
      </c>
      <c r="BA33" s="220">
        <v>4</v>
      </c>
      <c r="BB33" s="220">
        <v>4</v>
      </c>
      <c r="BC33" s="220">
        <v>4</v>
      </c>
      <c r="BD33" s="220">
        <v>4</v>
      </c>
      <c r="BE33" s="220">
        <v>4</v>
      </c>
      <c r="BF33" s="220">
        <v>4</v>
      </c>
      <c r="BG33" s="220">
        <v>4</v>
      </c>
      <c r="BH33" s="220">
        <v>4</v>
      </c>
      <c r="BI33" s="220">
        <v>4</v>
      </c>
      <c r="BJ33" s="220">
        <v>4</v>
      </c>
      <c r="BK33" s="220">
        <v>4</v>
      </c>
      <c r="BL33" s="220">
        <v>4</v>
      </c>
      <c r="BM33" s="220">
        <v>4</v>
      </c>
      <c r="BN33" s="220">
        <v>4</v>
      </c>
      <c r="BO33" s="220">
        <v>4</v>
      </c>
      <c r="BP33" s="220">
        <v>4</v>
      </c>
      <c r="BQ33" s="220">
        <v>4</v>
      </c>
      <c r="BR33" s="220">
        <v>4</v>
      </c>
      <c r="BS33" s="221"/>
      <c r="BT33" s="221"/>
      <c r="BU33" s="767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59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</row>
    <row r="34" spans="1:198" s="199" customFormat="1" x14ac:dyDescent="0.25">
      <c r="A34" s="193">
        <v>31</v>
      </c>
      <c r="B34" s="194" t="s">
        <v>1055</v>
      </c>
      <c r="C34" s="319" t="s">
        <v>205</v>
      </c>
      <c r="D34" s="195"/>
      <c r="E34" s="409"/>
      <c r="F34" s="197" t="s">
        <v>112</v>
      </c>
      <c r="G34" s="198"/>
      <c r="H34" s="223">
        <v>8</v>
      </c>
      <c r="I34" s="223">
        <v>8</v>
      </c>
      <c r="J34" s="230"/>
      <c r="K34" s="796"/>
      <c r="L34" s="223">
        <v>8</v>
      </c>
      <c r="M34" s="223">
        <v>8</v>
      </c>
      <c r="N34" s="230"/>
      <c r="O34" s="796"/>
      <c r="P34" s="223">
        <v>8</v>
      </c>
      <c r="Q34" s="223">
        <v>8</v>
      </c>
      <c r="R34" s="230"/>
      <c r="S34" s="796"/>
      <c r="T34" s="223">
        <v>8</v>
      </c>
      <c r="U34" s="223">
        <v>8</v>
      </c>
      <c r="V34" s="230"/>
      <c r="W34" s="796"/>
      <c r="X34" s="223">
        <v>8</v>
      </c>
      <c r="Y34" s="223">
        <v>8</v>
      </c>
      <c r="Z34" s="230"/>
      <c r="AA34" s="796"/>
      <c r="AB34" s="223">
        <v>8</v>
      </c>
      <c r="AC34" s="223">
        <v>8</v>
      </c>
      <c r="AD34" s="230"/>
      <c r="AE34" s="796"/>
      <c r="AF34" s="223">
        <v>8</v>
      </c>
      <c r="AG34" s="223">
        <v>8</v>
      </c>
      <c r="AH34" s="230"/>
      <c r="AI34" s="796"/>
      <c r="AJ34" s="223">
        <v>8</v>
      </c>
      <c r="AK34" s="223">
        <v>8</v>
      </c>
      <c r="AL34" s="230"/>
      <c r="AM34" s="796"/>
      <c r="AN34" s="223">
        <v>8</v>
      </c>
      <c r="AO34" s="223">
        <v>8</v>
      </c>
      <c r="AP34" s="230"/>
      <c r="AQ34" s="796"/>
      <c r="AR34" s="223">
        <v>8</v>
      </c>
      <c r="AS34" s="223">
        <v>8</v>
      </c>
      <c r="AT34" s="230"/>
      <c r="AU34" s="796"/>
      <c r="AV34" s="223">
        <v>8</v>
      </c>
      <c r="AW34" s="223">
        <v>8</v>
      </c>
      <c r="AX34" s="230"/>
      <c r="AY34" s="796"/>
      <c r="AZ34" s="223">
        <v>8</v>
      </c>
      <c r="BA34" s="223">
        <v>8</v>
      </c>
      <c r="BB34" s="230"/>
      <c r="BC34" s="796"/>
      <c r="BD34" s="223">
        <v>8</v>
      </c>
      <c r="BE34" s="223">
        <v>8</v>
      </c>
      <c r="BF34" s="230"/>
      <c r="BG34" s="796"/>
      <c r="BH34" s="223">
        <v>8</v>
      </c>
      <c r="BI34" s="223">
        <v>8</v>
      </c>
      <c r="BJ34" s="230"/>
      <c r="BK34" s="796"/>
      <c r="BL34" s="223">
        <v>8</v>
      </c>
      <c r="BM34" s="223">
        <v>8</v>
      </c>
      <c r="BN34" s="230"/>
      <c r="BO34" s="796"/>
      <c r="BP34" s="223">
        <v>8</v>
      </c>
      <c r="BQ34" s="223">
        <v>8</v>
      </c>
      <c r="BR34" s="223">
        <v>8</v>
      </c>
      <c r="BS34" s="230"/>
      <c r="BT34" s="230"/>
      <c r="BU34" s="735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  <c r="CL34" s="201"/>
      <c r="CM34" s="201"/>
      <c r="CN34" s="201"/>
      <c r="CO34" s="201"/>
      <c r="CP34" s="201"/>
      <c r="CQ34" s="201"/>
      <c r="CR34" s="201"/>
      <c r="CS34" s="201"/>
      <c r="CT34" s="201"/>
      <c r="CU34" s="201"/>
      <c r="CV34" s="201"/>
      <c r="CW34" s="201"/>
      <c r="CX34" s="201"/>
      <c r="CY34" s="201"/>
      <c r="CZ34" s="201"/>
      <c r="DA34" s="201"/>
      <c r="DB34" s="201"/>
      <c r="DC34" s="201"/>
      <c r="DD34" s="201"/>
      <c r="DE34" s="201"/>
      <c r="DF34" s="201"/>
      <c r="DG34" s="201"/>
      <c r="DH34" s="201"/>
      <c r="DI34" s="201"/>
      <c r="DJ34" s="201"/>
      <c r="DK34" s="201"/>
      <c r="DL34" s="201"/>
      <c r="DM34" s="201"/>
      <c r="DN34" s="201"/>
      <c r="DO34" s="201"/>
      <c r="DP34" s="201"/>
      <c r="DQ34" s="201"/>
      <c r="DR34" s="201"/>
      <c r="DS34" s="201"/>
      <c r="DT34" s="201"/>
      <c r="DU34" s="201"/>
      <c r="DV34" s="201"/>
      <c r="DW34" s="201"/>
      <c r="DX34" s="201"/>
      <c r="DY34" s="201"/>
      <c r="DZ34" s="201"/>
      <c r="EA34" s="201"/>
      <c r="EB34" s="201"/>
      <c r="EC34" s="201"/>
      <c r="ED34" s="201"/>
      <c r="EE34" s="201"/>
      <c r="EF34" s="201"/>
      <c r="EG34" s="201"/>
      <c r="EH34" s="201"/>
      <c r="EI34" s="201"/>
      <c r="EJ34" s="201"/>
      <c r="EK34" s="201"/>
      <c r="EL34" s="201"/>
      <c r="EM34" s="201"/>
      <c r="EN34" s="201"/>
      <c r="EO34" s="201"/>
      <c r="EP34" s="201"/>
      <c r="EQ34" s="201"/>
      <c r="ER34" s="201"/>
      <c r="ES34" s="201"/>
      <c r="ET34" s="201"/>
      <c r="EU34" s="201"/>
      <c r="EV34" s="201"/>
      <c r="EW34" s="201"/>
      <c r="EX34" s="201"/>
      <c r="EY34" s="201"/>
      <c r="EZ34" s="201"/>
      <c r="FA34" s="201"/>
      <c r="FB34" s="201"/>
      <c r="FC34" s="201"/>
      <c r="FD34" s="201"/>
      <c r="FE34" s="201"/>
      <c r="FF34" s="201"/>
      <c r="FG34" s="201"/>
      <c r="FH34" s="201"/>
      <c r="FI34" s="201"/>
      <c r="FJ34" s="201"/>
      <c r="FK34" s="201"/>
      <c r="FL34" s="201"/>
      <c r="FM34" s="201"/>
      <c r="FN34" s="201"/>
      <c r="FO34" s="201"/>
      <c r="FP34" s="201"/>
      <c r="FQ34" s="201"/>
      <c r="FR34" s="201"/>
      <c r="FS34" s="201"/>
      <c r="FT34" s="201"/>
      <c r="FU34" s="201"/>
      <c r="FV34" s="201"/>
      <c r="FW34" s="201"/>
      <c r="FX34" s="201"/>
      <c r="FY34" s="201"/>
      <c r="FZ34" s="201"/>
      <c r="GA34" s="591"/>
      <c r="GB34" s="202"/>
      <c r="GC34" s="202"/>
      <c r="GD34" s="202"/>
      <c r="GE34" s="202"/>
      <c r="GF34" s="202"/>
      <c r="GG34" s="202"/>
      <c r="GH34" s="202"/>
      <c r="GI34" s="202"/>
      <c r="GJ34" s="202"/>
      <c r="GK34" s="202"/>
      <c r="GL34" s="202"/>
      <c r="GM34" s="202"/>
      <c r="GN34" s="202"/>
      <c r="GO34" s="202"/>
      <c r="GP34" s="202"/>
    </row>
    <row r="35" spans="1:198" s="209" customFormat="1" ht="13.8" thickBot="1" x14ac:dyDescent="0.3">
      <c r="A35" s="203">
        <v>32</v>
      </c>
      <c r="B35" s="204" t="s">
        <v>1055</v>
      </c>
      <c r="C35" s="320" t="s">
        <v>123</v>
      </c>
      <c r="D35" s="320"/>
      <c r="F35" s="207" t="s">
        <v>112</v>
      </c>
      <c r="G35" s="208"/>
      <c r="H35" s="226"/>
      <c r="I35" s="226"/>
      <c r="J35" s="231">
        <v>8</v>
      </c>
      <c r="K35" s="797">
        <v>8</v>
      </c>
      <c r="L35" s="226"/>
      <c r="M35" s="226"/>
      <c r="N35" s="231">
        <v>8</v>
      </c>
      <c r="O35" s="797">
        <v>8</v>
      </c>
      <c r="P35" s="226"/>
      <c r="Q35" s="226"/>
      <c r="R35" s="231">
        <v>8</v>
      </c>
      <c r="S35" s="797">
        <v>8</v>
      </c>
      <c r="T35" s="226"/>
      <c r="U35" s="226"/>
      <c r="V35" s="231">
        <v>8</v>
      </c>
      <c r="W35" s="797">
        <v>8</v>
      </c>
      <c r="X35" s="226"/>
      <c r="Y35" s="226"/>
      <c r="Z35" s="231">
        <v>8</v>
      </c>
      <c r="AA35" s="797">
        <v>8</v>
      </c>
      <c r="AB35" s="226"/>
      <c r="AC35" s="226"/>
      <c r="AD35" s="231">
        <v>8</v>
      </c>
      <c r="AE35" s="797">
        <v>8</v>
      </c>
      <c r="AF35" s="226"/>
      <c r="AG35" s="226"/>
      <c r="AH35" s="231">
        <v>8</v>
      </c>
      <c r="AI35" s="797">
        <v>8</v>
      </c>
      <c r="AJ35" s="226"/>
      <c r="AK35" s="226"/>
      <c r="AL35" s="231">
        <v>8</v>
      </c>
      <c r="AM35" s="797">
        <v>8</v>
      </c>
      <c r="AN35" s="226"/>
      <c r="AO35" s="226"/>
      <c r="AP35" s="231">
        <v>8</v>
      </c>
      <c r="AQ35" s="797">
        <v>8</v>
      </c>
      <c r="AR35" s="226"/>
      <c r="AS35" s="226"/>
      <c r="AT35" s="231">
        <v>8</v>
      </c>
      <c r="AU35" s="797">
        <v>8</v>
      </c>
      <c r="AV35" s="226"/>
      <c r="AW35" s="226"/>
      <c r="AX35" s="231">
        <v>8</v>
      </c>
      <c r="AY35" s="797">
        <v>8</v>
      </c>
      <c r="AZ35" s="226"/>
      <c r="BA35" s="226"/>
      <c r="BB35" s="231">
        <v>8</v>
      </c>
      <c r="BC35" s="797">
        <v>8</v>
      </c>
      <c r="BD35" s="226"/>
      <c r="BE35" s="226"/>
      <c r="BF35" s="231">
        <v>8</v>
      </c>
      <c r="BG35" s="797">
        <v>8</v>
      </c>
      <c r="BH35" s="226"/>
      <c r="BI35" s="226"/>
      <c r="BJ35" s="231">
        <v>8</v>
      </c>
      <c r="BK35" s="797">
        <v>8</v>
      </c>
      <c r="BL35" s="226"/>
      <c r="BM35" s="226"/>
      <c r="BN35" s="231">
        <v>8</v>
      </c>
      <c r="BO35" s="797">
        <v>8</v>
      </c>
      <c r="BP35" s="226"/>
      <c r="BQ35" s="226"/>
      <c r="BR35" s="226"/>
      <c r="BS35" s="231"/>
      <c r="BT35" s="231"/>
      <c r="BU35" s="736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11"/>
      <c r="DB35" s="211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11"/>
      <c r="DO35" s="211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11"/>
      <c r="EB35" s="211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11"/>
      <c r="EO35" s="211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11"/>
      <c r="FB35" s="211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11"/>
      <c r="FO35" s="211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592"/>
      <c r="GB35" s="212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12"/>
      <c r="GO35" s="212"/>
      <c r="GP35" s="212"/>
    </row>
    <row r="36" spans="1:198" s="302" customFormat="1" x14ac:dyDescent="0.25">
      <c r="A36" s="322">
        <v>33</v>
      </c>
      <c r="B36" s="188" t="s">
        <v>1044</v>
      </c>
      <c r="C36" s="323" t="s">
        <v>289</v>
      </c>
      <c r="D36" s="323" t="s">
        <v>282</v>
      </c>
      <c r="E36" s="304" t="s">
        <v>1057</v>
      </c>
      <c r="F36" s="190" t="s">
        <v>112</v>
      </c>
      <c r="G36" s="191"/>
      <c r="H36" s="305">
        <v>6</v>
      </c>
      <c r="I36" s="305">
        <v>6</v>
      </c>
      <c r="J36" s="305"/>
      <c r="K36" s="305"/>
      <c r="L36" s="305">
        <v>6</v>
      </c>
      <c r="M36" s="305">
        <v>6</v>
      </c>
      <c r="N36" s="305"/>
      <c r="O36" s="305"/>
      <c r="P36" s="305">
        <v>6</v>
      </c>
      <c r="Q36" s="305">
        <v>6</v>
      </c>
      <c r="R36" s="305"/>
      <c r="S36" s="305"/>
      <c r="T36" s="305">
        <v>6</v>
      </c>
      <c r="U36" s="305">
        <v>6</v>
      </c>
      <c r="V36" s="305"/>
      <c r="W36" s="305"/>
      <c r="X36" s="305">
        <v>6</v>
      </c>
      <c r="Y36" s="305">
        <v>6</v>
      </c>
      <c r="Z36" s="305"/>
      <c r="AA36" s="305"/>
      <c r="AB36" s="305">
        <v>6</v>
      </c>
      <c r="AC36" s="305">
        <v>6</v>
      </c>
      <c r="AD36" s="305"/>
      <c r="AE36" s="305"/>
      <c r="AF36" s="305">
        <v>6</v>
      </c>
      <c r="AG36" s="305">
        <v>6</v>
      </c>
      <c r="AH36" s="305"/>
      <c r="AI36" s="305"/>
      <c r="AJ36" s="305">
        <v>6</v>
      </c>
      <c r="AK36" s="305">
        <v>6</v>
      </c>
      <c r="AL36" s="305"/>
      <c r="AM36" s="305"/>
      <c r="AN36" s="305">
        <v>6</v>
      </c>
      <c r="AO36" s="305">
        <v>6</v>
      </c>
      <c r="AP36" s="305"/>
      <c r="AQ36" s="305"/>
      <c r="AR36" s="305">
        <v>6</v>
      </c>
      <c r="AS36" s="305">
        <v>6</v>
      </c>
      <c r="AT36" s="305"/>
      <c r="AU36" s="305"/>
      <c r="AV36" s="305">
        <v>6</v>
      </c>
      <c r="AW36" s="305">
        <v>6</v>
      </c>
      <c r="AX36" s="305"/>
      <c r="AY36" s="305"/>
      <c r="AZ36" s="305">
        <v>6</v>
      </c>
      <c r="BA36" s="305">
        <v>6</v>
      </c>
      <c r="BB36" s="305"/>
      <c r="BC36" s="305"/>
      <c r="BD36" s="305">
        <v>6</v>
      </c>
      <c r="BE36" s="305">
        <v>6</v>
      </c>
      <c r="BF36" s="305"/>
      <c r="BG36" s="305"/>
      <c r="BH36" s="305">
        <v>6</v>
      </c>
      <c r="BI36" s="305">
        <v>6</v>
      </c>
      <c r="BJ36" s="305"/>
      <c r="BK36" s="305"/>
      <c r="BL36" s="305">
        <v>6</v>
      </c>
      <c r="BM36" s="305">
        <v>6</v>
      </c>
      <c r="BN36" s="305"/>
      <c r="BO36" s="305"/>
      <c r="BP36" s="305">
        <v>6</v>
      </c>
      <c r="BQ36" s="305">
        <v>6</v>
      </c>
      <c r="BR36" s="305">
        <v>6</v>
      </c>
      <c r="BS36" s="305"/>
      <c r="BT36" s="305"/>
      <c r="BU36" s="739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594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</row>
    <row r="37" spans="1:198" s="35" customFormat="1" ht="13.8" thickBot="1" x14ac:dyDescent="0.3">
      <c r="A37" s="601">
        <v>34</v>
      </c>
      <c r="B37" s="182" t="s">
        <v>1046</v>
      </c>
      <c r="C37" s="321" t="s">
        <v>290</v>
      </c>
      <c r="D37" s="321" t="s">
        <v>291</v>
      </c>
      <c r="E37" s="184" t="s">
        <v>292</v>
      </c>
      <c r="F37" s="185" t="s">
        <v>112</v>
      </c>
      <c r="G37" s="186"/>
      <c r="H37" s="303">
        <v>6</v>
      </c>
      <c r="I37" s="303">
        <v>6</v>
      </c>
      <c r="J37" s="303"/>
      <c r="K37" s="303"/>
      <c r="L37" s="303">
        <v>6</v>
      </c>
      <c r="M37" s="303">
        <v>6</v>
      </c>
      <c r="N37" s="303"/>
      <c r="O37" s="303"/>
      <c r="P37" s="303">
        <v>6</v>
      </c>
      <c r="Q37" s="303">
        <v>6</v>
      </c>
      <c r="R37" s="303"/>
      <c r="S37" s="303"/>
      <c r="T37" s="303">
        <v>6</v>
      </c>
      <c r="U37" s="303">
        <v>6</v>
      </c>
      <c r="V37" s="303"/>
      <c r="W37" s="303"/>
      <c r="X37" s="303">
        <v>6</v>
      </c>
      <c r="Y37" s="303">
        <v>6</v>
      </c>
      <c r="Z37" s="303"/>
      <c r="AA37" s="303"/>
      <c r="AB37" s="303">
        <v>6</v>
      </c>
      <c r="AC37" s="303">
        <v>6</v>
      </c>
      <c r="AD37" s="303"/>
      <c r="AE37" s="303"/>
      <c r="AF37" s="303">
        <v>6</v>
      </c>
      <c r="AG37" s="303">
        <v>6</v>
      </c>
      <c r="AH37" s="303"/>
      <c r="AI37" s="303"/>
      <c r="AJ37" s="303">
        <v>6</v>
      </c>
      <c r="AK37" s="303">
        <v>6</v>
      </c>
      <c r="AL37" s="303"/>
      <c r="AM37" s="303"/>
      <c r="AN37" s="303">
        <v>6</v>
      </c>
      <c r="AO37" s="303">
        <v>6</v>
      </c>
      <c r="AP37" s="303"/>
      <c r="AQ37" s="303"/>
      <c r="AR37" s="303">
        <v>6</v>
      </c>
      <c r="AS37" s="303">
        <v>6</v>
      </c>
      <c r="AT37" s="303"/>
      <c r="AU37" s="303"/>
      <c r="AV37" s="303">
        <v>6</v>
      </c>
      <c r="AW37" s="303">
        <v>6</v>
      </c>
      <c r="AX37" s="303"/>
      <c r="AY37" s="303"/>
      <c r="AZ37" s="303">
        <v>6</v>
      </c>
      <c r="BA37" s="303">
        <v>6</v>
      </c>
      <c r="BB37" s="303"/>
      <c r="BC37" s="303"/>
      <c r="BD37" s="303">
        <v>6</v>
      </c>
      <c r="BE37" s="303">
        <v>6</v>
      </c>
      <c r="BF37" s="303"/>
      <c r="BG37" s="303"/>
      <c r="BH37" s="303">
        <v>6</v>
      </c>
      <c r="BI37" s="303">
        <v>6</v>
      </c>
      <c r="BJ37" s="303"/>
      <c r="BK37" s="303"/>
      <c r="BL37" s="303">
        <v>6</v>
      </c>
      <c r="BM37" s="303">
        <v>6</v>
      </c>
      <c r="BN37" s="303"/>
      <c r="BO37" s="303"/>
      <c r="BP37" s="303">
        <v>6</v>
      </c>
      <c r="BQ37" s="303">
        <v>6</v>
      </c>
      <c r="BR37" s="303">
        <v>6</v>
      </c>
      <c r="BS37" s="303"/>
      <c r="BT37" s="303"/>
      <c r="BU37" s="734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59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</row>
    <row r="38" spans="1:198" s="201" customFormat="1" ht="16.2" x14ac:dyDescent="0.25">
      <c r="A38" s="601">
        <v>35</v>
      </c>
      <c r="B38" s="324"/>
      <c r="C38" s="324"/>
      <c r="D38" s="324"/>
      <c r="E38" s="324"/>
      <c r="F38" s="325"/>
      <c r="G38" s="326"/>
      <c r="H38" s="327" t="s">
        <v>272</v>
      </c>
      <c r="I38" s="327" t="s">
        <v>272</v>
      </c>
      <c r="J38" s="327" t="s">
        <v>272</v>
      </c>
      <c r="K38" s="327" t="s">
        <v>272</v>
      </c>
      <c r="L38" s="327" t="s">
        <v>210</v>
      </c>
      <c r="M38" s="327" t="s">
        <v>210</v>
      </c>
      <c r="N38" s="327" t="s">
        <v>210</v>
      </c>
      <c r="O38" s="327" t="s">
        <v>210</v>
      </c>
      <c r="P38" s="327" t="s">
        <v>211</v>
      </c>
      <c r="Q38" s="327" t="s">
        <v>211</v>
      </c>
      <c r="R38" s="327" t="s">
        <v>211</v>
      </c>
      <c r="S38" s="327" t="s">
        <v>211</v>
      </c>
      <c r="T38" s="327" t="s">
        <v>212</v>
      </c>
      <c r="U38" s="327" t="s">
        <v>212</v>
      </c>
      <c r="V38" s="327" t="s">
        <v>212</v>
      </c>
      <c r="W38" s="327" t="s">
        <v>212</v>
      </c>
      <c r="X38" s="327" t="s">
        <v>213</v>
      </c>
      <c r="Y38" s="327" t="s">
        <v>213</v>
      </c>
      <c r="Z38" s="327" t="s">
        <v>213</v>
      </c>
      <c r="AA38" s="327" t="s">
        <v>213</v>
      </c>
      <c r="AB38" s="327" t="s">
        <v>214</v>
      </c>
      <c r="AC38" s="327" t="s">
        <v>214</v>
      </c>
      <c r="AD38" s="327" t="s">
        <v>214</v>
      </c>
      <c r="AE38" s="327" t="s">
        <v>214</v>
      </c>
      <c r="AF38" s="327" t="s">
        <v>215</v>
      </c>
      <c r="AG38" s="327" t="s">
        <v>215</v>
      </c>
      <c r="AH38" s="327" t="s">
        <v>215</v>
      </c>
      <c r="AI38" s="327" t="s">
        <v>215</v>
      </c>
      <c r="AJ38" s="327" t="s">
        <v>216</v>
      </c>
      <c r="AK38" s="327" t="s">
        <v>216</v>
      </c>
      <c r="AL38" s="327" t="s">
        <v>216</v>
      </c>
      <c r="AM38" s="327" t="s">
        <v>216</v>
      </c>
      <c r="AN38" s="327" t="s">
        <v>217</v>
      </c>
      <c r="AO38" s="327" t="s">
        <v>217</v>
      </c>
      <c r="AP38" s="327" t="s">
        <v>217</v>
      </c>
      <c r="AQ38" s="327" t="s">
        <v>217</v>
      </c>
      <c r="AR38" s="327" t="s">
        <v>218</v>
      </c>
      <c r="AS38" s="327" t="s">
        <v>218</v>
      </c>
      <c r="AT38" s="327" t="s">
        <v>218</v>
      </c>
      <c r="AU38" s="327" t="s">
        <v>218</v>
      </c>
      <c r="AV38" s="327" t="s">
        <v>219</v>
      </c>
      <c r="AW38" s="327" t="s">
        <v>219</v>
      </c>
      <c r="AX38" s="327" t="s">
        <v>219</v>
      </c>
      <c r="AY38" s="327" t="s">
        <v>219</v>
      </c>
      <c r="AZ38" s="327" t="s">
        <v>220</v>
      </c>
      <c r="BA38" s="327" t="s">
        <v>220</v>
      </c>
      <c r="BB38" s="327" t="s">
        <v>220</v>
      </c>
      <c r="BC38" s="327" t="s">
        <v>220</v>
      </c>
      <c r="BD38" s="327" t="s">
        <v>221</v>
      </c>
      <c r="BE38" s="327" t="s">
        <v>221</v>
      </c>
      <c r="BF38" s="327" t="s">
        <v>221</v>
      </c>
      <c r="BG38" s="327" t="s">
        <v>221</v>
      </c>
      <c r="BH38" s="327" t="s">
        <v>222</v>
      </c>
      <c r="BI38" s="327" t="s">
        <v>222</v>
      </c>
      <c r="BJ38" s="327" t="s">
        <v>222</v>
      </c>
      <c r="BK38" s="327" t="s">
        <v>222</v>
      </c>
      <c r="BL38" s="327" t="s">
        <v>212</v>
      </c>
      <c r="BM38" s="327" t="s">
        <v>212</v>
      </c>
      <c r="BN38" s="327" t="s">
        <v>212</v>
      </c>
      <c r="BO38" s="327" t="s">
        <v>212</v>
      </c>
      <c r="BP38" s="327" t="s">
        <v>219</v>
      </c>
      <c r="BQ38" s="327" t="s">
        <v>272</v>
      </c>
      <c r="BR38" s="327" t="s">
        <v>272</v>
      </c>
      <c r="BS38" s="200"/>
      <c r="BT38" s="200"/>
      <c r="BU38" s="742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</row>
    <row r="39" spans="1:198" s="329" customFormat="1" ht="13.8" thickBot="1" x14ac:dyDescent="0.3">
      <c r="A39" s="601">
        <v>36</v>
      </c>
      <c r="B39" s="204" t="s">
        <v>1056</v>
      </c>
      <c r="C39" s="205" t="s">
        <v>1252</v>
      </c>
      <c r="D39" s="205" t="s">
        <v>50</v>
      </c>
      <c r="E39" s="328"/>
      <c r="F39" s="207" t="s">
        <v>112</v>
      </c>
      <c r="G39" s="208" t="s">
        <v>926</v>
      </c>
      <c r="H39" s="231">
        <v>1</v>
      </c>
      <c r="I39" s="231">
        <v>1</v>
      </c>
      <c r="J39" s="231">
        <v>1</v>
      </c>
      <c r="K39" s="231">
        <v>1</v>
      </c>
      <c r="L39" s="231">
        <v>1</v>
      </c>
      <c r="M39" s="231">
        <v>1</v>
      </c>
      <c r="N39" s="231">
        <v>1</v>
      </c>
      <c r="O39" s="231">
        <v>1</v>
      </c>
      <c r="P39" s="231">
        <v>1</v>
      </c>
      <c r="Q39" s="231">
        <v>1</v>
      </c>
      <c r="R39" s="231">
        <v>1</v>
      </c>
      <c r="S39" s="231">
        <v>1</v>
      </c>
      <c r="T39" s="231">
        <v>1</v>
      </c>
      <c r="U39" s="231">
        <v>1</v>
      </c>
      <c r="V39" s="231">
        <v>1</v>
      </c>
      <c r="W39" s="231">
        <v>1</v>
      </c>
      <c r="X39" s="231">
        <v>1</v>
      </c>
      <c r="Y39" s="231">
        <v>1</v>
      </c>
      <c r="Z39" s="231">
        <v>1</v>
      </c>
      <c r="AA39" s="231">
        <v>1</v>
      </c>
      <c r="AB39" s="231">
        <v>1</v>
      </c>
      <c r="AC39" s="231">
        <v>1</v>
      </c>
      <c r="AD39" s="231">
        <v>1</v>
      </c>
      <c r="AE39" s="231">
        <v>1</v>
      </c>
      <c r="AF39" s="231">
        <v>1</v>
      </c>
      <c r="AG39" s="231">
        <v>1</v>
      </c>
      <c r="AH39" s="231">
        <v>1</v>
      </c>
      <c r="AI39" s="231">
        <v>1</v>
      </c>
      <c r="AJ39" s="231">
        <v>1</v>
      </c>
      <c r="AK39" s="231">
        <v>1</v>
      </c>
      <c r="AL39" s="231">
        <v>1</v>
      </c>
      <c r="AM39" s="231">
        <v>1</v>
      </c>
      <c r="AN39" s="231">
        <v>1</v>
      </c>
      <c r="AO39" s="231">
        <v>1</v>
      </c>
      <c r="AP39" s="231">
        <v>1</v>
      </c>
      <c r="AQ39" s="231">
        <v>1</v>
      </c>
      <c r="AR39" s="231">
        <v>1</v>
      </c>
      <c r="AS39" s="231">
        <v>1</v>
      </c>
      <c r="AT39" s="231">
        <v>1</v>
      </c>
      <c r="AU39" s="231">
        <v>1</v>
      </c>
      <c r="AV39" s="231">
        <v>1</v>
      </c>
      <c r="AW39" s="231">
        <v>1</v>
      </c>
      <c r="AX39" s="231">
        <v>1</v>
      </c>
      <c r="AY39" s="231">
        <v>1</v>
      </c>
      <c r="AZ39" s="231">
        <v>1</v>
      </c>
      <c r="BA39" s="231">
        <v>1</v>
      </c>
      <c r="BB39" s="231">
        <v>1</v>
      </c>
      <c r="BC39" s="231">
        <v>1</v>
      </c>
      <c r="BD39" s="231">
        <v>1</v>
      </c>
      <c r="BE39" s="231">
        <v>1</v>
      </c>
      <c r="BF39" s="231">
        <v>1</v>
      </c>
      <c r="BG39" s="231">
        <v>1</v>
      </c>
      <c r="BH39" s="231">
        <v>1</v>
      </c>
      <c r="BI39" s="231">
        <v>1</v>
      </c>
      <c r="BJ39" s="231">
        <v>1</v>
      </c>
      <c r="BK39" s="231">
        <v>1</v>
      </c>
      <c r="BL39" s="231">
        <v>1</v>
      </c>
      <c r="BM39" s="231">
        <v>1</v>
      </c>
      <c r="BN39" s="231">
        <v>1</v>
      </c>
      <c r="BO39" s="231">
        <v>1</v>
      </c>
      <c r="BP39" s="231">
        <v>1</v>
      </c>
      <c r="BQ39" s="231">
        <v>1</v>
      </c>
      <c r="BR39" s="231">
        <v>1</v>
      </c>
      <c r="BS39" s="231"/>
      <c r="BT39" s="231"/>
      <c r="BU39" s="736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11"/>
      <c r="GB39" s="211"/>
      <c r="GC39" s="211"/>
      <c r="GD39" s="211"/>
      <c r="GE39" s="211"/>
      <c r="GF39" s="211"/>
      <c r="GG39" s="211"/>
      <c r="GH39" s="211"/>
      <c r="GI39" s="211"/>
      <c r="GJ39" s="211"/>
      <c r="GK39" s="211"/>
      <c r="GL39" s="211"/>
      <c r="GM39" s="211"/>
      <c r="GN39" s="211"/>
      <c r="GO39" s="211"/>
      <c r="GP39" s="211"/>
    </row>
    <row r="40" spans="1:198" s="334" customFormat="1" ht="13.8" thickBot="1" x14ac:dyDescent="0.3">
      <c r="A40" s="601">
        <v>37</v>
      </c>
      <c r="B40" s="333"/>
      <c r="F40" s="335"/>
      <c r="G40" s="336" t="s">
        <v>209</v>
      </c>
      <c r="H40" s="336" t="s">
        <v>272</v>
      </c>
      <c r="I40" s="336" t="s">
        <v>210</v>
      </c>
      <c r="J40" s="336" t="s">
        <v>211</v>
      </c>
      <c r="K40" s="336" t="s">
        <v>212</v>
      </c>
      <c r="L40" s="336" t="s">
        <v>213</v>
      </c>
      <c r="M40" s="336" t="s">
        <v>214</v>
      </c>
      <c r="N40" s="336" t="s">
        <v>215</v>
      </c>
      <c r="O40" s="336" t="s">
        <v>216</v>
      </c>
      <c r="P40" s="336" t="s">
        <v>217</v>
      </c>
      <c r="Q40" s="336" t="s">
        <v>218</v>
      </c>
      <c r="R40" s="336" t="s">
        <v>219</v>
      </c>
      <c r="S40" s="336" t="s">
        <v>220</v>
      </c>
      <c r="T40" s="336" t="s">
        <v>221</v>
      </c>
      <c r="U40" s="336" t="s">
        <v>222</v>
      </c>
      <c r="V40" s="336" t="s">
        <v>223</v>
      </c>
      <c r="W40" s="336" t="s">
        <v>224</v>
      </c>
      <c r="X40" s="336" t="s">
        <v>225</v>
      </c>
      <c r="Y40" s="336" t="s">
        <v>226</v>
      </c>
      <c r="Z40" s="336" t="s">
        <v>227</v>
      </c>
      <c r="AA40" s="336" t="s">
        <v>228</v>
      </c>
      <c r="AB40" s="336" t="s">
        <v>229</v>
      </c>
      <c r="AC40" s="336" t="s">
        <v>230</v>
      </c>
      <c r="AD40" s="336" t="s">
        <v>231</v>
      </c>
      <c r="AE40" s="336" t="s">
        <v>232</v>
      </c>
      <c r="AF40" s="336" t="s">
        <v>233</v>
      </c>
      <c r="AG40" s="336" t="s">
        <v>234</v>
      </c>
      <c r="AH40" s="336" t="s">
        <v>235</v>
      </c>
      <c r="AI40" s="336" t="s">
        <v>236</v>
      </c>
      <c r="AJ40" s="336" t="s">
        <v>237</v>
      </c>
      <c r="AK40" s="336" t="s">
        <v>238</v>
      </c>
      <c r="AL40" s="336" t="s">
        <v>239</v>
      </c>
      <c r="AM40" s="336" t="s">
        <v>240</v>
      </c>
      <c r="AN40" s="336" t="s">
        <v>241</v>
      </c>
      <c r="AO40" s="336" t="s">
        <v>242</v>
      </c>
      <c r="AP40" s="336" t="s">
        <v>243</v>
      </c>
      <c r="AQ40" s="336" t="s">
        <v>244</v>
      </c>
      <c r="AR40" s="336" t="s">
        <v>245</v>
      </c>
      <c r="AS40" s="336" t="s">
        <v>246</v>
      </c>
      <c r="AT40" s="336" t="s">
        <v>247</v>
      </c>
      <c r="AU40" s="336" t="s">
        <v>248</v>
      </c>
      <c r="AV40" s="336" t="s">
        <v>249</v>
      </c>
      <c r="AW40" s="336" t="s">
        <v>250</v>
      </c>
      <c r="AX40" s="336" t="s">
        <v>251</v>
      </c>
      <c r="AY40" s="336" t="s">
        <v>252</v>
      </c>
      <c r="AZ40" s="336" t="s">
        <v>253</v>
      </c>
      <c r="BA40" s="336" t="s">
        <v>254</v>
      </c>
      <c r="BB40" s="336" t="s">
        <v>255</v>
      </c>
      <c r="BC40" s="336" t="s">
        <v>256</v>
      </c>
      <c r="BD40" s="336" t="s">
        <v>257</v>
      </c>
      <c r="BE40" s="336" t="s">
        <v>258</v>
      </c>
      <c r="BF40" s="336" t="s">
        <v>259</v>
      </c>
      <c r="BG40" s="336" t="s">
        <v>260</v>
      </c>
      <c r="BH40" s="336" t="s">
        <v>261</v>
      </c>
      <c r="BI40" s="336" t="s">
        <v>262</v>
      </c>
      <c r="BJ40" s="336" t="s">
        <v>263</v>
      </c>
      <c r="BK40" s="336" t="s">
        <v>264</v>
      </c>
      <c r="BL40" s="336" t="s">
        <v>265</v>
      </c>
      <c r="BM40" s="336" t="s">
        <v>266</v>
      </c>
      <c r="BN40" s="336" t="s">
        <v>267</v>
      </c>
      <c r="BO40" s="336" t="s">
        <v>268</v>
      </c>
      <c r="BP40" s="336" t="s">
        <v>269</v>
      </c>
      <c r="BQ40" s="336" t="s">
        <v>270</v>
      </c>
      <c r="BR40" s="336" t="s">
        <v>271</v>
      </c>
      <c r="BS40" s="336"/>
      <c r="BT40" s="336"/>
      <c r="BU40" s="743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593"/>
      <c r="GB40" s="253"/>
      <c r="GC40" s="253"/>
      <c r="GD40" s="253"/>
      <c r="GE40" s="253"/>
      <c r="GF40" s="253"/>
      <c r="GG40" s="253"/>
      <c r="GH40" s="253"/>
      <c r="GI40" s="253"/>
      <c r="GJ40" s="253"/>
      <c r="GK40" s="253"/>
      <c r="GL40" s="253"/>
      <c r="GM40" s="253"/>
      <c r="GN40" s="253"/>
      <c r="GO40" s="253"/>
      <c r="GP40" s="253"/>
    </row>
    <row r="41" spans="1:198" s="275" customFormat="1" ht="13.8" thickBot="1" x14ac:dyDescent="0.3">
      <c r="A41" s="601">
        <v>38</v>
      </c>
      <c r="B41" s="384" t="s">
        <v>906</v>
      </c>
      <c r="C41" s="385" t="s">
        <v>113</v>
      </c>
      <c r="D41" s="385" t="s">
        <v>1</v>
      </c>
      <c r="E41" s="270"/>
      <c r="F41" s="386" t="s">
        <v>112</v>
      </c>
      <c r="G41" s="387">
        <v>1</v>
      </c>
      <c r="H41" s="388">
        <v>1</v>
      </c>
      <c r="I41" s="388">
        <v>1</v>
      </c>
      <c r="J41" s="388">
        <v>1</v>
      </c>
      <c r="K41" s="388">
        <v>1</v>
      </c>
      <c r="L41" s="388">
        <v>1</v>
      </c>
      <c r="M41" s="388">
        <v>1</v>
      </c>
      <c r="N41" s="388">
        <v>1</v>
      </c>
      <c r="O41" s="388">
        <v>1</v>
      </c>
      <c r="P41" s="388">
        <v>1</v>
      </c>
      <c r="Q41" s="388">
        <v>1</v>
      </c>
      <c r="R41" s="388">
        <v>1</v>
      </c>
      <c r="S41" s="388">
        <v>1</v>
      </c>
      <c r="T41" s="388">
        <v>1</v>
      </c>
      <c r="U41" s="388">
        <v>1</v>
      </c>
      <c r="V41" s="388">
        <v>1</v>
      </c>
      <c r="W41" s="388">
        <v>1</v>
      </c>
      <c r="X41" s="388">
        <v>1</v>
      </c>
      <c r="Y41" s="388">
        <v>1</v>
      </c>
      <c r="Z41" s="388">
        <v>1</v>
      </c>
      <c r="AA41" s="388">
        <v>1</v>
      </c>
      <c r="AB41" s="388">
        <v>1</v>
      </c>
      <c r="AC41" s="388">
        <v>1</v>
      </c>
      <c r="AD41" s="388">
        <v>1</v>
      </c>
      <c r="AE41" s="388">
        <v>1</v>
      </c>
      <c r="AF41" s="388">
        <v>1</v>
      </c>
      <c r="AG41" s="388">
        <v>1</v>
      </c>
      <c r="AH41" s="388">
        <v>1</v>
      </c>
      <c r="AI41" s="388">
        <v>1</v>
      </c>
      <c r="AJ41" s="388">
        <v>1</v>
      </c>
      <c r="AK41" s="388">
        <v>1</v>
      </c>
      <c r="AL41" s="388">
        <v>1</v>
      </c>
      <c r="AM41" s="388">
        <v>1</v>
      </c>
      <c r="AN41" s="388">
        <v>1</v>
      </c>
      <c r="AO41" s="388">
        <v>1</v>
      </c>
      <c r="AP41" s="388">
        <v>1</v>
      </c>
      <c r="AQ41" s="388">
        <v>1</v>
      </c>
      <c r="AR41" s="388">
        <v>1</v>
      </c>
      <c r="AS41" s="388">
        <v>1</v>
      </c>
      <c r="AT41" s="388">
        <v>1</v>
      </c>
      <c r="AU41" s="388">
        <v>1</v>
      </c>
      <c r="AV41" s="388">
        <v>1</v>
      </c>
      <c r="AW41" s="388">
        <v>1</v>
      </c>
      <c r="AX41" s="388">
        <v>1</v>
      </c>
      <c r="AY41" s="388">
        <v>1</v>
      </c>
      <c r="AZ41" s="388">
        <v>1</v>
      </c>
      <c r="BA41" s="388">
        <v>1</v>
      </c>
      <c r="BB41" s="388">
        <v>1</v>
      </c>
      <c r="BC41" s="388">
        <v>1</v>
      </c>
      <c r="BD41" s="388">
        <v>1</v>
      </c>
      <c r="BE41" s="388">
        <v>1</v>
      </c>
      <c r="BF41" s="388">
        <v>1</v>
      </c>
      <c r="BG41" s="388">
        <v>1</v>
      </c>
      <c r="BH41" s="388">
        <v>1</v>
      </c>
      <c r="BI41" s="388">
        <v>1</v>
      </c>
      <c r="BJ41" s="388">
        <v>1</v>
      </c>
      <c r="BK41" s="388">
        <v>1</v>
      </c>
      <c r="BL41" s="388">
        <v>1</v>
      </c>
      <c r="BM41" s="388">
        <v>1</v>
      </c>
      <c r="BN41" s="388">
        <v>1</v>
      </c>
      <c r="BO41" s="388">
        <v>1</v>
      </c>
      <c r="BP41" s="388">
        <v>1</v>
      </c>
      <c r="BQ41" s="388">
        <v>1</v>
      </c>
      <c r="BR41" s="388">
        <v>1</v>
      </c>
      <c r="BS41" s="389"/>
      <c r="BT41" s="389"/>
      <c r="BU41" s="744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595"/>
      <c r="GB41" s="270"/>
      <c r="GC41" s="270"/>
      <c r="GD41" s="270"/>
      <c r="GE41" s="270"/>
      <c r="GF41" s="270"/>
      <c r="GG41" s="270"/>
      <c r="GH41" s="270"/>
      <c r="GI41" s="270"/>
      <c r="GJ41" s="270"/>
      <c r="GK41" s="270"/>
      <c r="GL41" s="270"/>
      <c r="GM41" s="270"/>
      <c r="GN41" s="270"/>
      <c r="GO41" s="270"/>
      <c r="GP41" s="270"/>
    </row>
    <row r="42" spans="1:198" s="286" customFormat="1" x14ac:dyDescent="0.25">
      <c r="A42" s="601">
        <v>39</v>
      </c>
      <c r="B42" s="363" t="s">
        <v>907</v>
      </c>
      <c r="C42" s="364" t="s">
        <v>125</v>
      </c>
      <c r="D42" s="365" t="s">
        <v>10</v>
      </c>
      <c r="F42" s="366" t="s">
        <v>112</v>
      </c>
      <c r="G42" s="191">
        <v>1</v>
      </c>
      <c r="H42" s="367">
        <v>1</v>
      </c>
      <c r="I42" s="367">
        <v>1</v>
      </c>
      <c r="J42" s="367">
        <v>1</v>
      </c>
      <c r="K42" s="367">
        <v>1</v>
      </c>
      <c r="L42" s="367">
        <v>1</v>
      </c>
      <c r="M42" s="367">
        <v>1</v>
      </c>
      <c r="N42" s="367">
        <v>1</v>
      </c>
      <c r="O42" s="367">
        <v>1</v>
      </c>
      <c r="P42" s="367">
        <v>1</v>
      </c>
      <c r="Q42" s="367">
        <v>1</v>
      </c>
      <c r="R42" s="367">
        <v>1</v>
      </c>
      <c r="S42" s="367">
        <v>1</v>
      </c>
      <c r="T42" s="367">
        <v>1</v>
      </c>
      <c r="U42" s="367">
        <v>1</v>
      </c>
      <c r="V42" s="367">
        <v>1</v>
      </c>
      <c r="W42" s="367">
        <v>1</v>
      </c>
      <c r="X42" s="367">
        <v>1</v>
      </c>
      <c r="Y42" s="367">
        <v>1</v>
      </c>
      <c r="Z42" s="367">
        <v>1</v>
      </c>
      <c r="AA42" s="367">
        <v>1</v>
      </c>
      <c r="AB42" s="367">
        <v>1</v>
      </c>
      <c r="AC42" s="367">
        <v>1</v>
      </c>
      <c r="AD42" s="367">
        <v>1</v>
      </c>
      <c r="AE42" s="367">
        <v>1</v>
      </c>
      <c r="AF42" s="367">
        <v>1</v>
      </c>
      <c r="AG42" s="367">
        <v>1</v>
      </c>
      <c r="AH42" s="367">
        <v>1</v>
      </c>
      <c r="AI42" s="367">
        <v>1</v>
      </c>
      <c r="AJ42" s="367">
        <v>1</v>
      </c>
      <c r="AK42" s="367">
        <v>1</v>
      </c>
      <c r="AL42" s="367">
        <v>1</v>
      </c>
      <c r="AM42" s="367">
        <v>1</v>
      </c>
      <c r="AN42" s="367">
        <v>1</v>
      </c>
      <c r="AO42" s="367">
        <v>1</v>
      </c>
      <c r="AP42" s="367">
        <v>1</v>
      </c>
      <c r="AQ42" s="367">
        <v>1</v>
      </c>
      <c r="AR42" s="367">
        <v>1</v>
      </c>
      <c r="AS42" s="367">
        <v>1</v>
      </c>
      <c r="AT42" s="367">
        <v>1</v>
      </c>
      <c r="AU42" s="367">
        <v>1</v>
      </c>
      <c r="AV42" s="367">
        <v>1</v>
      </c>
      <c r="AW42" s="367">
        <v>1</v>
      </c>
      <c r="AX42" s="367">
        <v>1</v>
      </c>
      <c r="AY42" s="367">
        <v>1</v>
      </c>
      <c r="AZ42" s="367">
        <v>1</v>
      </c>
      <c r="BA42" s="367">
        <v>1</v>
      </c>
      <c r="BB42" s="367">
        <v>1</v>
      </c>
      <c r="BC42" s="367">
        <v>1</v>
      </c>
      <c r="BD42" s="367">
        <v>1</v>
      </c>
      <c r="BE42" s="367">
        <v>1</v>
      </c>
      <c r="BF42" s="367">
        <v>1</v>
      </c>
      <c r="BG42" s="367">
        <v>1</v>
      </c>
      <c r="BH42" s="367">
        <v>1</v>
      </c>
      <c r="BI42" s="367">
        <v>1</v>
      </c>
      <c r="BJ42" s="367">
        <v>1</v>
      </c>
      <c r="BK42" s="367">
        <v>1</v>
      </c>
      <c r="BL42" s="367">
        <v>1</v>
      </c>
      <c r="BM42" s="367">
        <v>1</v>
      </c>
      <c r="BN42" s="367">
        <v>1</v>
      </c>
      <c r="BO42" s="367">
        <v>1</v>
      </c>
      <c r="BP42" s="367">
        <v>1</v>
      </c>
      <c r="BQ42" s="367">
        <v>1</v>
      </c>
      <c r="BR42" s="367">
        <v>1</v>
      </c>
      <c r="BS42" s="368"/>
      <c r="BT42" s="368"/>
      <c r="BU42" s="745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594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</row>
    <row r="43" spans="1:198" s="3" customFormat="1" x14ac:dyDescent="0.25">
      <c r="A43" s="601">
        <v>40</v>
      </c>
      <c r="B43" s="107" t="s">
        <v>908</v>
      </c>
      <c r="C43" s="95" t="s">
        <v>126</v>
      </c>
      <c r="D43" s="15" t="s">
        <v>1</v>
      </c>
      <c r="F43" s="40" t="s">
        <v>112</v>
      </c>
      <c r="G43" s="51">
        <v>1</v>
      </c>
      <c r="H43" s="100">
        <v>1</v>
      </c>
      <c r="I43" s="100">
        <v>1</v>
      </c>
      <c r="J43" s="100">
        <v>1</v>
      </c>
      <c r="K43" s="100">
        <v>1</v>
      </c>
      <c r="L43" s="100">
        <v>1</v>
      </c>
      <c r="M43" s="100">
        <v>1</v>
      </c>
      <c r="N43" s="100">
        <v>1</v>
      </c>
      <c r="O43" s="100">
        <v>1</v>
      </c>
      <c r="P43" s="100">
        <v>1</v>
      </c>
      <c r="Q43" s="100">
        <v>1</v>
      </c>
      <c r="R43" s="100">
        <v>1</v>
      </c>
      <c r="S43" s="100">
        <v>1</v>
      </c>
      <c r="T43" s="100">
        <v>1</v>
      </c>
      <c r="U43" s="100">
        <v>1</v>
      </c>
      <c r="V43" s="100">
        <v>1</v>
      </c>
      <c r="W43" s="100">
        <v>1</v>
      </c>
      <c r="X43" s="100">
        <v>1</v>
      </c>
      <c r="Y43" s="100">
        <v>1</v>
      </c>
      <c r="Z43" s="100">
        <v>1</v>
      </c>
      <c r="AA43" s="100">
        <v>1</v>
      </c>
      <c r="AB43" s="100">
        <v>1</v>
      </c>
      <c r="AC43" s="100">
        <v>1</v>
      </c>
      <c r="AD43" s="100">
        <v>1</v>
      </c>
      <c r="AE43" s="100">
        <v>1</v>
      </c>
      <c r="AF43" s="100">
        <v>1</v>
      </c>
      <c r="AG43" s="100">
        <v>1</v>
      </c>
      <c r="AH43" s="100">
        <v>1</v>
      </c>
      <c r="AI43" s="100">
        <v>1</v>
      </c>
      <c r="AJ43" s="100">
        <v>1</v>
      </c>
      <c r="AK43" s="100">
        <v>1</v>
      </c>
      <c r="AL43" s="100">
        <v>1</v>
      </c>
      <c r="AM43" s="100">
        <v>1</v>
      </c>
      <c r="AN43" s="100">
        <v>1</v>
      </c>
      <c r="AO43" s="100">
        <v>1</v>
      </c>
      <c r="AP43" s="100">
        <v>1</v>
      </c>
      <c r="AQ43" s="100">
        <v>1</v>
      </c>
      <c r="AR43" s="100">
        <v>1</v>
      </c>
      <c r="AS43" s="100">
        <v>1</v>
      </c>
      <c r="AT43" s="100">
        <v>1</v>
      </c>
      <c r="AU43" s="100">
        <v>1</v>
      </c>
      <c r="AV43" s="100">
        <v>1</v>
      </c>
      <c r="AW43" s="100">
        <v>1</v>
      </c>
      <c r="AX43" s="100">
        <v>1</v>
      </c>
      <c r="AY43" s="100">
        <v>1</v>
      </c>
      <c r="AZ43" s="100">
        <v>1</v>
      </c>
      <c r="BA43" s="100">
        <v>1</v>
      </c>
      <c r="BB43" s="100">
        <v>1</v>
      </c>
      <c r="BC43" s="100">
        <v>1</v>
      </c>
      <c r="BD43" s="100">
        <v>1</v>
      </c>
      <c r="BE43" s="100">
        <v>1</v>
      </c>
      <c r="BF43" s="100">
        <v>1</v>
      </c>
      <c r="BG43" s="100">
        <v>1</v>
      </c>
      <c r="BH43" s="100">
        <v>1</v>
      </c>
      <c r="BI43" s="100">
        <v>1</v>
      </c>
      <c r="BJ43" s="100">
        <v>1</v>
      </c>
      <c r="BK43" s="100">
        <v>1</v>
      </c>
      <c r="BL43" s="100">
        <v>1</v>
      </c>
      <c r="BM43" s="100">
        <v>1</v>
      </c>
      <c r="BN43" s="100">
        <v>1</v>
      </c>
      <c r="BO43" s="100">
        <v>1</v>
      </c>
      <c r="BP43" s="100">
        <v>1</v>
      </c>
      <c r="BQ43" s="100">
        <v>1</v>
      </c>
      <c r="BR43" s="100">
        <v>1</v>
      </c>
      <c r="BS43" s="99"/>
      <c r="BT43" s="99"/>
      <c r="BU43" s="746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589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</row>
    <row r="44" spans="1:198" s="3" customFormat="1" x14ac:dyDescent="0.25">
      <c r="A44" s="601">
        <v>41</v>
      </c>
      <c r="B44" s="107" t="s">
        <v>909</v>
      </c>
      <c r="C44" s="96" t="s">
        <v>127</v>
      </c>
      <c r="D44" s="14" t="s">
        <v>128</v>
      </c>
      <c r="F44" s="40" t="s">
        <v>112</v>
      </c>
      <c r="G44" s="51">
        <v>6</v>
      </c>
      <c r="H44" s="100">
        <v>6</v>
      </c>
      <c r="I44" s="100">
        <v>6</v>
      </c>
      <c r="J44" s="100">
        <v>6</v>
      </c>
      <c r="K44" s="100">
        <v>6</v>
      </c>
      <c r="L44" s="100">
        <v>6</v>
      </c>
      <c r="M44" s="100">
        <v>6</v>
      </c>
      <c r="N44" s="100">
        <v>6</v>
      </c>
      <c r="O44" s="100">
        <v>6</v>
      </c>
      <c r="P44" s="100">
        <v>6</v>
      </c>
      <c r="Q44" s="100">
        <v>6</v>
      </c>
      <c r="R44" s="100">
        <v>6</v>
      </c>
      <c r="S44" s="100">
        <v>6</v>
      </c>
      <c r="T44" s="100">
        <v>6</v>
      </c>
      <c r="U44" s="100">
        <v>6</v>
      </c>
      <c r="V44" s="100">
        <v>6</v>
      </c>
      <c r="W44" s="100">
        <v>6</v>
      </c>
      <c r="X44" s="100">
        <v>6</v>
      </c>
      <c r="Y44" s="100">
        <v>6</v>
      </c>
      <c r="Z44" s="100">
        <v>6</v>
      </c>
      <c r="AA44" s="100">
        <v>6</v>
      </c>
      <c r="AB44" s="100">
        <v>6</v>
      </c>
      <c r="AC44" s="100">
        <v>6</v>
      </c>
      <c r="AD44" s="100">
        <v>6</v>
      </c>
      <c r="AE44" s="100">
        <v>6</v>
      </c>
      <c r="AF44" s="100">
        <v>6</v>
      </c>
      <c r="AG44" s="100">
        <v>6</v>
      </c>
      <c r="AH44" s="100">
        <v>6</v>
      </c>
      <c r="AI44" s="100">
        <v>6</v>
      </c>
      <c r="AJ44" s="100">
        <v>6</v>
      </c>
      <c r="AK44" s="100">
        <v>6</v>
      </c>
      <c r="AL44" s="100">
        <v>6</v>
      </c>
      <c r="AM44" s="100">
        <v>6</v>
      </c>
      <c r="AN44" s="100">
        <v>6</v>
      </c>
      <c r="AO44" s="100">
        <v>6</v>
      </c>
      <c r="AP44" s="100">
        <v>6</v>
      </c>
      <c r="AQ44" s="100">
        <v>6</v>
      </c>
      <c r="AR44" s="100">
        <v>6</v>
      </c>
      <c r="AS44" s="100">
        <v>6</v>
      </c>
      <c r="AT44" s="100">
        <v>6</v>
      </c>
      <c r="AU44" s="100">
        <v>6</v>
      </c>
      <c r="AV44" s="100">
        <v>6</v>
      </c>
      <c r="AW44" s="100">
        <v>6</v>
      </c>
      <c r="AX44" s="100">
        <v>6</v>
      </c>
      <c r="AY44" s="100">
        <v>6</v>
      </c>
      <c r="AZ44" s="100">
        <v>6</v>
      </c>
      <c r="BA44" s="100">
        <v>6</v>
      </c>
      <c r="BB44" s="100">
        <v>6</v>
      </c>
      <c r="BC44" s="100">
        <v>6</v>
      </c>
      <c r="BD44" s="100">
        <v>6</v>
      </c>
      <c r="BE44" s="100">
        <v>6</v>
      </c>
      <c r="BF44" s="100">
        <v>6</v>
      </c>
      <c r="BG44" s="100">
        <v>6</v>
      </c>
      <c r="BH44" s="100">
        <v>6</v>
      </c>
      <c r="BI44" s="100">
        <v>6</v>
      </c>
      <c r="BJ44" s="100">
        <v>6</v>
      </c>
      <c r="BK44" s="100">
        <v>6</v>
      </c>
      <c r="BL44" s="100">
        <v>6</v>
      </c>
      <c r="BM44" s="100">
        <v>6</v>
      </c>
      <c r="BN44" s="100">
        <v>6</v>
      </c>
      <c r="BO44" s="100">
        <v>6</v>
      </c>
      <c r="BP44" s="100">
        <v>6</v>
      </c>
      <c r="BQ44" s="100">
        <v>6</v>
      </c>
      <c r="BR44" s="100">
        <v>6</v>
      </c>
      <c r="BS44" s="99"/>
      <c r="BT44" s="99"/>
      <c r="BU44" s="746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589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</row>
    <row r="45" spans="1:198" s="263" customFormat="1" ht="13.8" thickBot="1" x14ac:dyDescent="0.3">
      <c r="A45" s="601">
        <v>42</v>
      </c>
      <c r="B45" s="337"/>
      <c r="C45" s="338"/>
      <c r="D45" s="338"/>
      <c r="F45" s="339"/>
      <c r="G45" s="340" t="s">
        <v>209</v>
      </c>
      <c r="H45" s="340" t="s">
        <v>272</v>
      </c>
      <c r="I45" s="340" t="s">
        <v>210</v>
      </c>
      <c r="J45" s="340" t="s">
        <v>211</v>
      </c>
      <c r="K45" s="340" t="s">
        <v>212</v>
      </c>
      <c r="L45" s="340" t="s">
        <v>213</v>
      </c>
      <c r="M45" s="340" t="s">
        <v>214</v>
      </c>
      <c r="N45" s="340" t="s">
        <v>215</v>
      </c>
      <c r="O45" s="340" t="s">
        <v>216</v>
      </c>
      <c r="P45" s="340" t="s">
        <v>217</v>
      </c>
      <c r="Q45" s="340" t="s">
        <v>218</v>
      </c>
      <c r="R45" s="340" t="s">
        <v>219</v>
      </c>
      <c r="S45" s="340" t="s">
        <v>220</v>
      </c>
      <c r="T45" s="340" t="s">
        <v>221</v>
      </c>
      <c r="U45" s="340" t="s">
        <v>222</v>
      </c>
      <c r="V45" s="340" t="s">
        <v>223</v>
      </c>
      <c r="W45" s="340" t="s">
        <v>224</v>
      </c>
      <c r="X45" s="340" t="s">
        <v>225</v>
      </c>
      <c r="Y45" s="340" t="s">
        <v>226</v>
      </c>
      <c r="Z45" s="340" t="s">
        <v>227</v>
      </c>
      <c r="AA45" s="340" t="s">
        <v>228</v>
      </c>
      <c r="AB45" s="340" t="s">
        <v>229</v>
      </c>
      <c r="AC45" s="340" t="s">
        <v>230</v>
      </c>
      <c r="AD45" s="340" t="s">
        <v>231</v>
      </c>
      <c r="AE45" s="340" t="s">
        <v>232</v>
      </c>
      <c r="AF45" s="340" t="s">
        <v>233</v>
      </c>
      <c r="AG45" s="340" t="s">
        <v>234</v>
      </c>
      <c r="AH45" s="340" t="s">
        <v>235</v>
      </c>
      <c r="AI45" s="340" t="s">
        <v>236</v>
      </c>
      <c r="AJ45" s="340" t="s">
        <v>237</v>
      </c>
      <c r="AK45" s="340" t="s">
        <v>238</v>
      </c>
      <c r="AL45" s="340" t="s">
        <v>239</v>
      </c>
      <c r="AM45" s="340" t="s">
        <v>240</v>
      </c>
      <c r="AN45" s="340" t="s">
        <v>241</v>
      </c>
      <c r="AO45" s="340" t="s">
        <v>242</v>
      </c>
      <c r="AP45" s="340" t="s">
        <v>243</v>
      </c>
      <c r="AQ45" s="340" t="s">
        <v>244</v>
      </c>
      <c r="AR45" s="340" t="s">
        <v>245</v>
      </c>
      <c r="AS45" s="340" t="s">
        <v>246</v>
      </c>
      <c r="AT45" s="340" t="s">
        <v>247</v>
      </c>
      <c r="AU45" s="340" t="s">
        <v>248</v>
      </c>
      <c r="AV45" s="340" t="s">
        <v>249</v>
      </c>
      <c r="AW45" s="340" t="s">
        <v>250</v>
      </c>
      <c r="AX45" s="340" t="s">
        <v>251</v>
      </c>
      <c r="AY45" s="340" t="s">
        <v>252</v>
      </c>
      <c r="AZ45" s="340" t="s">
        <v>253</v>
      </c>
      <c r="BA45" s="340" t="s">
        <v>254</v>
      </c>
      <c r="BB45" s="340" t="s">
        <v>255</v>
      </c>
      <c r="BC45" s="340" t="s">
        <v>256</v>
      </c>
      <c r="BD45" s="340" t="s">
        <v>257</v>
      </c>
      <c r="BE45" s="340" t="s">
        <v>258</v>
      </c>
      <c r="BF45" s="340" t="s">
        <v>259</v>
      </c>
      <c r="BG45" s="340" t="s">
        <v>260</v>
      </c>
      <c r="BH45" s="340" t="s">
        <v>261</v>
      </c>
      <c r="BI45" s="340" t="s">
        <v>262</v>
      </c>
      <c r="BJ45" s="340" t="s">
        <v>263</v>
      </c>
      <c r="BK45" s="340" t="s">
        <v>264</v>
      </c>
      <c r="BL45" s="340" t="s">
        <v>265</v>
      </c>
      <c r="BM45" s="340" t="s">
        <v>266</v>
      </c>
      <c r="BN45" s="340" t="s">
        <v>267</v>
      </c>
      <c r="BO45" s="340" t="s">
        <v>268</v>
      </c>
      <c r="BP45" s="340" t="s">
        <v>269</v>
      </c>
      <c r="BQ45" s="340" t="s">
        <v>270</v>
      </c>
      <c r="BR45" s="340" t="s">
        <v>271</v>
      </c>
      <c r="BS45" s="340"/>
      <c r="BT45" s="340"/>
      <c r="BU45" s="747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59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</row>
    <row r="46" spans="1:198" s="275" customFormat="1" ht="13.8" thickBot="1" x14ac:dyDescent="0.3">
      <c r="A46" s="601">
        <v>43</v>
      </c>
      <c r="B46" s="384" t="s">
        <v>910</v>
      </c>
      <c r="C46" s="385" t="s">
        <v>20</v>
      </c>
      <c r="D46" s="385" t="s">
        <v>2</v>
      </c>
      <c r="E46" s="270"/>
      <c r="F46" s="386" t="s">
        <v>112</v>
      </c>
      <c r="G46" s="387">
        <v>3</v>
      </c>
      <c r="H46" s="388">
        <v>3</v>
      </c>
      <c r="I46" s="388">
        <v>3</v>
      </c>
      <c r="J46" s="388">
        <v>3</v>
      </c>
      <c r="K46" s="388">
        <v>3</v>
      </c>
      <c r="L46" s="388">
        <v>3</v>
      </c>
      <c r="M46" s="388">
        <v>3</v>
      </c>
      <c r="N46" s="388">
        <v>3</v>
      </c>
      <c r="O46" s="388">
        <v>3</v>
      </c>
      <c r="P46" s="388">
        <v>3</v>
      </c>
      <c r="Q46" s="388">
        <v>3</v>
      </c>
      <c r="R46" s="388">
        <v>3</v>
      </c>
      <c r="S46" s="388">
        <v>3</v>
      </c>
      <c r="T46" s="388">
        <v>3</v>
      </c>
      <c r="U46" s="388">
        <v>3</v>
      </c>
      <c r="V46" s="388">
        <v>3</v>
      </c>
      <c r="W46" s="388">
        <v>3</v>
      </c>
      <c r="X46" s="388">
        <v>3</v>
      </c>
      <c r="Y46" s="388">
        <v>3</v>
      </c>
      <c r="Z46" s="388">
        <v>3</v>
      </c>
      <c r="AA46" s="388">
        <v>3</v>
      </c>
      <c r="AB46" s="388">
        <v>3</v>
      </c>
      <c r="AC46" s="388">
        <v>3</v>
      </c>
      <c r="AD46" s="388">
        <v>3</v>
      </c>
      <c r="AE46" s="388">
        <v>3</v>
      </c>
      <c r="AF46" s="388">
        <v>3</v>
      </c>
      <c r="AG46" s="388">
        <v>3</v>
      </c>
      <c r="AH46" s="388">
        <v>3</v>
      </c>
      <c r="AI46" s="388">
        <v>3</v>
      </c>
      <c r="AJ46" s="388">
        <v>3</v>
      </c>
      <c r="AK46" s="388">
        <v>3</v>
      </c>
      <c r="AL46" s="388">
        <v>3</v>
      </c>
      <c r="AM46" s="388">
        <v>3</v>
      </c>
      <c r="AN46" s="388">
        <v>3</v>
      </c>
      <c r="AO46" s="388">
        <v>3</v>
      </c>
      <c r="AP46" s="388">
        <v>3</v>
      </c>
      <c r="AQ46" s="388">
        <v>3</v>
      </c>
      <c r="AR46" s="388">
        <v>3</v>
      </c>
      <c r="AS46" s="388">
        <v>3</v>
      </c>
      <c r="AT46" s="388">
        <v>3</v>
      </c>
      <c r="AU46" s="388">
        <v>3</v>
      </c>
      <c r="AV46" s="388">
        <v>3</v>
      </c>
      <c r="AW46" s="388">
        <v>3</v>
      </c>
      <c r="AX46" s="388">
        <v>3</v>
      </c>
      <c r="AY46" s="388">
        <v>3</v>
      </c>
      <c r="AZ46" s="388">
        <v>3</v>
      </c>
      <c r="BA46" s="388">
        <v>3</v>
      </c>
      <c r="BB46" s="388">
        <v>3</v>
      </c>
      <c r="BC46" s="388">
        <v>3</v>
      </c>
      <c r="BD46" s="388">
        <v>3</v>
      </c>
      <c r="BE46" s="388">
        <v>3</v>
      </c>
      <c r="BF46" s="388">
        <v>3</v>
      </c>
      <c r="BG46" s="388">
        <v>3</v>
      </c>
      <c r="BH46" s="388">
        <v>3</v>
      </c>
      <c r="BI46" s="388">
        <v>3</v>
      </c>
      <c r="BJ46" s="388">
        <v>3</v>
      </c>
      <c r="BK46" s="388">
        <v>3</v>
      </c>
      <c r="BL46" s="388">
        <v>3</v>
      </c>
      <c r="BM46" s="388">
        <v>3</v>
      </c>
      <c r="BN46" s="388">
        <v>3</v>
      </c>
      <c r="BO46" s="388">
        <v>3</v>
      </c>
      <c r="BP46" s="388">
        <v>3</v>
      </c>
      <c r="BQ46" s="388">
        <v>3</v>
      </c>
      <c r="BR46" s="388">
        <v>3</v>
      </c>
      <c r="BS46" s="389"/>
      <c r="BT46" s="389"/>
      <c r="BU46" s="744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595"/>
      <c r="GB46" s="270"/>
      <c r="GC46" s="270"/>
      <c r="GD46" s="270"/>
      <c r="GE46" s="270"/>
      <c r="GF46" s="270"/>
      <c r="GG46" s="270"/>
      <c r="GH46" s="270"/>
      <c r="GI46" s="270"/>
      <c r="GJ46" s="270"/>
      <c r="GK46" s="270"/>
      <c r="GL46" s="270"/>
      <c r="GM46" s="270"/>
      <c r="GN46" s="270"/>
      <c r="GO46" s="270"/>
      <c r="GP46" s="270"/>
    </row>
    <row r="47" spans="1:198" s="286" customFormat="1" x14ac:dyDescent="0.25">
      <c r="A47" s="601">
        <v>44</v>
      </c>
      <c r="B47" s="363" t="s">
        <v>911</v>
      </c>
      <c r="C47" s="369" t="s">
        <v>26</v>
      </c>
      <c r="D47" s="370" t="s">
        <v>27</v>
      </c>
      <c r="F47" s="366" t="s">
        <v>112</v>
      </c>
      <c r="G47" s="191">
        <v>3</v>
      </c>
      <c r="H47" s="228">
        <v>3</v>
      </c>
      <c r="I47" s="228">
        <v>3</v>
      </c>
      <c r="J47" s="228">
        <v>3</v>
      </c>
      <c r="K47" s="228">
        <v>3</v>
      </c>
      <c r="L47" s="228">
        <v>3</v>
      </c>
      <c r="M47" s="228">
        <v>3</v>
      </c>
      <c r="N47" s="228">
        <v>3</v>
      </c>
      <c r="O47" s="228">
        <v>3</v>
      </c>
      <c r="P47" s="228">
        <v>3</v>
      </c>
      <c r="Q47" s="228">
        <v>3</v>
      </c>
      <c r="R47" s="228">
        <v>3</v>
      </c>
      <c r="S47" s="228">
        <v>3</v>
      </c>
      <c r="T47" s="228">
        <v>3</v>
      </c>
      <c r="U47" s="228">
        <v>3</v>
      </c>
      <c r="V47" s="228">
        <v>3</v>
      </c>
      <c r="W47" s="228">
        <v>3</v>
      </c>
      <c r="X47" s="228">
        <v>3</v>
      </c>
      <c r="Y47" s="228">
        <v>3</v>
      </c>
      <c r="Z47" s="228">
        <v>3</v>
      </c>
      <c r="AA47" s="228">
        <v>3</v>
      </c>
      <c r="AB47" s="228">
        <v>3</v>
      </c>
      <c r="AC47" s="228">
        <v>3</v>
      </c>
      <c r="AD47" s="228">
        <v>3</v>
      </c>
      <c r="AE47" s="228">
        <v>3</v>
      </c>
      <c r="AF47" s="228">
        <v>3</v>
      </c>
      <c r="AG47" s="228">
        <v>3</v>
      </c>
      <c r="AH47" s="228">
        <v>3</v>
      </c>
      <c r="AI47" s="228">
        <v>3</v>
      </c>
      <c r="AJ47" s="228">
        <v>3</v>
      </c>
      <c r="AK47" s="228">
        <v>3</v>
      </c>
      <c r="AL47" s="228">
        <v>3</v>
      </c>
      <c r="AM47" s="228">
        <v>3</v>
      </c>
      <c r="AN47" s="228">
        <v>3</v>
      </c>
      <c r="AO47" s="228">
        <v>3</v>
      </c>
      <c r="AP47" s="228">
        <v>3</v>
      </c>
      <c r="AQ47" s="228">
        <v>3</v>
      </c>
      <c r="AR47" s="228">
        <v>3</v>
      </c>
      <c r="AS47" s="228">
        <v>3</v>
      </c>
      <c r="AT47" s="228">
        <v>3</v>
      </c>
      <c r="AU47" s="228">
        <v>3</v>
      </c>
      <c r="AV47" s="228">
        <v>3</v>
      </c>
      <c r="AW47" s="228">
        <v>3</v>
      </c>
      <c r="AX47" s="228">
        <v>3</v>
      </c>
      <c r="AY47" s="228">
        <v>3</v>
      </c>
      <c r="AZ47" s="228">
        <v>3</v>
      </c>
      <c r="BA47" s="228">
        <v>3</v>
      </c>
      <c r="BB47" s="228">
        <v>3</v>
      </c>
      <c r="BC47" s="228">
        <v>3</v>
      </c>
      <c r="BD47" s="228">
        <v>3</v>
      </c>
      <c r="BE47" s="228">
        <v>3</v>
      </c>
      <c r="BF47" s="228">
        <v>3</v>
      </c>
      <c r="BG47" s="228">
        <v>3</v>
      </c>
      <c r="BH47" s="228">
        <v>3</v>
      </c>
      <c r="BI47" s="228">
        <v>3</v>
      </c>
      <c r="BJ47" s="228">
        <v>3</v>
      </c>
      <c r="BK47" s="228">
        <v>3</v>
      </c>
      <c r="BL47" s="228">
        <v>3</v>
      </c>
      <c r="BM47" s="228">
        <v>3</v>
      </c>
      <c r="BN47" s="228">
        <v>3</v>
      </c>
      <c r="BO47" s="228">
        <v>3</v>
      </c>
      <c r="BP47" s="228">
        <v>3</v>
      </c>
      <c r="BQ47" s="228">
        <v>3</v>
      </c>
      <c r="BR47" s="228">
        <v>3</v>
      </c>
      <c r="BS47" s="368"/>
      <c r="BT47" s="368"/>
      <c r="BU47" s="745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594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</row>
    <row r="48" spans="1:198" s="3" customFormat="1" x14ac:dyDescent="0.25">
      <c r="A48" s="601">
        <v>45</v>
      </c>
      <c r="B48" s="108" t="s">
        <v>912</v>
      </c>
      <c r="C48" s="97" t="s">
        <v>28</v>
      </c>
      <c r="D48" s="97" t="s">
        <v>2</v>
      </c>
      <c r="F48" s="40" t="s">
        <v>112</v>
      </c>
      <c r="G48" s="51">
        <v>3</v>
      </c>
      <c r="H48" s="33">
        <v>3</v>
      </c>
      <c r="I48" s="33">
        <v>3</v>
      </c>
      <c r="J48" s="33">
        <v>3</v>
      </c>
      <c r="K48" s="33">
        <v>3</v>
      </c>
      <c r="L48" s="33">
        <v>3</v>
      </c>
      <c r="M48" s="33">
        <v>3</v>
      </c>
      <c r="N48" s="33">
        <v>3</v>
      </c>
      <c r="O48" s="33">
        <v>3</v>
      </c>
      <c r="P48" s="33">
        <v>3</v>
      </c>
      <c r="Q48" s="33">
        <v>3</v>
      </c>
      <c r="R48" s="33">
        <v>3</v>
      </c>
      <c r="S48" s="33">
        <v>3</v>
      </c>
      <c r="T48" s="33">
        <v>3</v>
      </c>
      <c r="U48" s="33">
        <v>3</v>
      </c>
      <c r="V48" s="33">
        <v>3</v>
      </c>
      <c r="W48" s="33">
        <v>3</v>
      </c>
      <c r="X48" s="33">
        <v>3</v>
      </c>
      <c r="Y48" s="33">
        <v>3</v>
      </c>
      <c r="Z48" s="33">
        <v>3</v>
      </c>
      <c r="AA48" s="33">
        <v>3</v>
      </c>
      <c r="AB48" s="33">
        <v>3</v>
      </c>
      <c r="AC48" s="33">
        <v>3</v>
      </c>
      <c r="AD48" s="33">
        <v>3</v>
      </c>
      <c r="AE48" s="33">
        <v>3</v>
      </c>
      <c r="AF48" s="33">
        <v>3</v>
      </c>
      <c r="AG48" s="33">
        <v>3</v>
      </c>
      <c r="AH48" s="33">
        <v>3</v>
      </c>
      <c r="AI48" s="33">
        <v>3</v>
      </c>
      <c r="AJ48" s="33">
        <v>3</v>
      </c>
      <c r="AK48" s="33">
        <v>3</v>
      </c>
      <c r="AL48" s="33">
        <v>3</v>
      </c>
      <c r="AM48" s="33">
        <v>3</v>
      </c>
      <c r="AN48" s="33">
        <v>3</v>
      </c>
      <c r="AO48" s="33">
        <v>3</v>
      </c>
      <c r="AP48" s="33">
        <v>3</v>
      </c>
      <c r="AQ48" s="33">
        <v>3</v>
      </c>
      <c r="AR48" s="33">
        <v>3</v>
      </c>
      <c r="AS48" s="33">
        <v>3</v>
      </c>
      <c r="AT48" s="33">
        <v>3</v>
      </c>
      <c r="AU48" s="33">
        <v>3</v>
      </c>
      <c r="AV48" s="33">
        <v>3</v>
      </c>
      <c r="AW48" s="33">
        <v>3</v>
      </c>
      <c r="AX48" s="33">
        <v>3</v>
      </c>
      <c r="AY48" s="33">
        <v>3</v>
      </c>
      <c r="AZ48" s="33">
        <v>3</v>
      </c>
      <c r="BA48" s="33">
        <v>3</v>
      </c>
      <c r="BB48" s="33">
        <v>3</v>
      </c>
      <c r="BC48" s="33">
        <v>3</v>
      </c>
      <c r="BD48" s="33">
        <v>3</v>
      </c>
      <c r="BE48" s="33">
        <v>3</v>
      </c>
      <c r="BF48" s="33">
        <v>3</v>
      </c>
      <c r="BG48" s="33">
        <v>3</v>
      </c>
      <c r="BH48" s="33">
        <v>3</v>
      </c>
      <c r="BI48" s="33">
        <v>3</v>
      </c>
      <c r="BJ48" s="33">
        <v>3</v>
      </c>
      <c r="BK48" s="33">
        <v>3</v>
      </c>
      <c r="BL48" s="33">
        <v>3</v>
      </c>
      <c r="BM48" s="33">
        <v>3</v>
      </c>
      <c r="BN48" s="33">
        <v>3</v>
      </c>
      <c r="BO48" s="33">
        <v>3</v>
      </c>
      <c r="BP48" s="33">
        <v>3</v>
      </c>
      <c r="BQ48" s="33">
        <v>3</v>
      </c>
      <c r="BR48" s="33">
        <v>3</v>
      </c>
      <c r="BS48" s="99"/>
      <c r="BT48" s="99"/>
      <c r="BU48" s="746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589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</row>
    <row r="49" spans="1:198" s="263" customFormat="1" ht="13.8" thickBot="1" x14ac:dyDescent="0.3">
      <c r="A49" s="601">
        <v>46</v>
      </c>
      <c r="B49" s="337"/>
      <c r="F49" s="339"/>
      <c r="G49" s="340" t="s">
        <v>209</v>
      </c>
      <c r="H49" s="340" t="s">
        <v>272</v>
      </c>
      <c r="I49" s="340" t="s">
        <v>210</v>
      </c>
      <c r="J49" s="340" t="s">
        <v>211</v>
      </c>
      <c r="K49" s="340" t="s">
        <v>212</v>
      </c>
      <c r="L49" s="340" t="s">
        <v>213</v>
      </c>
      <c r="M49" s="340" t="s">
        <v>214</v>
      </c>
      <c r="N49" s="340" t="s">
        <v>215</v>
      </c>
      <c r="O49" s="340" t="s">
        <v>216</v>
      </c>
      <c r="P49" s="340" t="s">
        <v>217</v>
      </c>
      <c r="Q49" s="340" t="s">
        <v>218</v>
      </c>
      <c r="R49" s="340" t="s">
        <v>219</v>
      </c>
      <c r="S49" s="340" t="s">
        <v>220</v>
      </c>
      <c r="T49" s="340" t="s">
        <v>221</v>
      </c>
      <c r="U49" s="340" t="s">
        <v>222</v>
      </c>
      <c r="V49" s="340" t="s">
        <v>223</v>
      </c>
      <c r="W49" s="340" t="s">
        <v>224</v>
      </c>
      <c r="X49" s="340" t="s">
        <v>225</v>
      </c>
      <c r="Y49" s="340" t="s">
        <v>226</v>
      </c>
      <c r="Z49" s="340" t="s">
        <v>227</v>
      </c>
      <c r="AA49" s="340" t="s">
        <v>228</v>
      </c>
      <c r="AB49" s="340" t="s">
        <v>229</v>
      </c>
      <c r="AC49" s="340" t="s">
        <v>230</v>
      </c>
      <c r="AD49" s="340" t="s">
        <v>231</v>
      </c>
      <c r="AE49" s="340" t="s">
        <v>232</v>
      </c>
      <c r="AF49" s="340" t="s">
        <v>233</v>
      </c>
      <c r="AG49" s="340" t="s">
        <v>234</v>
      </c>
      <c r="AH49" s="340" t="s">
        <v>235</v>
      </c>
      <c r="AI49" s="340" t="s">
        <v>236</v>
      </c>
      <c r="AJ49" s="340" t="s">
        <v>237</v>
      </c>
      <c r="AK49" s="340" t="s">
        <v>238</v>
      </c>
      <c r="AL49" s="340" t="s">
        <v>239</v>
      </c>
      <c r="AM49" s="340" t="s">
        <v>240</v>
      </c>
      <c r="AN49" s="340" t="s">
        <v>241</v>
      </c>
      <c r="AO49" s="340" t="s">
        <v>242</v>
      </c>
      <c r="AP49" s="340" t="s">
        <v>243</v>
      </c>
      <c r="AQ49" s="340" t="s">
        <v>244</v>
      </c>
      <c r="AR49" s="340" t="s">
        <v>245</v>
      </c>
      <c r="AS49" s="340" t="s">
        <v>246</v>
      </c>
      <c r="AT49" s="340" t="s">
        <v>247</v>
      </c>
      <c r="AU49" s="340" t="s">
        <v>248</v>
      </c>
      <c r="AV49" s="340" t="s">
        <v>249</v>
      </c>
      <c r="AW49" s="340" t="s">
        <v>250</v>
      </c>
      <c r="AX49" s="340" t="s">
        <v>251</v>
      </c>
      <c r="AY49" s="340" t="s">
        <v>252</v>
      </c>
      <c r="AZ49" s="340" t="s">
        <v>253</v>
      </c>
      <c r="BA49" s="340" t="s">
        <v>254</v>
      </c>
      <c r="BB49" s="340" t="s">
        <v>255</v>
      </c>
      <c r="BC49" s="340" t="s">
        <v>256</v>
      </c>
      <c r="BD49" s="340" t="s">
        <v>257</v>
      </c>
      <c r="BE49" s="340" t="s">
        <v>258</v>
      </c>
      <c r="BF49" s="340" t="s">
        <v>259</v>
      </c>
      <c r="BG49" s="340" t="s">
        <v>260</v>
      </c>
      <c r="BH49" s="340" t="s">
        <v>261</v>
      </c>
      <c r="BI49" s="340" t="s">
        <v>262</v>
      </c>
      <c r="BJ49" s="340" t="s">
        <v>263</v>
      </c>
      <c r="BK49" s="340" t="s">
        <v>264</v>
      </c>
      <c r="BL49" s="340" t="s">
        <v>265</v>
      </c>
      <c r="BM49" s="340" t="s">
        <v>266</v>
      </c>
      <c r="BN49" s="340" t="s">
        <v>267</v>
      </c>
      <c r="BO49" s="340" t="s">
        <v>268</v>
      </c>
      <c r="BP49" s="340" t="s">
        <v>269</v>
      </c>
      <c r="BQ49" s="340" t="s">
        <v>270</v>
      </c>
      <c r="BR49" s="340" t="s">
        <v>271</v>
      </c>
      <c r="BS49" s="340"/>
      <c r="BT49" s="340"/>
      <c r="BU49" s="747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59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</row>
    <row r="50" spans="1:198" s="409" customFormat="1" ht="13.8" thickBot="1" x14ac:dyDescent="0.3">
      <c r="A50" s="601">
        <v>47</v>
      </c>
      <c r="B50" s="407" t="s">
        <v>913</v>
      </c>
      <c r="C50" s="408" t="s">
        <v>114</v>
      </c>
      <c r="D50" s="408" t="s">
        <v>38</v>
      </c>
      <c r="F50" s="410" t="s">
        <v>112</v>
      </c>
      <c r="G50" s="411">
        <v>1</v>
      </c>
      <c r="H50" s="412">
        <v>1</v>
      </c>
      <c r="I50" s="412">
        <v>1</v>
      </c>
      <c r="J50" s="412">
        <v>1</v>
      </c>
      <c r="K50" s="412">
        <v>1</v>
      </c>
      <c r="L50" s="412">
        <v>1</v>
      </c>
      <c r="M50" s="412">
        <v>1</v>
      </c>
      <c r="N50" s="412">
        <v>1</v>
      </c>
      <c r="O50" s="412">
        <v>1</v>
      </c>
      <c r="P50" s="412">
        <v>1</v>
      </c>
      <c r="Q50" s="412">
        <v>1</v>
      </c>
      <c r="R50" s="412">
        <v>1</v>
      </c>
      <c r="S50" s="412">
        <v>1</v>
      </c>
      <c r="T50" s="412">
        <v>1</v>
      </c>
      <c r="U50" s="412">
        <v>1</v>
      </c>
      <c r="V50" s="412">
        <v>1</v>
      </c>
      <c r="W50" s="412">
        <v>1</v>
      </c>
      <c r="X50" s="412">
        <v>1</v>
      </c>
      <c r="Y50" s="412">
        <v>1</v>
      </c>
      <c r="Z50" s="412">
        <v>1</v>
      </c>
      <c r="AA50" s="412">
        <v>1</v>
      </c>
      <c r="AB50" s="412">
        <v>1</v>
      </c>
      <c r="AC50" s="412">
        <v>1</v>
      </c>
      <c r="AD50" s="412">
        <v>1</v>
      </c>
      <c r="AE50" s="412">
        <v>1</v>
      </c>
      <c r="AF50" s="412">
        <v>1</v>
      </c>
      <c r="AG50" s="412">
        <v>1</v>
      </c>
      <c r="AH50" s="412">
        <v>1</v>
      </c>
      <c r="AI50" s="412">
        <v>1</v>
      </c>
      <c r="AJ50" s="412">
        <v>1</v>
      </c>
      <c r="AK50" s="412">
        <v>1</v>
      </c>
      <c r="AL50" s="412">
        <v>1</v>
      </c>
      <c r="AM50" s="412">
        <v>1</v>
      </c>
      <c r="AN50" s="412">
        <v>1</v>
      </c>
      <c r="AO50" s="412">
        <v>1</v>
      </c>
      <c r="AP50" s="412">
        <v>1</v>
      </c>
      <c r="AQ50" s="412">
        <v>1</v>
      </c>
      <c r="AR50" s="412">
        <v>1</v>
      </c>
      <c r="AS50" s="412">
        <v>1</v>
      </c>
      <c r="AT50" s="412">
        <v>1</v>
      </c>
      <c r="AU50" s="412">
        <v>1</v>
      </c>
      <c r="AV50" s="412">
        <v>1</v>
      </c>
      <c r="AW50" s="412">
        <v>1</v>
      </c>
      <c r="AX50" s="412">
        <v>1</v>
      </c>
      <c r="AY50" s="412">
        <v>1</v>
      </c>
      <c r="AZ50" s="412">
        <v>1</v>
      </c>
      <c r="BA50" s="412">
        <v>1</v>
      </c>
      <c r="BB50" s="412">
        <v>1</v>
      </c>
      <c r="BC50" s="412">
        <v>1</v>
      </c>
      <c r="BD50" s="412">
        <v>1</v>
      </c>
      <c r="BE50" s="412">
        <v>1</v>
      </c>
      <c r="BF50" s="412">
        <v>1</v>
      </c>
      <c r="BG50" s="412">
        <v>1</v>
      </c>
      <c r="BH50" s="412">
        <v>1</v>
      </c>
      <c r="BI50" s="412">
        <v>1</v>
      </c>
      <c r="BJ50" s="412">
        <v>1</v>
      </c>
      <c r="BK50" s="412">
        <v>1</v>
      </c>
      <c r="BL50" s="412">
        <v>1</v>
      </c>
      <c r="BM50" s="412">
        <v>1</v>
      </c>
      <c r="BN50" s="412">
        <v>1</v>
      </c>
      <c r="BO50" s="412">
        <v>1</v>
      </c>
      <c r="BP50" s="412">
        <v>1</v>
      </c>
      <c r="BQ50" s="412">
        <v>1</v>
      </c>
      <c r="BR50" s="412">
        <v>1</v>
      </c>
      <c r="BS50" s="413"/>
      <c r="BT50" s="413"/>
      <c r="BU50" s="74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723"/>
      <c r="GB50" s="414"/>
      <c r="GC50" s="414"/>
      <c r="GD50" s="414"/>
      <c r="GE50" s="414"/>
      <c r="GF50" s="414"/>
      <c r="GG50" s="414"/>
      <c r="GH50" s="414"/>
      <c r="GI50" s="414"/>
      <c r="GJ50" s="414"/>
      <c r="GK50" s="414"/>
      <c r="GL50" s="414"/>
      <c r="GM50" s="414"/>
      <c r="GN50" s="414"/>
      <c r="GO50" s="414"/>
      <c r="GP50" s="414"/>
    </row>
    <row r="51" spans="1:198" s="199" customFormat="1" x14ac:dyDescent="0.25">
      <c r="A51" s="601">
        <v>48</v>
      </c>
      <c r="B51" s="423" t="s">
        <v>914</v>
      </c>
      <c r="C51" s="424" t="s">
        <v>39</v>
      </c>
      <c r="D51" s="222" t="s">
        <v>17</v>
      </c>
      <c r="F51" s="425" t="s">
        <v>112</v>
      </c>
      <c r="G51" s="198">
        <v>2</v>
      </c>
      <c r="H51" s="223">
        <v>2</v>
      </c>
      <c r="I51" s="223">
        <v>2</v>
      </c>
      <c r="J51" s="223">
        <v>2</v>
      </c>
      <c r="K51" s="223">
        <v>2</v>
      </c>
      <c r="L51" s="223">
        <v>2</v>
      </c>
      <c r="M51" s="223">
        <v>2</v>
      </c>
      <c r="N51" s="223">
        <v>2</v>
      </c>
      <c r="O51" s="223">
        <v>2</v>
      </c>
      <c r="P51" s="223">
        <v>2</v>
      </c>
      <c r="Q51" s="223">
        <v>2</v>
      </c>
      <c r="R51" s="223">
        <v>2</v>
      </c>
      <c r="S51" s="223">
        <v>2</v>
      </c>
      <c r="T51" s="223">
        <v>2</v>
      </c>
      <c r="U51" s="223">
        <v>2</v>
      </c>
      <c r="V51" s="223">
        <v>2</v>
      </c>
      <c r="W51" s="223">
        <v>2</v>
      </c>
      <c r="X51" s="223">
        <v>2</v>
      </c>
      <c r="Y51" s="223">
        <v>2</v>
      </c>
      <c r="Z51" s="223">
        <v>2</v>
      </c>
      <c r="AA51" s="223">
        <v>2</v>
      </c>
      <c r="AB51" s="223">
        <v>2</v>
      </c>
      <c r="AC51" s="223">
        <v>2</v>
      </c>
      <c r="AD51" s="223">
        <v>2</v>
      </c>
      <c r="AE51" s="223">
        <v>2</v>
      </c>
      <c r="AF51" s="223">
        <v>2</v>
      </c>
      <c r="AG51" s="223">
        <v>2</v>
      </c>
      <c r="AH51" s="223">
        <v>2</v>
      </c>
      <c r="AI51" s="223">
        <v>2</v>
      </c>
      <c r="AJ51" s="223">
        <v>2</v>
      </c>
      <c r="AK51" s="223">
        <v>2</v>
      </c>
      <c r="AL51" s="223">
        <v>2</v>
      </c>
      <c r="AM51" s="223">
        <v>2</v>
      </c>
      <c r="AN51" s="223">
        <v>2</v>
      </c>
      <c r="AO51" s="223">
        <v>2</v>
      </c>
      <c r="AP51" s="223">
        <v>2</v>
      </c>
      <c r="AQ51" s="223">
        <v>2</v>
      </c>
      <c r="AR51" s="223">
        <v>2</v>
      </c>
      <c r="AS51" s="223">
        <v>2</v>
      </c>
      <c r="AT51" s="223">
        <v>2</v>
      </c>
      <c r="AU51" s="223">
        <v>2</v>
      </c>
      <c r="AV51" s="223">
        <v>2</v>
      </c>
      <c r="AW51" s="223">
        <v>2</v>
      </c>
      <c r="AX51" s="223">
        <v>2</v>
      </c>
      <c r="AY51" s="223">
        <v>2</v>
      </c>
      <c r="AZ51" s="223">
        <v>2</v>
      </c>
      <c r="BA51" s="223">
        <v>2</v>
      </c>
      <c r="BB51" s="223">
        <v>2</v>
      </c>
      <c r="BC51" s="223">
        <v>2</v>
      </c>
      <c r="BD51" s="223">
        <v>2</v>
      </c>
      <c r="BE51" s="223">
        <v>2</v>
      </c>
      <c r="BF51" s="223">
        <v>2</v>
      </c>
      <c r="BG51" s="223">
        <v>2</v>
      </c>
      <c r="BH51" s="223">
        <v>2</v>
      </c>
      <c r="BI51" s="223">
        <v>2</v>
      </c>
      <c r="BJ51" s="223">
        <v>2</v>
      </c>
      <c r="BK51" s="223">
        <v>2</v>
      </c>
      <c r="BL51" s="223">
        <v>2</v>
      </c>
      <c r="BM51" s="223">
        <v>2</v>
      </c>
      <c r="BN51" s="223">
        <v>2</v>
      </c>
      <c r="BO51" s="223">
        <v>2</v>
      </c>
      <c r="BP51" s="223">
        <v>2</v>
      </c>
      <c r="BQ51" s="223">
        <v>2</v>
      </c>
      <c r="BR51" s="223">
        <v>2</v>
      </c>
      <c r="BS51" s="426"/>
      <c r="BT51" s="426"/>
      <c r="BU51" s="749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591"/>
      <c r="GB51" s="202"/>
      <c r="GC51" s="202"/>
      <c r="GD51" s="202"/>
      <c r="GE51" s="202"/>
      <c r="GF51" s="202"/>
      <c r="GG51" s="202"/>
      <c r="GH51" s="202"/>
      <c r="GI51" s="202"/>
      <c r="GJ51" s="202"/>
      <c r="GK51" s="202"/>
      <c r="GL51" s="202"/>
      <c r="GM51" s="202"/>
      <c r="GN51" s="202"/>
      <c r="GO51" s="202"/>
      <c r="GP51" s="202"/>
    </row>
    <row r="52" spans="1:198" s="209" customFormat="1" ht="13.8" thickBot="1" x14ac:dyDescent="0.3">
      <c r="A52" s="601">
        <v>49</v>
      </c>
      <c r="B52" s="427" t="s">
        <v>914</v>
      </c>
      <c r="C52" s="225" t="s">
        <v>40</v>
      </c>
      <c r="D52" s="225" t="s">
        <v>17</v>
      </c>
      <c r="E52" s="206" t="s">
        <v>51</v>
      </c>
      <c r="F52" s="428" t="s">
        <v>112</v>
      </c>
      <c r="G52" s="208">
        <v>2</v>
      </c>
      <c r="H52" s="226">
        <v>2</v>
      </c>
      <c r="I52" s="226">
        <v>2</v>
      </c>
      <c r="J52" s="226">
        <v>2</v>
      </c>
      <c r="K52" s="226">
        <v>2</v>
      </c>
      <c r="L52" s="226">
        <v>2</v>
      </c>
      <c r="M52" s="226">
        <v>2</v>
      </c>
      <c r="N52" s="226">
        <v>2</v>
      </c>
      <c r="O52" s="226">
        <v>2</v>
      </c>
      <c r="P52" s="226">
        <v>2</v>
      </c>
      <c r="Q52" s="226">
        <v>2</v>
      </c>
      <c r="R52" s="226">
        <v>2</v>
      </c>
      <c r="S52" s="226">
        <v>2</v>
      </c>
      <c r="T52" s="226">
        <v>2</v>
      </c>
      <c r="U52" s="226">
        <v>2</v>
      </c>
      <c r="V52" s="226">
        <v>2</v>
      </c>
      <c r="W52" s="226">
        <v>2</v>
      </c>
      <c r="X52" s="226">
        <v>2</v>
      </c>
      <c r="Y52" s="226">
        <v>2</v>
      </c>
      <c r="Z52" s="226">
        <v>2</v>
      </c>
      <c r="AA52" s="226">
        <v>2</v>
      </c>
      <c r="AB52" s="226">
        <v>2</v>
      </c>
      <c r="AC52" s="226">
        <v>2</v>
      </c>
      <c r="AD52" s="226">
        <v>2</v>
      </c>
      <c r="AE52" s="226">
        <v>2</v>
      </c>
      <c r="AF52" s="226">
        <v>2</v>
      </c>
      <c r="AG52" s="226">
        <v>2</v>
      </c>
      <c r="AH52" s="226">
        <v>2</v>
      </c>
      <c r="AI52" s="226">
        <v>2</v>
      </c>
      <c r="AJ52" s="226">
        <v>2</v>
      </c>
      <c r="AK52" s="226">
        <v>2</v>
      </c>
      <c r="AL52" s="226">
        <v>2</v>
      </c>
      <c r="AM52" s="226">
        <v>2</v>
      </c>
      <c r="AN52" s="226">
        <v>2</v>
      </c>
      <c r="AO52" s="226">
        <v>2</v>
      </c>
      <c r="AP52" s="226">
        <v>2</v>
      </c>
      <c r="AQ52" s="226">
        <v>2</v>
      </c>
      <c r="AR52" s="226">
        <v>2</v>
      </c>
      <c r="AS52" s="226">
        <v>2</v>
      </c>
      <c r="AT52" s="226">
        <v>2</v>
      </c>
      <c r="AU52" s="226">
        <v>2</v>
      </c>
      <c r="AV52" s="226">
        <v>2</v>
      </c>
      <c r="AW52" s="226">
        <v>2</v>
      </c>
      <c r="AX52" s="226">
        <v>2</v>
      </c>
      <c r="AY52" s="226">
        <v>2</v>
      </c>
      <c r="AZ52" s="226">
        <v>2</v>
      </c>
      <c r="BA52" s="226">
        <v>2</v>
      </c>
      <c r="BB52" s="226">
        <v>2</v>
      </c>
      <c r="BC52" s="226">
        <v>2</v>
      </c>
      <c r="BD52" s="226">
        <v>2</v>
      </c>
      <c r="BE52" s="226">
        <v>2</v>
      </c>
      <c r="BF52" s="226">
        <v>2</v>
      </c>
      <c r="BG52" s="226">
        <v>2</v>
      </c>
      <c r="BH52" s="226">
        <v>2</v>
      </c>
      <c r="BI52" s="226">
        <v>2</v>
      </c>
      <c r="BJ52" s="226">
        <v>2</v>
      </c>
      <c r="BK52" s="226">
        <v>2</v>
      </c>
      <c r="BL52" s="226">
        <v>2</v>
      </c>
      <c r="BM52" s="226">
        <v>2</v>
      </c>
      <c r="BN52" s="226">
        <v>2</v>
      </c>
      <c r="BO52" s="226">
        <v>2</v>
      </c>
      <c r="BP52" s="226">
        <v>2</v>
      </c>
      <c r="BQ52" s="226">
        <v>2</v>
      </c>
      <c r="BR52" s="226">
        <v>2</v>
      </c>
      <c r="BS52" s="429"/>
      <c r="BT52" s="429"/>
      <c r="BU52" s="750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592"/>
      <c r="GB52" s="212"/>
      <c r="GC52" s="212"/>
      <c r="GD52" s="212"/>
      <c r="GE52" s="212"/>
      <c r="GF52" s="212"/>
      <c r="GG52" s="212"/>
      <c r="GH52" s="212"/>
      <c r="GI52" s="212"/>
      <c r="GJ52" s="212"/>
      <c r="GK52" s="212"/>
      <c r="GL52" s="212"/>
      <c r="GM52" s="212"/>
      <c r="GN52" s="212"/>
      <c r="GO52" s="212"/>
      <c r="GP52" s="212"/>
    </row>
    <row r="53" spans="1:198" s="286" customFormat="1" x14ac:dyDescent="0.25">
      <c r="A53" s="601">
        <v>50</v>
      </c>
      <c r="B53" s="363" t="s">
        <v>915</v>
      </c>
      <c r="C53" s="315" t="s">
        <v>129</v>
      </c>
      <c r="D53" s="422" t="s">
        <v>133</v>
      </c>
      <c r="F53" s="366" t="s">
        <v>112</v>
      </c>
      <c r="G53" s="191">
        <v>1</v>
      </c>
      <c r="H53" s="228">
        <v>1</v>
      </c>
      <c r="I53" s="228">
        <v>1</v>
      </c>
      <c r="J53" s="228">
        <v>1</v>
      </c>
      <c r="K53" s="228">
        <v>1</v>
      </c>
      <c r="L53" s="228">
        <v>1</v>
      </c>
      <c r="M53" s="228">
        <v>1</v>
      </c>
      <c r="N53" s="228">
        <v>1</v>
      </c>
      <c r="O53" s="228">
        <v>1</v>
      </c>
      <c r="P53" s="228">
        <v>1</v>
      </c>
      <c r="Q53" s="228">
        <v>1</v>
      </c>
      <c r="R53" s="228">
        <v>1</v>
      </c>
      <c r="S53" s="228">
        <v>1</v>
      </c>
      <c r="T53" s="228">
        <v>1</v>
      </c>
      <c r="U53" s="228">
        <v>1</v>
      </c>
      <c r="V53" s="228">
        <v>1</v>
      </c>
      <c r="W53" s="228">
        <v>1</v>
      </c>
      <c r="X53" s="228">
        <v>1</v>
      </c>
      <c r="Y53" s="228">
        <v>1</v>
      </c>
      <c r="Z53" s="228">
        <v>1</v>
      </c>
      <c r="AA53" s="228">
        <v>1</v>
      </c>
      <c r="AB53" s="228">
        <v>1</v>
      </c>
      <c r="AC53" s="228">
        <v>1</v>
      </c>
      <c r="AD53" s="228">
        <v>1</v>
      </c>
      <c r="AE53" s="228">
        <v>1</v>
      </c>
      <c r="AF53" s="228">
        <v>1</v>
      </c>
      <c r="AG53" s="228">
        <v>1</v>
      </c>
      <c r="AH53" s="228">
        <v>1</v>
      </c>
      <c r="AI53" s="228">
        <v>1</v>
      </c>
      <c r="AJ53" s="228">
        <v>1</v>
      </c>
      <c r="AK53" s="228">
        <v>1</v>
      </c>
      <c r="AL53" s="228">
        <v>1</v>
      </c>
      <c r="AM53" s="228">
        <v>1</v>
      </c>
      <c r="AN53" s="228">
        <v>1</v>
      </c>
      <c r="AO53" s="228">
        <v>1</v>
      </c>
      <c r="AP53" s="228">
        <v>1</v>
      </c>
      <c r="AQ53" s="228">
        <v>1</v>
      </c>
      <c r="AR53" s="228">
        <v>1</v>
      </c>
      <c r="AS53" s="228">
        <v>1</v>
      </c>
      <c r="AT53" s="228">
        <v>1</v>
      </c>
      <c r="AU53" s="228">
        <v>1</v>
      </c>
      <c r="AV53" s="228">
        <v>1</v>
      </c>
      <c r="AW53" s="228">
        <v>1</v>
      </c>
      <c r="AX53" s="228">
        <v>1</v>
      </c>
      <c r="AY53" s="228">
        <v>1</v>
      </c>
      <c r="AZ53" s="228">
        <v>1</v>
      </c>
      <c r="BA53" s="228">
        <v>1</v>
      </c>
      <c r="BB53" s="228">
        <v>1</v>
      </c>
      <c r="BC53" s="228">
        <v>1</v>
      </c>
      <c r="BD53" s="228">
        <v>1</v>
      </c>
      <c r="BE53" s="228">
        <v>1</v>
      </c>
      <c r="BF53" s="228">
        <v>1</v>
      </c>
      <c r="BG53" s="228">
        <v>1</v>
      </c>
      <c r="BH53" s="228">
        <v>1</v>
      </c>
      <c r="BI53" s="228">
        <v>1</v>
      </c>
      <c r="BJ53" s="228">
        <v>1</v>
      </c>
      <c r="BK53" s="228">
        <v>1</v>
      </c>
      <c r="BL53" s="228">
        <v>1</v>
      </c>
      <c r="BM53" s="228">
        <v>1</v>
      </c>
      <c r="BN53" s="228">
        <v>1</v>
      </c>
      <c r="BO53" s="228">
        <v>1</v>
      </c>
      <c r="BP53" s="228">
        <v>1</v>
      </c>
      <c r="BQ53" s="228">
        <v>1</v>
      </c>
      <c r="BR53" s="228">
        <v>1</v>
      </c>
      <c r="BS53" s="368"/>
      <c r="BT53" s="368"/>
      <c r="BU53" s="745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594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</row>
    <row r="54" spans="1:198" s="3" customFormat="1" x14ac:dyDescent="0.25">
      <c r="A54" s="601">
        <v>51</v>
      </c>
      <c r="B54" s="107" t="s">
        <v>916</v>
      </c>
      <c r="C54" s="17" t="s">
        <v>130</v>
      </c>
      <c r="D54" s="12" t="s">
        <v>52</v>
      </c>
      <c r="F54" s="40" t="s">
        <v>112</v>
      </c>
      <c r="G54" s="51">
        <v>1</v>
      </c>
      <c r="H54" s="33">
        <v>1</v>
      </c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>
        <v>1</v>
      </c>
      <c r="P54" s="33">
        <v>1</v>
      </c>
      <c r="Q54" s="33">
        <v>1</v>
      </c>
      <c r="R54" s="33">
        <v>1</v>
      </c>
      <c r="S54" s="33">
        <v>1</v>
      </c>
      <c r="T54" s="33">
        <v>1</v>
      </c>
      <c r="U54" s="33">
        <v>1</v>
      </c>
      <c r="V54" s="33">
        <v>1</v>
      </c>
      <c r="W54" s="33">
        <v>1</v>
      </c>
      <c r="X54" s="33">
        <v>1</v>
      </c>
      <c r="Y54" s="33">
        <v>1</v>
      </c>
      <c r="Z54" s="33">
        <v>1</v>
      </c>
      <c r="AA54" s="33">
        <v>1</v>
      </c>
      <c r="AB54" s="33">
        <v>1</v>
      </c>
      <c r="AC54" s="33">
        <v>1</v>
      </c>
      <c r="AD54" s="33">
        <v>1</v>
      </c>
      <c r="AE54" s="33">
        <v>1</v>
      </c>
      <c r="AF54" s="33">
        <v>1</v>
      </c>
      <c r="AG54" s="33">
        <v>1</v>
      </c>
      <c r="AH54" s="33">
        <v>1</v>
      </c>
      <c r="AI54" s="33">
        <v>1</v>
      </c>
      <c r="AJ54" s="33">
        <v>1</v>
      </c>
      <c r="AK54" s="33">
        <v>1</v>
      </c>
      <c r="AL54" s="33">
        <v>1</v>
      </c>
      <c r="AM54" s="33">
        <v>1</v>
      </c>
      <c r="AN54" s="33">
        <v>1</v>
      </c>
      <c r="AO54" s="33">
        <v>1</v>
      </c>
      <c r="AP54" s="33">
        <v>1</v>
      </c>
      <c r="AQ54" s="33">
        <v>1</v>
      </c>
      <c r="AR54" s="33">
        <v>1</v>
      </c>
      <c r="AS54" s="33">
        <v>1</v>
      </c>
      <c r="AT54" s="33">
        <v>1</v>
      </c>
      <c r="AU54" s="33">
        <v>1</v>
      </c>
      <c r="AV54" s="33">
        <v>1</v>
      </c>
      <c r="AW54" s="33">
        <v>1</v>
      </c>
      <c r="AX54" s="33">
        <v>1</v>
      </c>
      <c r="AY54" s="33">
        <v>1</v>
      </c>
      <c r="AZ54" s="33">
        <v>1</v>
      </c>
      <c r="BA54" s="33">
        <v>1</v>
      </c>
      <c r="BB54" s="33">
        <v>1</v>
      </c>
      <c r="BC54" s="33">
        <v>1</v>
      </c>
      <c r="BD54" s="33">
        <v>1</v>
      </c>
      <c r="BE54" s="33">
        <v>1</v>
      </c>
      <c r="BF54" s="33">
        <v>1</v>
      </c>
      <c r="BG54" s="33">
        <v>1</v>
      </c>
      <c r="BH54" s="33">
        <v>1</v>
      </c>
      <c r="BI54" s="33">
        <v>1</v>
      </c>
      <c r="BJ54" s="33">
        <v>1</v>
      </c>
      <c r="BK54" s="33">
        <v>1</v>
      </c>
      <c r="BL54" s="33">
        <v>1</v>
      </c>
      <c r="BM54" s="33">
        <v>1</v>
      </c>
      <c r="BN54" s="33">
        <v>1</v>
      </c>
      <c r="BO54" s="33">
        <v>1</v>
      </c>
      <c r="BP54" s="33">
        <v>1</v>
      </c>
      <c r="BQ54" s="33">
        <v>1</v>
      </c>
      <c r="BR54" s="33">
        <v>1</v>
      </c>
      <c r="BS54" s="99"/>
      <c r="BT54" s="99"/>
      <c r="BU54" s="746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589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</row>
    <row r="55" spans="1:198" s="3" customFormat="1" x14ac:dyDescent="0.25">
      <c r="A55" s="601">
        <v>52</v>
      </c>
      <c r="B55" s="107" t="s">
        <v>917</v>
      </c>
      <c r="C55" s="17" t="s">
        <v>131</v>
      </c>
      <c r="D55" s="16" t="s">
        <v>128</v>
      </c>
      <c r="F55" s="40" t="s">
        <v>112</v>
      </c>
      <c r="G55" s="52">
        <v>2</v>
      </c>
      <c r="H55" s="32">
        <v>2</v>
      </c>
      <c r="I55" s="32">
        <v>2</v>
      </c>
      <c r="J55" s="32">
        <v>2</v>
      </c>
      <c r="K55" s="32">
        <v>2</v>
      </c>
      <c r="L55" s="32">
        <v>2</v>
      </c>
      <c r="M55" s="32">
        <v>2</v>
      </c>
      <c r="N55" s="32">
        <v>2</v>
      </c>
      <c r="O55" s="32">
        <v>2</v>
      </c>
      <c r="P55" s="32">
        <v>2</v>
      </c>
      <c r="Q55" s="32">
        <v>2</v>
      </c>
      <c r="R55" s="32">
        <v>2</v>
      </c>
      <c r="S55" s="32">
        <v>2</v>
      </c>
      <c r="T55" s="32">
        <v>2</v>
      </c>
      <c r="U55" s="32">
        <v>2</v>
      </c>
      <c r="V55" s="32">
        <v>2</v>
      </c>
      <c r="W55" s="32">
        <v>2</v>
      </c>
      <c r="X55" s="32">
        <v>2</v>
      </c>
      <c r="Y55" s="32">
        <v>2</v>
      </c>
      <c r="Z55" s="32">
        <v>2</v>
      </c>
      <c r="AA55" s="32">
        <v>2</v>
      </c>
      <c r="AB55" s="32">
        <v>2</v>
      </c>
      <c r="AC55" s="32">
        <v>2</v>
      </c>
      <c r="AD55" s="32">
        <v>2</v>
      </c>
      <c r="AE55" s="32">
        <v>2</v>
      </c>
      <c r="AF55" s="32">
        <v>2</v>
      </c>
      <c r="AG55" s="32">
        <v>2</v>
      </c>
      <c r="AH55" s="32">
        <v>2</v>
      </c>
      <c r="AI55" s="32">
        <v>2</v>
      </c>
      <c r="AJ55" s="32">
        <v>2</v>
      </c>
      <c r="AK55" s="32">
        <v>2</v>
      </c>
      <c r="AL55" s="32">
        <v>2</v>
      </c>
      <c r="AM55" s="32">
        <v>2</v>
      </c>
      <c r="AN55" s="32">
        <v>2</v>
      </c>
      <c r="AO55" s="32">
        <v>2</v>
      </c>
      <c r="AP55" s="32">
        <v>2</v>
      </c>
      <c r="AQ55" s="32">
        <v>2</v>
      </c>
      <c r="AR55" s="32">
        <v>2</v>
      </c>
      <c r="AS55" s="32">
        <v>2</v>
      </c>
      <c r="AT55" s="32">
        <v>2</v>
      </c>
      <c r="AU55" s="32">
        <v>2</v>
      </c>
      <c r="AV55" s="32">
        <v>2</v>
      </c>
      <c r="AW55" s="32">
        <v>2</v>
      </c>
      <c r="AX55" s="32">
        <v>2</v>
      </c>
      <c r="AY55" s="32">
        <v>2</v>
      </c>
      <c r="AZ55" s="32">
        <v>2</v>
      </c>
      <c r="BA55" s="32">
        <v>2</v>
      </c>
      <c r="BB55" s="32">
        <v>2</v>
      </c>
      <c r="BC55" s="32">
        <v>2</v>
      </c>
      <c r="BD55" s="32">
        <v>2</v>
      </c>
      <c r="BE55" s="32">
        <v>2</v>
      </c>
      <c r="BF55" s="32">
        <v>2</v>
      </c>
      <c r="BG55" s="32">
        <v>2</v>
      </c>
      <c r="BH55" s="32">
        <v>2</v>
      </c>
      <c r="BI55" s="32">
        <v>2</v>
      </c>
      <c r="BJ55" s="32">
        <v>2</v>
      </c>
      <c r="BK55" s="32">
        <v>2</v>
      </c>
      <c r="BL55" s="32">
        <v>2</v>
      </c>
      <c r="BM55" s="32">
        <v>2</v>
      </c>
      <c r="BN55" s="32">
        <v>2</v>
      </c>
      <c r="BO55" s="32">
        <v>2</v>
      </c>
      <c r="BP55" s="32">
        <v>2</v>
      </c>
      <c r="BQ55" s="32">
        <v>2</v>
      </c>
      <c r="BR55" s="32">
        <v>2</v>
      </c>
      <c r="BS55" s="99"/>
      <c r="BT55" s="99"/>
      <c r="BU55" s="746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589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</row>
    <row r="56" spans="1:198" s="3" customFormat="1" x14ac:dyDescent="0.25">
      <c r="A56" s="601">
        <v>53</v>
      </c>
      <c r="B56" s="107" t="s">
        <v>918</v>
      </c>
      <c r="C56" s="17" t="s">
        <v>132</v>
      </c>
      <c r="D56" s="16" t="s">
        <v>53</v>
      </c>
      <c r="F56" s="40" t="s">
        <v>112</v>
      </c>
      <c r="G56" s="53">
        <v>1</v>
      </c>
      <c r="H56" s="100">
        <v>1</v>
      </c>
      <c r="I56" s="100">
        <v>1</v>
      </c>
      <c r="J56" s="100">
        <v>1</v>
      </c>
      <c r="K56" s="100">
        <v>1</v>
      </c>
      <c r="L56" s="100">
        <v>1</v>
      </c>
      <c r="M56" s="100">
        <v>1</v>
      </c>
      <c r="N56" s="100">
        <v>1</v>
      </c>
      <c r="O56" s="100">
        <v>1</v>
      </c>
      <c r="P56" s="100">
        <v>1</v>
      </c>
      <c r="Q56" s="100">
        <v>1</v>
      </c>
      <c r="R56" s="100">
        <v>1</v>
      </c>
      <c r="S56" s="100">
        <v>1</v>
      </c>
      <c r="T56" s="100">
        <v>1</v>
      </c>
      <c r="U56" s="100">
        <v>1</v>
      </c>
      <c r="V56" s="100">
        <v>1</v>
      </c>
      <c r="W56" s="100">
        <v>1</v>
      </c>
      <c r="X56" s="100">
        <v>1</v>
      </c>
      <c r="Y56" s="100">
        <v>1</v>
      </c>
      <c r="Z56" s="100">
        <v>1</v>
      </c>
      <c r="AA56" s="100">
        <v>1</v>
      </c>
      <c r="AB56" s="100">
        <v>1</v>
      </c>
      <c r="AC56" s="100">
        <v>1</v>
      </c>
      <c r="AD56" s="100">
        <v>1</v>
      </c>
      <c r="AE56" s="100">
        <v>1</v>
      </c>
      <c r="AF56" s="100">
        <v>1</v>
      </c>
      <c r="AG56" s="100">
        <v>1</v>
      </c>
      <c r="AH56" s="100">
        <v>1</v>
      </c>
      <c r="AI56" s="100">
        <v>1</v>
      </c>
      <c r="AJ56" s="100">
        <v>1</v>
      </c>
      <c r="AK56" s="100">
        <v>1</v>
      </c>
      <c r="AL56" s="100">
        <v>1</v>
      </c>
      <c r="AM56" s="100">
        <v>1</v>
      </c>
      <c r="AN56" s="100">
        <v>1</v>
      </c>
      <c r="AO56" s="100">
        <v>1</v>
      </c>
      <c r="AP56" s="100">
        <v>1</v>
      </c>
      <c r="AQ56" s="100">
        <v>1</v>
      </c>
      <c r="AR56" s="100">
        <v>1</v>
      </c>
      <c r="AS56" s="100">
        <v>1</v>
      </c>
      <c r="AT56" s="100">
        <v>1</v>
      </c>
      <c r="AU56" s="100">
        <v>1</v>
      </c>
      <c r="AV56" s="100">
        <v>1</v>
      </c>
      <c r="AW56" s="100">
        <v>1</v>
      </c>
      <c r="AX56" s="100">
        <v>1</v>
      </c>
      <c r="AY56" s="100">
        <v>1</v>
      </c>
      <c r="AZ56" s="100">
        <v>1</v>
      </c>
      <c r="BA56" s="100">
        <v>1</v>
      </c>
      <c r="BB56" s="100">
        <v>1</v>
      </c>
      <c r="BC56" s="100">
        <v>1</v>
      </c>
      <c r="BD56" s="100">
        <v>1</v>
      </c>
      <c r="BE56" s="100">
        <v>1</v>
      </c>
      <c r="BF56" s="100">
        <v>1</v>
      </c>
      <c r="BG56" s="100">
        <v>1</v>
      </c>
      <c r="BH56" s="100">
        <v>1</v>
      </c>
      <c r="BI56" s="100">
        <v>1</v>
      </c>
      <c r="BJ56" s="100">
        <v>1</v>
      </c>
      <c r="BK56" s="100">
        <v>1</v>
      </c>
      <c r="BL56" s="100">
        <v>1</v>
      </c>
      <c r="BM56" s="100">
        <v>1</v>
      </c>
      <c r="BN56" s="100">
        <v>1</v>
      </c>
      <c r="BO56" s="100">
        <v>1</v>
      </c>
      <c r="BP56" s="100">
        <v>1</v>
      </c>
      <c r="BQ56" s="100">
        <v>1</v>
      </c>
      <c r="BR56" s="100">
        <v>1</v>
      </c>
      <c r="BS56" s="99"/>
      <c r="BT56" s="99"/>
      <c r="BU56" s="746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589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</row>
    <row r="57" spans="1:198" s="3" customFormat="1" x14ac:dyDescent="0.25">
      <c r="A57" s="601">
        <v>54</v>
      </c>
      <c r="B57" s="107" t="s">
        <v>919</v>
      </c>
      <c r="C57" s="17" t="s">
        <v>68</v>
      </c>
      <c r="D57" s="16" t="s">
        <v>54</v>
      </c>
      <c r="F57" s="40" t="s">
        <v>112</v>
      </c>
      <c r="G57" s="53">
        <v>1</v>
      </c>
      <c r="H57" s="100">
        <v>1</v>
      </c>
      <c r="I57" s="100">
        <v>1</v>
      </c>
      <c r="J57" s="100">
        <v>1</v>
      </c>
      <c r="K57" s="100">
        <v>1</v>
      </c>
      <c r="L57" s="100">
        <v>1</v>
      </c>
      <c r="M57" s="100">
        <v>1</v>
      </c>
      <c r="N57" s="100">
        <v>1</v>
      </c>
      <c r="O57" s="100">
        <v>1</v>
      </c>
      <c r="P57" s="100">
        <v>1</v>
      </c>
      <c r="Q57" s="100">
        <v>1</v>
      </c>
      <c r="R57" s="100">
        <v>1</v>
      </c>
      <c r="S57" s="100">
        <v>1</v>
      </c>
      <c r="T57" s="100">
        <v>1</v>
      </c>
      <c r="U57" s="100">
        <v>1</v>
      </c>
      <c r="V57" s="100">
        <v>1</v>
      </c>
      <c r="W57" s="100">
        <v>1</v>
      </c>
      <c r="X57" s="100">
        <v>1</v>
      </c>
      <c r="Y57" s="100">
        <v>1</v>
      </c>
      <c r="Z57" s="100">
        <v>1</v>
      </c>
      <c r="AA57" s="100">
        <v>1</v>
      </c>
      <c r="AB57" s="100">
        <v>1</v>
      </c>
      <c r="AC57" s="100">
        <v>1</v>
      </c>
      <c r="AD57" s="100">
        <v>1</v>
      </c>
      <c r="AE57" s="100">
        <v>1</v>
      </c>
      <c r="AF57" s="100">
        <v>1</v>
      </c>
      <c r="AG57" s="100">
        <v>1</v>
      </c>
      <c r="AH57" s="100">
        <v>1</v>
      </c>
      <c r="AI57" s="100">
        <v>1</v>
      </c>
      <c r="AJ57" s="100">
        <v>1</v>
      </c>
      <c r="AK57" s="100">
        <v>1</v>
      </c>
      <c r="AL57" s="100">
        <v>1</v>
      </c>
      <c r="AM57" s="100">
        <v>1</v>
      </c>
      <c r="AN57" s="100">
        <v>1</v>
      </c>
      <c r="AO57" s="100">
        <v>1</v>
      </c>
      <c r="AP57" s="100">
        <v>1</v>
      </c>
      <c r="AQ57" s="100">
        <v>1</v>
      </c>
      <c r="AR57" s="100">
        <v>1</v>
      </c>
      <c r="AS57" s="100">
        <v>1</v>
      </c>
      <c r="AT57" s="100">
        <v>1</v>
      </c>
      <c r="AU57" s="100">
        <v>1</v>
      </c>
      <c r="AV57" s="100">
        <v>1</v>
      </c>
      <c r="AW57" s="100">
        <v>1</v>
      </c>
      <c r="AX57" s="100">
        <v>1</v>
      </c>
      <c r="AY57" s="100">
        <v>1</v>
      </c>
      <c r="AZ57" s="100">
        <v>1</v>
      </c>
      <c r="BA57" s="100">
        <v>1</v>
      </c>
      <c r="BB57" s="100">
        <v>1</v>
      </c>
      <c r="BC57" s="100">
        <v>1</v>
      </c>
      <c r="BD57" s="100">
        <v>1</v>
      </c>
      <c r="BE57" s="100">
        <v>1</v>
      </c>
      <c r="BF57" s="100">
        <v>1</v>
      </c>
      <c r="BG57" s="100">
        <v>1</v>
      </c>
      <c r="BH57" s="100">
        <v>1</v>
      </c>
      <c r="BI57" s="100">
        <v>1</v>
      </c>
      <c r="BJ57" s="100">
        <v>1</v>
      </c>
      <c r="BK57" s="100">
        <v>1</v>
      </c>
      <c r="BL57" s="100">
        <v>1</v>
      </c>
      <c r="BM57" s="100">
        <v>1</v>
      </c>
      <c r="BN57" s="100">
        <v>1</v>
      </c>
      <c r="BO57" s="100">
        <v>1</v>
      </c>
      <c r="BP57" s="100">
        <v>1</v>
      </c>
      <c r="BQ57" s="100">
        <v>1</v>
      </c>
      <c r="BR57" s="100">
        <v>1</v>
      </c>
      <c r="BS57" s="99"/>
      <c r="BT57" s="99"/>
      <c r="BU57" s="746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589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</row>
    <row r="58" spans="1:198" s="263" customFormat="1" ht="13.8" thickBot="1" x14ac:dyDescent="0.3">
      <c r="A58" s="601">
        <v>55</v>
      </c>
      <c r="B58" s="337"/>
      <c r="C58" s="341"/>
      <c r="D58" s="342"/>
      <c r="F58" s="339"/>
      <c r="G58" s="340" t="s">
        <v>209</v>
      </c>
      <c r="H58" s="340" t="s">
        <v>272</v>
      </c>
      <c r="I58" s="340" t="s">
        <v>210</v>
      </c>
      <c r="J58" s="340" t="s">
        <v>211</v>
      </c>
      <c r="K58" s="340" t="s">
        <v>212</v>
      </c>
      <c r="L58" s="340" t="s">
        <v>213</v>
      </c>
      <c r="M58" s="340" t="s">
        <v>214</v>
      </c>
      <c r="N58" s="340" t="s">
        <v>215</v>
      </c>
      <c r="O58" s="340" t="s">
        <v>216</v>
      </c>
      <c r="P58" s="340" t="s">
        <v>217</v>
      </c>
      <c r="Q58" s="340" t="s">
        <v>218</v>
      </c>
      <c r="R58" s="340" t="s">
        <v>219</v>
      </c>
      <c r="S58" s="340" t="s">
        <v>220</v>
      </c>
      <c r="T58" s="340" t="s">
        <v>221</v>
      </c>
      <c r="U58" s="340" t="s">
        <v>222</v>
      </c>
      <c r="V58" s="340" t="s">
        <v>223</v>
      </c>
      <c r="W58" s="340" t="s">
        <v>224</v>
      </c>
      <c r="X58" s="340" t="s">
        <v>225</v>
      </c>
      <c r="Y58" s="340" t="s">
        <v>226</v>
      </c>
      <c r="Z58" s="340" t="s">
        <v>227</v>
      </c>
      <c r="AA58" s="340" t="s">
        <v>228</v>
      </c>
      <c r="AB58" s="340" t="s">
        <v>229</v>
      </c>
      <c r="AC58" s="340" t="s">
        <v>230</v>
      </c>
      <c r="AD58" s="340" t="s">
        <v>231</v>
      </c>
      <c r="AE58" s="340" t="s">
        <v>232</v>
      </c>
      <c r="AF58" s="340" t="s">
        <v>233</v>
      </c>
      <c r="AG58" s="340" t="s">
        <v>234</v>
      </c>
      <c r="AH58" s="340" t="s">
        <v>235</v>
      </c>
      <c r="AI58" s="340" t="s">
        <v>236</v>
      </c>
      <c r="AJ58" s="340" t="s">
        <v>237</v>
      </c>
      <c r="AK58" s="340" t="s">
        <v>238</v>
      </c>
      <c r="AL58" s="340" t="s">
        <v>239</v>
      </c>
      <c r="AM58" s="340" t="s">
        <v>240</v>
      </c>
      <c r="AN58" s="340" t="s">
        <v>241</v>
      </c>
      <c r="AO58" s="340" t="s">
        <v>242</v>
      </c>
      <c r="AP58" s="340" t="s">
        <v>243</v>
      </c>
      <c r="AQ58" s="340" t="s">
        <v>244</v>
      </c>
      <c r="AR58" s="340" t="s">
        <v>245</v>
      </c>
      <c r="AS58" s="340" t="s">
        <v>246</v>
      </c>
      <c r="AT58" s="340" t="s">
        <v>247</v>
      </c>
      <c r="AU58" s="340" t="s">
        <v>248</v>
      </c>
      <c r="AV58" s="340" t="s">
        <v>249</v>
      </c>
      <c r="AW58" s="340" t="s">
        <v>250</v>
      </c>
      <c r="AX58" s="340" t="s">
        <v>251</v>
      </c>
      <c r="AY58" s="340" t="s">
        <v>252</v>
      </c>
      <c r="AZ58" s="340" t="s">
        <v>253</v>
      </c>
      <c r="BA58" s="340" t="s">
        <v>254</v>
      </c>
      <c r="BB58" s="340" t="s">
        <v>255</v>
      </c>
      <c r="BC58" s="340" t="s">
        <v>256</v>
      </c>
      <c r="BD58" s="340" t="s">
        <v>257</v>
      </c>
      <c r="BE58" s="340" t="s">
        <v>258</v>
      </c>
      <c r="BF58" s="340" t="s">
        <v>259</v>
      </c>
      <c r="BG58" s="340" t="s">
        <v>260</v>
      </c>
      <c r="BH58" s="340" t="s">
        <v>261</v>
      </c>
      <c r="BI58" s="340" t="s">
        <v>262</v>
      </c>
      <c r="BJ58" s="340" t="s">
        <v>263</v>
      </c>
      <c r="BK58" s="340" t="s">
        <v>264</v>
      </c>
      <c r="BL58" s="340" t="s">
        <v>265</v>
      </c>
      <c r="BM58" s="340" t="s">
        <v>266</v>
      </c>
      <c r="BN58" s="340" t="s">
        <v>267</v>
      </c>
      <c r="BO58" s="340" t="s">
        <v>268</v>
      </c>
      <c r="BP58" s="340" t="s">
        <v>269</v>
      </c>
      <c r="BQ58" s="340" t="s">
        <v>270</v>
      </c>
      <c r="BR58" s="340" t="s">
        <v>271</v>
      </c>
      <c r="BS58" s="340"/>
      <c r="BT58" s="340"/>
      <c r="BU58" s="747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59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</row>
    <row r="59" spans="1:198" s="275" customFormat="1" ht="13.8" thickBot="1" x14ac:dyDescent="0.3">
      <c r="A59" s="601">
        <v>56</v>
      </c>
      <c r="B59" s="384" t="s">
        <v>920</v>
      </c>
      <c r="C59" s="385" t="s">
        <v>21</v>
      </c>
      <c r="D59" s="385" t="s">
        <v>3</v>
      </c>
      <c r="F59" s="386" t="s">
        <v>112</v>
      </c>
      <c r="G59" s="387">
        <v>1</v>
      </c>
      <c r="H59" s="388">
        <v>1</v>
      </c>
      <c r="I59" s="388">
        <v>1</v>
      </c>
      <c r="J59" s="388">
        <v>1</v>
      </c>
      <c r="K59" s="388">
        <v>1</v>
      </c>
      <c r="L59" s="388">
        <v>1</v>
      </c>
      <c r="M59" s="388">
        <v>1</v>
      </c>
      <c r="N59" s="388">
        <v>1</v>
      </c>
      <c r="O59" s="388">
        <v>1</v>
      </c>
      <c r="P59" s="388">
        <v>1</v>
      </c>
      <c r="Q59" s="388">
        <v>1</v>
      </c>
      <c r="R59" s="388">
        <v>1</v>
      </c>
      <c r="S59" s="388">
        <v>1</v>
      </c>
      <c r="T59" s="388">
        <v>1</v>
      </c>
      <c r="U59" s="388">
        <v>1</v>
      </c>
      <c r="V59" s="388">
        <v>1</v>
      </c>
      <c r="W59" s="388">
        <v>1</v>
      </c>
      <c r="X59" s="388">
        <v>1</v>
      </c>
      <c r="Y59" s="388">
        <v>1</v>
      </c>
      <c r="Z59" s="388">
        <v>1</v>
      </c>
      <c r="AA59" s="388">
        <v>1</v>
      </c>
      <c r="AB59" s="388">
        <v>1</v>
      </c>
      <c r="AC59" s="388">
        <v>1</v>
      </c>
      <c r="AD59" s="388">
        <v>1</v>
      </c>
      <c r="AE59" s="388">
        <v>1</v>
      </c>
      <c r="AF59" s="388">
        <v>1</v>
      </c>
      <c r="AG59" s="388">
        <v>1</v>
      </c>
      <c r="AH59" s="388">
        <v>1</v>
      </c>
      <c r="AI59" s="388">
        <v>1</v>
      </c>
      <c r="AJ59" s="388">
        <v>1</v>
      </c>
      <c r="AK59" s="388">
        <v>1</v>
      </c>
      <c r="AL59" s="388">
        <v>1</v>
      </c>
      <c r="AM59" s="388">
        <v>1</v>
      </c>
      <c r="AN59" s="388">
        <v>1</v>
      </c>
      <c r="AO59" s="388">
        <v>1</v>
      </c>
      <c r="AP59" s="388">
        <v>1</v>
      </c>
      <c r="AQ59" s="388">
        <v>1</v>
      </c>
      <c r="AR59" s="388">
        <v>1</v>
      </c>
      <c r="AS59" s="388">
        <v>1</v>
      </c>
      <c r="AT59" s="388">
        <v>1</v>
      </c>
      <c r="AU59" s="388">
        <v>1</v>
      </c>
      <c r="AV59" s="388">
        <v>1</v>
      </c>
      <c r="AW59" s="388">
        <v>1</v>
      </c>
      <c r="AX59" s="388">
        <v>1</v>
      </c>
      <c r="AY59" s="388">
        <v>1</v>
      </c>
      <c r="AZ59" s="388">
        <v>1</v>
      </c>
      <c r="BA59" s="388">
        <v>1</v>
      </c>
      <c r="BB59" s="388">
        <v>1</v>
      </c>
      <c r="BC59" s="388">
        <v>1</v>
      </c>
      <c r="BD59" s="388">
        <v>1</v>
      </c>
      <c r="BE59" s="388">
        <v>1</v>
      </c>
      <c r="BF59" s="388">
        <v>1</v>
      </c>
      <c r="BG59" s="388">
        <v>1</v>
      </c>
      <c r="BH59" s="388">
        <v>1</v>
      </c>
      <c r="BI59" s="388">
        <v>1</v>
      </c>
      <c r="BJ59" s="388">
        <v>1</v>
      </c>
      <c r="BK59" s="388">
        <v>1</v>
      </c>
      <c r="BL59" s="388">
        <v>1</v>
      </c>
      <c r="BM59" s="388">
        <v>1</v>
      </c>
      <c r="BN59" s="388">
        <v>1</v>
      </c>
      <c r="BO59" s="388">
        <v>1</v>
      </c>
      <c r="BP59" s="388">
        <v>1</v>
      </c>
      <c r="BQ59" s="388">
        <v>1</v>
      </c>
      <c r="BR59" s="388">
        <v>1</v>
      </c>
      <c r="BS59" s="389"/>
      <c r="BT59" s="389"/>
      <c r="BU59" s="744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595"/>
      <c r="GB59" s="270"/>
      <c r="GC59" s="270"/>
      <c r="GD59" s="270"/>
      <c r="GE59" s="270"/>
      <c r="GF59" s="270"/>
      <c r="GG59" s="270"/>
      <c r="GH59" s="270"/>
      <c r="GI59" s="270"/>
      <c r="GJ59" s="270"/>
      <c r="GK59" s="270"/>
      <c r="GL59" s="270"/>
      <c r="GM59" s="270"/>
      <c r="GN59" s="270"/>
      <c r="GO59" s="270"/>
      <c r="GP59" s="270"/>
    </row>
    <row r="60" spans="1:198" s="286" customFormat="1" x14ac:dyDescent="0.25">
      <c r="A60" s="601">
        <v>57</v>
      </c>
      <c r="B60" s="188" t="s">
        <v>921</v>
      </c>
      <c r="C60" s="229" t="s">
        <v>29</v>
      </c>
      <c r="D60" s="229" t="s">
        <v>33</v>
      </c>
      <c r="F60" s="366" t="s">
        <v>112</v>
      </c>
      <c r="G60" s="191">
        <v>1</v>
      </c>
      <c r="H60" s="228">
        <v>1</v>
      </c>
      <c r="I60" s="228">
        <v>1</v>
      </c>
      <c r="J60" s="228">
        <v>1</v>
      </c>
      <c r="K60" s="228">
        <v>1</v>
      </c>
      <c r="L60" s="228">
        <v>1</v>
      </c>
      <c r="M60" s="228">
        <v>1</v>
      </c>
      <c r="N60" s="228">
        <v>1</v>
      </c>
      <c r="O60" s="228">
        <v>1</v>
      </c>
      <c r="P60" s="228">
        <v>1</v>
      </c>
      <c r="Q60" s="228">
        <v>1</v>
      </c>
      <c r="R60" s="228">
        <v>1</v>
      </c>
      <c r="S60" s="228">
        <v>1</v>
      </c>
      <c r="T60" s="228">
        <v>1</v>
      </c>
      <c r="U60" s="228">
        <v>1</v>
      </c>
      <c r="V60" s="228">
        <v>1</v>
      </c>
      <c r="W60" s="228">
        <v>1</v>
      </c>
      <c r="X60" s="228">
        <v>1</v>
      </c>
      <c r="Y60" s="228">
        <v>1</v>
      </c>
      <c r="Z60" s="228">
        <v>1</v>
      </c>
      <c r="AA60" s="228">
        <v>1</v>
      </c>
      <c r="AB60" s="228">
        <v>1</v>
      </c>
      <c r="AC60" s="228">
        <v>1</v>
      </c>
      <c r="AD60" s="228">
        <v>1</v>
      </c>
      <c r="AE60" s="228">
        <v>1</v>
      </c>
      <c r="AF60" s="228">
        <v>1</v>
      </c>
      <c r="AG60" s="228">
        <v>1</v>
      </c>
      <c r="AH60" s="228">
        <v>1</v>
      </c>
      <c r="AI60" s="228">
        <v>1</v>
      </c>
      <c r="AJ60" s="228">
        <v>1</v>
      </c>
      <c r="AK60" s="228">
        <v>1</v>
      </c>
      <c r="AL60" s="228">
        <v>1</v>
      </c>
      <c r="AM60" s="228">
        <v>1</v>
      </c>
      <c r="AN60" s="228">
        <v>1</v>
      </c>
      <c r="AO60" s="228">
        <v>1</v>
      </c>
      <c r="AP60" s="228">
        <v>1</v>
      </c>
      <c r="AQ60" s="228">
        <v>1</v>
      </c>
      <c r="AR60" s="228">
        <v>1</v>
      </c>
      <c r="AS60" s="228">
        <v>1</v>
      </c>
      <c r="AT60" s="228">
        <v>1</v>
      </c>
      <c r="AU60" s="228">
        <v>1</v>
      </c>
      <c r="AV60" s="228">
        <v>1</v>
      </c>
      <c r="AW60" s="228">
        <v>1</v>
      </c>
      <c r="AX60" s="228">
        <v>1</v>
      </c>
      <c r="AY60" s="228">
        <v>1</v>
      </c>
      <c r="AZ60" s="228">
        <v>1</v>
      </c>
      <c r="BA60" s="228">
        <v>1</v>
      </c>
      <c r="BB60" s="228">
        <v>1</v>
      </c>
      <c r="BC60" s="228">
        <v>1</v>
      </c>
      <c r="BD60" s="228">
        <v>1</v>
      </c>
      <c r="BE60" s="228">
        <v>1</v>
      </c>
      <c r="BF60" s="228">
        <v>1</v>
      </c>
      <c r="BG60" s="228">
        <v>1</v>
      </c>
      <c r="BH60" s="228">
        <v>1</v>
      </c>
      <c r="BI60" s="228">
        <v>1</v>
      </c>
      <c r="BJ60" s="228">
        <v>1</v>
      </c>
      <c r="BK60" s="228">
        <v>1</v>
      </c>
      <c r="BL60" s="228">
        <v>1</v>
      </c>
      <c r="BM60" s="228">
        <v>1</v>
      </c>
      <c r="BN60" s="228">
        <v>1</v>
      </c>
      <c r="BO60" s="228">
        <v>1</v>
      </c>
      <c r="BP60" s="228">
        <v>1</v>
      </c>
      <c r="BQ60" s="228">
        <v>1</v>
      </c>
      <c r="BR60" s="228">
        <v>1</v>
      </c>
      <c r="BS60" s="368"/>
      <c r="BT60" s="368"/>
      <c r="BU60" s="745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594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</row>
    <row r="61" spans="1:198" s="3" customFormat="1" x14ac:dyDescent="0.25">
      <c r="A61" s="601">
        <v>58</v>
      </c>
      <c r="B61" s="108" t="s">
        <v>922</v>
      </c>
      <c r="C61" s="13" t="s">
        <v>30</v>
      </c>
      <c r="D61" s="13" t="s">
        <v>34</v>
      </c>
      <c r="F61" s="40" t="s">
        <v>112</v>
      </c>
      <c r="G61" s="51">
        <v>1</v>
      </c>
      <c r="H61" s="33">
        <v>1</v>
      </c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>
        <v>1</v>
      </c>
      <c r="P61" s="33">
        <v>1</v>
      </c>
      <c r="Q61" s="33">
        <v>1</v>
      </c>
      <c r="R61" s="33">
        <v>1</v>
      </c>
      <c r="S61" s="33">
        <v>1</v>
      </c>
      <c r="T61" s="33">
        <v>1</v>
      </c>
      <c r="U61" s="33">
        <v>1</v>
      </c>
      <c r="V61" s="33">
        <v>1</v>
      </c>
      <c r="W61" s="33">
        <v>1</v>
      </c>
      <c r="X61" s="33">
        <v>1</v>
      </c>
      <c r="Y61" s="33">
        <v>1</v>
      </c>
      <c r="Z61" s="33">
        <v>1</v>
      </c>
      <c r="AA61" s="33">
        <v>1</v>
      </c>
      <c r="AB61" s="33">
        <v>1</v>
      </c>
      <c r="AC61" s="33">
        <v>1</v>
      </c>
      <c r="AD61" s="33">
        <v>1</v>
      </c>
      <c r="AE61" s="33">
        <v>1</v>
      </c>
      <c r="AF61" s="33">
        <v>1</v>
      </c>
      <c r="AG61" s="33">
        <v>1</v>
      </c>
      <c r="AH61" s="33">
        <v>1</v>
      </c>
      <c r="AI61" s="33">
        <v>1</v>
      </c>
      <c r="AJ61" s="33">
        <v>1</v>
      </c>
      <c r="AK61" s="33">
        <v>1</v>
      </c>
      <c r="AL61" s="33">
        <v>1</v>
      </c>
      <c r="AM61" s="33">
        <v>1</v>
      </c>
      <c r="AN61" s="33">
        <v>1</v>
      </c>
      <c r="AO61" s="33">
        <v>1</v>
      </c>
      <c r="AP61" s="33">
        <v>1</v>
      </c>
      <c r="AQ61" s="33">
        <v>1</v>
      </c>
      <c r="AR61" s="33">
        <v>1</v>
      </c>
      <c r="AS61" s="33">
        <v>1</v>
      </c>
      <c r="AT61" s="33">
        <v>1</v>
      </c>
      <c r="AU61" s="33">
        <v>1</v>
      </c>
      <c r="AV61" s="33">
        <v>1</v>
      </c>
      <c r="AW61" s="33">
        <v>1</v>
      </c>
      <c r="AX61" s="33">
        <v>1</v>
      </c>
      <c r="AY61" s="33">
        <v>1</v>
      </c>
      <c r="AZ61" s="33">
        <v>1</v>
      </c>
      <c r="BA61" s="33">
        <v>1</v>
      </c>
      <c r="BB61" s="33">
        <v>1</v>
      </c>
      <c r="BC61" s="33">
        <v>1</v>
      </c>
      <c r="BD61" s="33">
        <v>1</v>
      </c>
      <c r="BE61" s="33">
        <v>1</v>
      </c>
      <c r="BF61" s="33">
        <v>1</v>
      </c>
      <c r="BG61" s="33">
        <v>1</v>
      </c>
      <c r="BH61" s="33">
        <v>1</v>
      </c>
      <c r="BI61" s="33">
        <v>1</v>
      </c>
      <c r="BJ61" s="33">
        <v>1</v>
      </c>
      <c r="BK61" s="33">
        <v>1</v>
      </c>
      <c r="BL61" s="33">
        <v>1</v>
      </c>
      <c r="BM61" s="33">
        <v>1</v>
      </c>
      <c r="BN61" s="33">
        <v>1</v>
      </c>
      <c r="BO61" s="33">
        <v>1</v>
      </c>
      <c r="BP61" s="33">
        <v>1</v>
      </c>
      <c r="BQ61" s="33">
        <v>1</v>
      </c>
      <c r="BR61" s="33">
        <v>1</v>
      </c>
      <c r="BS61" s="99"/>
      <c r="BT61" s="99"/>
      <c r="BU61" s="746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589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</row>
    <row r="62" spans="1:198" s="3" customFormat="1" x14ac:dyDescent="0.25">
      <c r="A62" s="601">
        <v>59</v>
      </c>
      <c r="B62" s="108" t="s">
        <v>923</v>
      </c>
      <c r="C62" s="13" t="s">
        <v>31</v>
      </c>
      <c r="D62" s="13" t="s">
        <v>35</v>
      </c>
      <c r="F62" s="40" t="s">
        <v>112</v>
      </c>
      <c r="G62" s="51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>
        <v>1</v>
      </c>
      <c r="N62" s="33">
        <v>1</v>
      </c>
      <c r="O62" s="33">
        <v>1</v>
      </c>
      <c r="P62" s="33">
        <v>1</v>
      </c>
      <c r="Q62" s="33">
        <v>1</v>
      </c>
      <c r="R62" s="33">
        <v>1</v>
      </c>
      <c r="S62" s="33">
        <v>1</v>
      </c>
      <c r="T62" s="33">
        <v>1</v>
      </c>
      <c r="U62" s="33">
        <v>1</v>
      </c>
      <c r="V62" s="33">
        <v>1</v>
      </c>
      <c r="W62" s="33">
        <v>1</v>
      </c>
      <c r="X62" s="33">
        <v>1</v>
      </c>
      <c r="Y62" s="33">
        <v>1</v>
      </c>
      <c r="Z62" s="33">
        <v>1</v>
      </c>
      <c r="AA62" s="33">
        <v>1</v>
      </c>
      <c r="AB62" s="33">
        <v>1</v>
      </c>
      <c r="AC62" s="33">
        <v>1</v>
      </c>
      <c r="AD62" s="33">
        <v>1</v>
      </c>
      <c r="AE62" s="33">
        <v>1</v>
      </c>
      <c r="AF62" s="33">
        <v>1</v>
      </c>
      <c r="AG62" s="33">
        <v>1</v>
      </c>
      <c r="AH62" s="33">
        <v>1</v>
      </c>
      <c r="AI62" s="33">
        <v>1</v>
      </c>
      <c r="AJ62" s="33">
        <v>1</v>
      </c>
      <c r="AK62" s="33">
        <v>1</v>
      </c>
      <c r="AL62" s="33">
        <v>1</v>
      </c>
      <c r="AM62" s="33">
        <v>1</v>
      </c>
      <c r="AN62" s="33">
        <v>1</v>
      </c>
      <c r="AO62" s="33">
        <v>1</v>
      </c>
      <c r="AP62" s="33">
        <v>1</v>
      </c>
      <c r="AQ62" s="33">
        <v>1</v>
      </c>
      <c r="AR62" s="33">
        <v>1</v>
      </c>
      <c r="AS62" s="33">
        <v>1</v>
      </c>
      <c r="AT62" s="33">
        <v>1</v>
      </c>
      <c r="AU62" s="33">
        <v>1</v>
      </c>
      <c r="AV62" s="33">
        <v>1</v>
      </c>
      <c r="AW62" s="33">
        <v>1</v>
      </c>
      <c r="AX62" s="33">
        <v>1</v>
      </c>
      <c r="AY62" s="33">
        <v>1</v>
      </c>
      <c r="AZ62" s="33">
        <v>1</v>
      </c>
      <c r="BA62" s="33">
        <v>1</v>
      </c>
      <c r="BB62" s="33">
        <v>1</v>
      </c>
      <c r="BC62" s="33">
        <v>1</v>
      </c>
      <c r="BD62" s="33">
        <v>1</v>
      </c>
      <c r="BE62" s="33">
        <v>1</v>
      </c>
      <c r="BF62" s="33">
        <v>1</v>
      </c>
      <c r="BG62" s="33">
        <v>1</v>
      </c>
      <c r="BH62" s="33">
        <v>1</v>
      </c>
      <c r="BI62" s="33">
        <v>1</v>
      </c>
      <c r="BJ62" s="33">
        <v>1</v>
      </c>
      <c r="BK62" s="33">
        <v>1</v>
      </c>
      <c r="BL62" s="33">
        <v>1</v>
      </c>
      <c r="BM62" s="33">
        <v>1</v>
      </c>
      <c r="BN62" s="33">
        <v>1</v>
      </c>
      <c r="BO62" s="33">
        <v>1</v>
      </c>
      <c r="BP62" s="33">
        <v>1</v>
      </c>
      <c r="BQ62" s="33">
        <v>1</v>
      </c>
      <c r="BR62" s="33">
        <v>1</v>
      </c>
      <c r="BS62" s="99"/>
      <c r="BT62" s="99"/>
      <c r="BU62" s="746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589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</row>
    <row r="63" spans="1:198" s="3" customFormat="1" x14ac:dyDescent="0.25">
      <c r="A63" s="601">
        <v>60</v>
      </c>
      <c r="B63" s="108" t="s">
        <v>924</v>
      </c>
      <c r="C63" s="13" t="s">
        <v>32</v>
      </c>
      <c r="D63" s="13" t="s">
        <v>36</v>
      </c>
      <c r="F63" s="40" t="s">
        <v>112</v>
      </c>
      <c r="G63" s="51">
        <v>1</v>
      </c>
      <c r="H63" s="33">
        <v>1</v>
      </c>
      <c r="I63" s="33">
        <v>1</v>
      </c>
      <c r="J63" s="33">
        <v>1</v>
      </c>
      <c r="K63" s="33">
        <v>1</v>
      </c>
      <c r="L63" s="33">
        <v>1</v>
      </c>
      <c r="M63" s="33">
        <v>1</v>
      </c>
      <c r="N63" s="33">
        <v>1</v>
      </c>
      <c r="O63" s="33">
        <v>1</v>
      </c>
      <c r="P63" s="33">
        <v>1</v>
      </c>
      <c r="Q63" s="33">
        <v>1</v>
      </c>
      <c r="R63" s="33">
        <v>1</v>
      </c>
      <c r="S63" s="33">
        <v>1</v>
      </c>
      <c r="T63" s="33">
        <v>1</v>
      </c>
      <c r="U63" s="33">
        <v>1</v>
      </c>
      <c r="V63" s="33">
        <v>1</v>
      </c>
      <c r="W63" s="33">
        <v>1</v>
      </c>
      <c r="X63" s="33">
        <v>1</v>
      </c>
      <c r="Y63" s="33">
        <v>1</v>
      </c>
      <c r="Z63" s="33">
        <v>1</v>
      </c>
      <c r="AA63" s="33">
        <v>1</v>
      </c>
      <c r="AB63" s="33">
        <v>1</v>
      </c>
      <c r="AC63" s="33">
        <v>1</v>
      </c>
      <c r="AD63" s="33">
        <v>1</v>
      </c>
      <c r="AE63" s="33">
        <v>1</v>
      </c>
      <c r="AF63" s="33">
        <v>1</v>
      </c>
      <c r="AG63" s="33">
        <v>1</v>
      </c>
      <c r="AH63" s="33">
        <v>1</v>
      </c>
      <c r="AI63" s="33">
        <v>1</v>
      </c>
      <c r="AJ63" s="33">
        <v>1</v>
      </c>
      <c r="AK63" s="33">
        <v>1</v>
      </c>
      <c r="AL63" s="33">
        <v>1</v>
      </c>
      <c r="AM63" s="33">
        <v>1</v>
      </c>
      <c r="AN63" s="33">
        <v>1</v>
      </c>
      <c r="AO63" s="33">
        <v>1</v>
      </c>
      <c r="AP63" s="33">
        <v>1</v>
      </c>
      <c r="AQ63" s="33">
        <v>1</v>
      </c>
      <c r="AR63" s="33">
        <v>1</v>
      </c>
      <c r="AS63" s="33">
        <v>1</v>
      </c>
      <c r="AT63" s="33">
        <v>1</v>
      </c>
      <c r="AU63" s="33">
        <v>1</v>
      </c>
      <c r="AV63" s="33">
        <v>1</v>
      </c>
      <c r="AW63" s="33">
        <v>1</v>
      </c>
      <c r="AX63" s="33">
        <v>1</v>
      </c>
      <c r="AY63" s="33">
        <v>1</v>
      </c>
      <c r="AZ63" s="33">
        <v>1</v>
      </c>
      <c r="BA63" s="33">
        <v>1</v>
      </c>
      <c r="BB63" s="33">
        <v>1</v>
      </c>
      <c r="BC63" s="33">
        <v>1</v>
      </c>
      <c r="BD63" s="33">
        <v>1</v>
      </c>
      <c r="BE63" s="33">
        <v>1</v>
      </c>
      <c r="BF63" s="33">
        <v>1</v>
      </c>
      <c r="BG63" s="33">
        <v>1</v>
      </c>
      <c r="BH63" s="33">
        <v>1</v>
      </c>
      <c r="BI63" s="33">
        <v>1</v>
      </c>
      <c r="BJ63" s="33">
        <v>1</v>
      </c>
      <c r="BK63" s="33">
        <v>1</v>
      </c>
      <c r="BL63" s="33">
        <v>1</v>
      </c>
      <c r="BM63" s="33">
        <v>1</v>
      </c>
      <c r="BN63" s="33">
        <v>1</v>
      </c>
      <c r="BO63" s="33">
        <v>1</v>
      </c>
      <c r="BP63" s="33">
        <v>1</v>
      </c>
      <c r="BQ63" s="33">
        <v>1</v>
      </c>
      <c r="BR63" s="33">
        <v>1</v>
      </c>
      <c r="BS63" s="99"/>
      <c r="BT63" s="99"/>
      <c r="BU63" s="746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589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</row>
    <row r="64" spans="1:198" s="3" customFormat="1" x14ac:dyDescent="0.25">
      <c r="A64" s="601">
        <v>61</v>
      </c>
      <c r="B64" s="108" t="s">
        <v>925</v>
      </c>
      <c r="C64" s="13" t="s">
        <v>1258</v>
      </c>
      <c r="D64" s="13" t="s">
        <v>50</v>
      </c>
      <c r="F64" s="40" t="s">
        <v>112</v>
      </c>
      <c r="G64" s="51">
        <v>1</v>
      </c>
      <c r="H64" s="33">
        <v>1</v>
      </c>
      <c r="I64" s="33">
        <v>1</v>
      </c>
      <c r="J64" s="33">
        <v>1</v>
      </c>
      <c r="K64" s="33">
        <v>1</v>
      </c>
      <c r="L64" s="33">
        <v>1</v>
      </c>
      <c r="M64" s="33">
        <v>1</v>
      </c>
      <c r="N64" s="33">
        <v>1</v>
      </c>
      <c r="O64" s="33">
        <v>1</v>
      </c>
      <c r="P64" s="33">
        <v>1</v>
      </c>
      <c r="Q64" s="33">
        <v>1</v>
      </c>
      <c r="R64" s="33">
        <v>1</v>
      </c>
      <c r="S64" s="33">
        <v>1</v>
      </c>
      <c r="T64" s="33">
        <v>1</v>
      </c>
      <c r="U64" s="33">
        <v>1</v>
      </c>
      <c r="V64" s="33">
        <v>1</v>
      </c>
      <c r="W64" s="33">
        <v>1</v>
      </c>
      <c r="X64" s="33">
        <v>1</v>
      </c>
      <c r="Y64" s="33">
        <v>1</v>
      </c>
      <c r="Z64" s="33">
        <v>1</v>
      </c>
      <c r="AA64" s="33">
        <v>1</v>
      </c>
      <c r="AB64" s="33">
        <v>1</v>
      </c>
      <c r="AC64" s="33">
        <v>1</v>
      </c>
      <c r="AD64" s="33">
        <v>1</v>
      </c>
      <c r="AE64" s="33">
        <v>1</v>
      </c>
      <c r="AF64" s="33">
        <v>1</v>
      </c>
      <c r="AG64" s="33">
        <v>1</v>
      </c>
      <c r="AH64" s="33">
        <v>1</v>
      </c>
      <c r="AI64" s="33">
        <v>1</v>
      </c>
      <c r="AJ64" s="33">
        <v>1</v>
      </c>
      <c r="AK64" s="33">
        <v>1</v>
      </c>
      <c r="AL64" s="33">
        <v>1</v>
      </c>
      <c r="AM64" s="33">
        <v>1</v>
      </c>
      <c r="AN64" s="33">
        <v>1</v>
      </c>
      <c r="AO64" s="33">
        <v>1</v>
      </c>
      <c r="AP64" s="33">
        <v>1</v>
      </c>
      <c r="AQ64" s="33">
        <v>1</v>
      </c>
      <c r="AR64" s="33">
        <v>1</v>
      </c>
      <c r="AS64" s="33">
        <v>1</v>
      </c>
      <c r="AT64" s="33">
        <v>1</v>
      </c>
      <c r="AU64" s="33">
        <v>1</v>
      </c>
      <c r="AV64" s="33">
        <v>1</v>
      </c>
      <c r="AW64" s="33">
        <v>1</v>
      </c>
      <c r="AX64" s="33">
        <v>1</v>
      </c>
      <c r="AY64" s="33">
        <v>1</v>
      </c>
      <c r="AZ64" s="33">
        <v>1</v>
      </c>
      <c r="BA64" s="33">
        <v>1</v>
      </c>
      <c r="BB64" s="33">
        <v>1</v>
      </c>
      <c r="BC64" s="33">
        <v>1</v>
      </c>
      <c r="BD64" s="33">
        <v>1</v>
      </c>
      <c r="BE64" s="33">
        <v>1</v>
      </c>
      <c r="BF64" s="33">
        <v>1</v>
      </c>
      <c r="BG64" s="33">
        <v>1</v>
      </c>
      <c r="BH64" s="33">
        <v>1</v>
      </c>
      <c r="BI64" s="33">
        <v>1</v>
      </c>
      <c r="BJ64" s="33">
        <v>1</v>
      </c>
      <c r="BK64" s="33">
        <v>1</v>
      </c>
      <c r="BL64" s="33">
        <v>1</v>
      </c>
      <c r="BM64" s="33">
        <v>1</v>
      </c>
      <c r="BN64" s="33">
        <v>1</v>
      </c>
      <c r="BO64" s="33">
        <v>1</v>
      </c>
      <c r="BP64" s="33">
        <v>1</v>
      </c>
      <c r="BQ64" s="33">
        <v>1</v>
      </c>
      <c r="BR64" s="33">
        <v>1</v>
      </c>
      <c r="BS64" s="99"/>
      <c r="BT64" s="99"/>
      <c r="BU64" s="746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589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</row>
    <row r="65" spans="1:198" s="263" customFormat="1" ht="13.8" thickBot="1" x14ac:dyDescent="0.3">
      <c r="A65" s="601">
        <v>62</v>
      </c>
      <c r="B65" s="337"/>
      <c r="F65" s="339"/>
      <c r="G65" s="340" t="s">
        <v>209</v>
      </c>
      <c r="H65" s="340" t="s">
        <v>272</v>
      </c>
      <c r="I65" s="340" t="s">
        <v>210</v>
      </c>
      <c r="J65" s="340" t="s">
        <v>211</v>
      </c>
      <c r="K65" s="340" t="s">
        <v>212</v>
      </c>
      <c r="L65" s="340" t="s">
        <v>213</v>
      </c>
      <c r="M65" s="340" t="s">
        <v>214</v>
      </c>
      <c r="N65" s="340" t="s">
        <v>215</v>
      </c>
      <c r="O65" s="340" t="s">
        <v>216</v>
      </c>
      <c r="P65" s="340" t="s">
        <v>217</v>
      </c>
      <c r="Q65" s="340" t="s">
        <v>218</v>
      </c>
      <c r="R65" s="340" t="s">
        <v>219</v>
      </c>
      <c r="S65" s="340" t="s">
        <v>220</v>
      </c>
      <c r="T65" s="340" t="s">
        <v>221</v>
      </c>
      <c r="U65" s="340" t="s">
        <v>222</v>
      </c>
      <c r="V65" s="340" t="s">
        <v>223</v>
      </c>
      <c r="W65" s="340" t="s">
        <v>224</v>
      </c>
      <c r="X65" s="340" t="s">
        <v>225</v>
      </c>
      <c r="Y65" s="340" t="s">
        <v>226</v>
      </c>
      <c r="Z65" s="340" t="s">
        <v>227</v>
      </c>
      <c r="AA65" s="340" t="s">
        <v>228</v>
      </c>
      <c r="AB65" s="340" t="s">
        <v>229</v>
      </c>
      <c r="AC65" s="340" t="s">
        <v>230</v>
      </c>
      <c r="AD65" s="340" t="s">
        <v>231</v>
      </c>
      <c r="AE65" s="340" t="s">
        <v>232</v>
      </c>
      <c r="AF65" s="340" t="s">
        <v>233</v>
      </c>
      <c r="AG65" s="340" t="s">
        <v>234</v>
      </c>
      <c r="AH65" s="340" t="s">
        <v>235</v>
      </c>
      <c r="AI65" s="340" t="s">
        <v>236</v>
      </c>
      <c r="AJ65" s="340" t="s">
        <v>237</v>
      </c>
      <c r="AK65" s="340" t="s">
        <v>238</v>
      </c>
      <c r="AL65" s="340" t="s">
        <v>239</v>
      </c>
      <c r="AM65" s="340" t="s">
        <v>240</v>
      </c>
      <c r="AN65" s="340" t="s">
        <v>241</v>
      </c>
      <c r="AO65" s="340" t="s">
        <v>242</v>
      </c>
      <c r="AP65" s="340" t="s">
        <v>243</v>
      </c>
      <c r="AQ65" s="340" t="s">
        <v>244</v>
      </c>
      <c r="AR65" s="340" t="s">
        <v>245</v>
      </c>
      <c r="AS65" s="340" t="s">
        <v>246</v>
      </c>
      <c r="AT65" s="340" t="s">
        <v>247</v>
      </c>
      <c r="AU65" s="340" t="s">
        <v>248</v>
      </c>
      <c r="AV65" s="340" t="s">
        <v>249</v>
      </c>
      <c r="AW65" s="340" t="s">
        <v>250</v>
      </c>
      <c r="AX65" s="340" t="s">
        <v>251</v>
      </c>
      <c r="AY65" s="340" t="s">
        <v>252</v>
      </c>
      <c r="AZ65" s="340" t="s">
        <v>253</v>
      </c>
      <c r="BA65" s="340" t="s">
        <v>254</v>
      </c>
      <c r="BB65" s="340" t="s">
        <v>255</v>
      </c>
      <c r="BC65" s="340" t="s">
        <v>256</v>
      </c>
      <c r="BD65" s="340" t="s">
        <v>257</v>
      </c>
      <c r="BE65" s="340" t="s">
        <v>258</v>
      </c>
      <c r="BF65" s="340" t="s">
        <v>259</v>
      </c>
      <c r="BG65" s="340" t="s">
        <v>260</v>
      </c>
      <c r="BH65" s="340" t="s">
        <v>261</v>
      </c>
      <c r="BI65" s="340" t="s">
        <v>262</v>
      </c>
      <c r="BJ65" s="340" t="s">
        <v>263</v>
      </c>
      <c r="BK65" s="340" t="s">
        <v>264</v>
      </c>
      <c r="BL65" s="340" t="s">
        <v>265</v>
      </c>
      <c r="BM65" s="340" t="s">
        <v>266</v>
      </c>
      <c r="BN65" s="340" t="s">
        <v>267</v>
      </c>
      <c r="BO65" s="340" t="s">
        <v>268</v>
      </c>
      <c r="BP65" s="340" t="s">
        <v>269</v>
      </c>
      <c r="BQ65" s="340" t="s">
        <v>270</v>
      </c>
      <c r="BR65" s="340" t="s">
        <v>271</v>
      </c>
      <c r="BS65" s="340"/>
      <c r="BT65" s="340"/>
      <c r="BU65" s="747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59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</row>
    <row r="66" spans="1:198" s="275" customFormat="1" ht="13.8" thickBot="1" x14ac:dyDescent="0.3">
      <c r="A66" s="601">
        <v>63</v>
      </c>
      <c r="B66" s="384" t="s">
        <v>927</v>
      </c>
      <c r="C66" s="385" t="s">
        <v>22</v>
      </c>
      <c r="D66" s="385" t="s">
        <v>11</v>
      </c>
      <c r="F66" s="386" t="s">
        <v>112</v>
      </c>
      <c r="G66" s="387">
        <v>1</v>
      </c>
      <c r="H66" s="388">
        <v>1</v>
      </c>
      <c r="I66" s="388">
        <v>1</v>
      </c>
      <c r="J66" s="388">
        <v>1</v>
      </c>
      <c r="K66" s="388">
        <v>1</v>
      </c>
      <c r="L66" s="388">
        <v>1</v>
      </c>
      <c r="M66" s="388">
        <v>1</v>
      </c>
      <c r="N66" s="388">
        <v>1</v>
      </c>
      <c r="O66" s="388">
        <v>1</v>
      </c>
      <c r="P66" s="388">
        <v>1</v>
      </c>
      <c r="Q66" s="388">
        <v>1</v>
      </c>
      <c r="R66" s="388">
        <v>1</v>
      </c>
      <c r="S66" s="388">
        <v>1</v>
      </c>
      <c r="T66" s="388">
        <v>1</v>
      </c>
      <c r="U66" s="388">
        <v>1</v>
      </c>
      <c r="V66" s="388">
        <v>1</v>
      </c>
      <c r="W66" s="388">
        <v>1</v>
      </c>
      <c r="X66" s="388">
        <v>1</v>
      </c>
      <c r="Y66" s="388">
        <v>1</v>
      </c>
      <c r="Z66" s="388">
        <v>1</v>
      </c>
      <c r="AA66" s="388">
        <v>1</v>
      </c>
      <c r="AB66" s="388">
        <v>1</v>
      </c>
      <c r="AC66" s="388">
        <v>1</v>
      </c>
      <c r="AD66" s="388">
        <v>1</v>
      </c>
      <c r="AE66" s="388">
        <v>1</v>
      </c>
      <c r="AF66" s="388">
        <v>1</v>
      </c>
      <c r="AG66" s="388">
        <v>1</v>
      </c>
      <c r="AH66" s="388">
        <v>1</v>
      </c>
      <c r="AI66" s="388">
        <v>1</v>
      </c>
      <c r="AJ66" s="388">
        <v>1</v>
      </c>
      <c r="AK66" s="388">
        <v>1</v>
      </c>
      <c r="AL66" s="388">
        <v>1</v>
      </c>
      <c r="AM66" s="388">
        <v>1</v>
      </c>
      <c r="AN66" s="388">
        <v>1</v>
      </c>
      <c r="AO66" s="388">
        <v>1</v>
      </c>
      <c r="AP66" s="388">
        <v>1</v>
      </c>
      <c r="AQ66" s="388">
        <v>1</v>
      </c>
      <c r="AR66" s="388">
        <v>1</v>
      </c>
      <c r="AS66" s="388">
        <v>1</v>
      </c>
      <c r="AT66" s="388">
        <v>1</v>
      </c>
      <c r="AU66" s="388">
        <v>1</v>
      </c>
      <c r="AV66" s="388">
        <v>1</v>
      </c>
      <c r="AW66" s="388">
        <v>1</v>
      </c>
      <c r="AX66" s="388">
        <v>1</v>
      </c>
      <c r="AY66" s="388">
        <v>1</v>
      </c>
      <c r="AZ66" s="388">
        <v>1</v>
      </c>
      <c r="BA66" s="388">
        <v>1</v>
      </c>
      <c r="BB66" s="388">
        <v>1</v>
      </c>
      <c r="BC66" s="388">
        <v>1</v>
      </c>
      <c r="BD66" s="388">
        <v>1</v>
      </c>
      <c r="BE66" s="388">
        <v>1</v>
      </c>
      <c r="BF66" s="388">
        <v>1</v>
      </c>
      <c r="BG66" s="388">
        <v>1</v>
      </c>
      <c r="BH66" s="388">
        <v>1</v>
      </c>
      <c r="BI66" s="388">
        <v>1</v>
      </c>
      <c r="BJ66" s="388">
        <v>1</v>
      </c>
      <c r="BK66" s="388">
        <v>1</v>
      </c>
      <c r="BL66" s="388">
        <v>1</v>
      </c>
      <c r="BM66" s="388">
        <v>1</v>
      </c>
      <c r="BN66" s="388">
        <v>1</v>
      </c>
      <c r="BO66" s="388">
        <v>1</v>
      </c>
      <c r="BP66" s="388">
        <v>1</v>
      </c>
      <c r="BQ66" s="388">
        <v>1</v>
      </c>
      <c r="BR66" s="388">
        <v>1</v>
      </c>
      <c r="BS66" s="389"/>
      <c r="BT66" s="389"/>
      <c r="BU66" s="744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595"/>
      <c r="GB66" s="270"/>
      <c r="GC66" s="270"/>
      <c r="GD66" s="270"/>
      <c r="GE66" s="270"/>
      <c r="GF66" s="270"/>
      <c r="GG66" s="270"/>
      <c r="GH66" s="270"/>
      <c r="GI66" s="270"/>
      <c r="GJ66" s="270"/>
      <c r="GK66" s="270"/>
      <c r="GL66" s="270"/>
      <c r="GM66" s="270"/>
      <c r="GN66" s="270"/>
      <c r="GO66" s="270"/>
      <c r="GP66" s="270"/>
    </row>
    <row r="67" spans="1:198" s="254" customFormat="1" ht="13.8" thickBot="1" x14ac:dyDescent="0.3">
      <c r="A67" s="601">
        <v>64</v>
      </c>
      <c r="B67" s="415" t="s">
        <v>928</v>
      </c>
      <c r="C67" s="416" t="s">
        <v>73</v>
      </c>
      <c r="D67" s="416" t="s">
        <v>74</v>
      </c>
      <c r="F67" s="379" t="s">
        <v>112</v>
      </c>
      <c r="G67" s="309">
        <v>1</v>
      </c>
      <c r="H67" s="310">
        <v>1</v>
      </c>
      <c r="I67" s="310">
        <v>1</v>
      </c>
      <c r="J67" s="310">
        <v>1</v>
      </c>
      <c r="K67" s="310">
        <v>1</v>
      </c>
      <c r="L67" s="310">
        <v>1</v>
      </c>
      <c r="M67" s="310">
        <v>1</v>
      </c>
      <c r="N67" s="310">
        <v>1</v>
      </c>
      <c r="O67" s="310">
        <v>1</v>
      </c>
      <c r="P67" s="310">
        <v>1</v>
      </c>
      <c r="Q67" s="310">
        <v>1</v>
      </c>
      <c r="R67" s="310">
        <v>1</v>
      </c>
      <c r="S67" s="310">
        <v>1</v>
      </c>
      <c r="T67" s="310">
        <v>1</v>
      </c>
      <c r="U67" s="310">
        <v>1</v>
      </c>
      <c r="V67" s="310">
        <v>1</v>
      </c>
      <c r="W67" s="310">
        <v>1</v>
      </c>
      <c r="X67" s="310">
        <v>1</v>
      </c>
      <c r="Y67" s="310">
        <v>1</v>
      </c>
      <c r="Z67" s="310">
        <v>1</v>
      </c>
      <c r="AA67" s="310">
        <v>1</v>
      </c>
      <c r="AB67" s="310">
        <v>1</v>
      </c>
      <c r="AC67" s="310">
        <v>1</v>
      </c>
      <c r="AD67" s="310">
        <v>1</v>
      </c>
      <c r="AE67" s="310">
        <v>1</v>
      </c>
      <c r="AF67" s="310">
        <v>1</v>
      </c>
      <c r="AG67" s="310">
        <v>1</v>
      </c>
      <c r="AH67" s="310">
        <v>1</v>
      </c>
      <c r="AI67" s="310">
        <v>1</v>
      </c>
      <c r="AJ67" s="310">
        <v>1</v>
      </c>
      <c r="AK67" s="310">
        <v>1</v>
      </c>
      <c r="AL67" s="310">
        <v>1</v>
      </c>
      <c r="AM67" s="310">
        <v>1</v>
      </c>
      <c r="AN67" s="310">
        <v>1</v>
      </c>
      <c r="AO67" s="310">
        <v>1</v>
      </c>
      <c r="AP67" s="310">
        <v>1</v>
      </c>
      <c r="AQ67" s="310">
        <v>1</v>
      </c>
      <c r="AR67" s="310">
        <v>1</v>
      </c>
      <c r="AS67" s="310">
        <v>1</v>
      </c>
      <c r="AT67" s="310">
        <v>1</v>
      </c>
      <c r="AU67" s="310">
        <v>1</v>
      </c>
      <c r="AV67" s="310">
        <v>1</v>
      </c>
      <c r="AW67" s="310">
        <v>1</v>
      </c>
      <c r="AX67" s="310">
        <v>1</v>
      </c>
      <c r="AY67" s="310">
        <v>1</v>
      </c>
      <c r="AZ67" s="310">
        <v>1</v>
      </c>
      <c r="BA67" s="310">
        <v>1</v>
      </c>
      <c r="BB67" s="310">
        <v>1</v>
      </c>
      <c r="BC67" s="310">
        <v>1</v>
      </c>
      <c r="BD67" s="310">
        <v>1</v>
      </c>
      <c r="BE67" s="310">
        <v>1</v>
      </c>
      <c r="BF67" s="310">
        <v>1</v>
      </c>
      <c r="BG67" s="310">
        <v>1</v>
      </c>
      <c r="BH67" s="310">
        <v>1</v>
      </c>
      <c r="BI67" s="310">
        <v>1</v>
      </c>
      <c r="BJ67" s="310">
        <v>1</v>
      </c>
      <c r="BK67" s="310">
        <v>1</v>
      </c>
      <c r="BL67" s="310">
        <v>1</v>
      </c>
      <c r="BM67" s="310">
        <v>1</v>
      </c>
      <c r="BN67" s="310">
        <v>1</v>
      </c>
      <c r="BO67" s="310">
        <v>1</v>
      </c>
      <c r="BP67" s="310">
        <v>1</v>
      </c>
      <c r="BQ67" s="310">
        <v>1</v>
      </c>
      <c r="BR67" s="310">
        <v>1</v>
      </c>
      <c r="BS67" s="417"/>
      <c r="BT67" s="417"/>
      <c r="BU67" s="751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593"/>
      <c r="GB67" s="253"/>
      <c r="GC67" s="253"/>
      <c r="GD67" s="253"/>
      <c r="GE67" s="253"/>
      <c r="GF67" s="253"/>
      <c r="GG67" s="253"/>
      <c r="GH67" s="253"/>
      <c r="GI67" s="253"/>
      <c r="GJ67" s="253"/>
      <c r="GK67" s="253"/>
      <c r="GL67" s="253"/>
      <c r="GM67" s="253"/>
      <c r="GN67" s="253"/>
      <c r="GO67" s="253"/>
      <c r="GP67" s="253"/>
    </row>
    <row r="68" spans="1:198" s="199" customFormat="1" x14ac:dyDescent="0.25">
      <c r="A68" s="601">
        <v>65</v>
      </c>
      <c r="B68" s="194" t="s">
        <v>929</v>
      </c>
      <c r="C68" s="424" t="s">
        <v>75</v>
      </c>
      <c r="D68" s="424" t="s">
        <v>11</v>
      </c>
      <c r="F68" s="425" t="s">
        <v>112</v>
      </c>
      <c r="G68" s="198">
        <v>1</v>
      </c>
      <c r="H68" s="223">
        <v>1</v>
      </c>
      <c r="I68" s="223">
        <v>1</v>
      </c>
      <c r="J68" s="223">
        <v>1</v>
      </c>
      <c r="K68" s="223">
        <v>1</v>
      </c>
      <c r="L68" s="223">
        <v>1</v>
      </c>
      <c r="M68" s="223">
        <v>1</v>
      </c>
      <c r="N68" s="223">
        <v>1</v>
      </c>
      <c r="O68" s="223">
        <v>1</v>
      </c>
      <c r="P68" s="223">
        <v>1</v>
      </c>
      <c r="Q68" s="223">
        <v>1</v>
      </c>
      <c r="R68" s="223">
        <v>1</v>
      </c>
      <c r="S68" s="223">
        <v>1</v>
      </c>
      <c r="T68" s="223">
        <v>1</v>
      </c>
      <c r="U68" s="223">
        <v>1</v>
      </c>
      <c r="V68" s="223">
        <v>1</v>
      </c>
      <c r="W68" s="223">
        <v>1</v>
      </c>
      <c r="X68" s="223">
        <v>1</v>
      </c>
      <c r="Y68" s="223">
        <v>1</v>
      </c>
      <c r="Z68" s="223">
        <v>1</v>
      </c>
      <c r="AA68" s="223">
        <v>1</v>
      </c>
      <c r="AB68" s="223">
        <v>1</v>
      </c>
      <c r="AC68" s="223">
        <v>1</v>
      </c>
      <c r="AD68" s="223">
        <v>1</v>
      </c>
      <c r="AE68" s="223">
        <v>1</v>
      </c>
      <c r="AF68" s="223">
        <v>1</v>
      </c>
      <c r="AG68" s="223">
        <v>1</v>
      </c>
      <c r="AH68" s="223">
        <v>1</v>
      </c>
      <c r="AI68" s="223">
        <v>1</v>
      </c>
      <c r="AJ68" s="223">
        <v>1</v>
      </c>
      <c r="AK68" s="223">
        <v>1</v>
      </c>
      <c r="AL68" s="223">
        <v>1</v>
      </c>
      <c r="AM68" s="223">
        <v>1</v>
      </c>
      <c r="AN68" s="223">
        <v>1</v>
      </c>
      <c r="AO68" s="223">
        <v>1</v>
      </c>
      <c r="AP68" s="223">
        <v>1</v>
      </c>
      <c r="AQ68" s="223">
        <v>1</v>
      </c>
      <c r="AR68" s="223">
        <v>1</v>
      </c>
      <c r="AS68" s="223">
        <v>1</v>
      </c>
      <c r="AT68" s="223">
        <v>1</v>
      </c>
      <c r="AU68" s="223">
        <v>1</v>
      </c>
      <c r="AV68" s="223">
        <v>1</v>
      </c>
      <c r="AW68" s="223">
        <v>1</v>
      </c>
      <c r="AX68" s="223">
        <v>1</v>
      </c>
      <c r="AY68" s="223">
        <v>1</v>
      </c>
      <c r="AZ68" s="223">
        <v>1</v>
      </c>
      <c r="BA68" s="223">
        <v>1</v>
      </c>
      <c r="BB68" s="223">
        <v>1</v>
      </c>
      <c r="BC68" s="223">
        <v>1</v>
      </c>
      <c r="BD68" s="223">
        <v>1</v>
      </c>
      <c r="BE68" s="223">
        <v>1</v>
      </c>
      <c r="BF68" s="223">
        <v>1</v>
      </c>
      <c r="BG68" s="223">
        <v>1</v>
      </c>
      <c r="BH68" s="223">
        <v>1</v>
      </c>
      <c r="BI68" s="223">
        <v>1</v>
      </c>
      <c r="BJ68" s="223">
        <v>1</v>
      </c>
      <c r="BK68" s="223">
        <v>1</v>
      </c>
      <c r="BL68" s="223">
        <v>1</v>
      </c>
      <c r="BM68" s="223">
        <v>1</v>
      </c>
      <c r="BN68" s="223">
        <v>1</v>
      </c>
      <c r="BO68" s="223">
        <v>1</v>
      </c>
      <c r="BP68" s="223">
        <v>1</v>
      </c>
      <c r="BQ68" s="223">
        <v>1</v>
      </c>
      <c r="BR68" s="223">
        <v>1</v>
      </c>
      <c r="BS68" s="426"/>
      <c r="BT68" s="426"/>
      <c r="BU68" s="749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591"/>
      <c r="GB68" s="202"/>
      <c r="GC68" s="202"/>
      <c r="GD68" s="202"/>
      <c r="GE68" s="202"/>
      <c r="GF68" s="202"/>
      <c r="GG68" s="202"/>
      <c r="GH68" s="202"/>
      <c r="GI68" s="202"/>
      <c r="GJ68" s="202"/>
      <c r="GK68" s="202"/>
      <c r="GL68" s="202"/>
      <c r="GM68" s="202"/>
      <c r="GN68" s="202"/>
      <c r="GO68" s="202"/>
      <c r="GP68" s="202"/>
    </row>
    <row r="69" spans="1:198" s="209" customFormat="1" ht="13.8" thickBot="1" x14ac:dyDescent="0.3">
      <c r="A69" s="601">
        <v>66</v>
      </c>
      <c r="B69" s="204" t="s">
        <v>929</v>
      </c>
      <c r="C69" s="430" t="s">
        <v>76</v>
      </c>
      <c r="D69" s="430" t="s">
        <v>11</v>
      </c>
      <c r="E69" s="206" t="s">
        <v>77</v>
      </c>
      <c r="F69" s="428" t="s">
        <v>112</v>
      </c>
      <c r="G69" s="208">
        <v>1</v>
      </c>
      <c r="H69" s="226">
        <v>1</v>
      </c>
      <c r="I69" s="226">
        <v>1</v>
      </c>
      <c r="J69" s="226">
        <v>1</v>
      </c>
      <c r="K69" s="226">
        <v>1</v>
      </c>
      <c r="L69" s="226">
        <v>1</v>
      </c>
      <c r="M69" s="226">
        <v>1</v>
      </c>
      <c r="N69" s="226">
        <v>1</v>
      </c>
      <c r="O69" s="226">
        <v>1</v>
      </c>
      <c r="P69" s="226">
        <v>1</v>
      </c>
      <c r="Q69" s="226">
        <v>1</v>
      </c>
      <c r="R69" s="226">
        <v>1</v>
      </c>
      <c r="S69" s="226">
        <v>1</v>
      </c>
      <c r="T69" s="226">
        <v>1</v>
      </c>
      <c r="U69" s="226">
        <v>1</v>
      </c>
      <c r="V69" s="226">
        <v>1</v>
      </c>
      <c r="W69" s="226">
        <v>1</v>
      </c>
      <c r="X69" s="226">
        <v>1</v>
      </c>
      <c r="Y69" s="226">
        <v>1</v>
      </c>
      <c r="Z69" s="226">
        <v>1</v>
      </c>
      <c r="AA69" s="226">
        <v>1</v>
      </c>
      <c r="AB69" s="226">
        <v>1</v>
      </c>
      <c r="AC69" s="226">
        <v>1</v>
      </c>
      <c r="AD69" s="226">
        <v>1</v>
      </c>
      <c r="AE69" s="226">
        <v>1</v>
      </c>
      <c r="AF69" s="226">
        <v>1</v>
      </c>
      <c r="AG69" s="226">
        <v>1</v>
      </c>
      <c r="AH69" s="226">
        <v>1</v>
      </c>
      <c r="AI69" s="226">
        <v>1</v>
      </c>
      <c r="AJ69" s="226">
        <v>1</v>
      </c>
      <c r="AK69" s="226">
        <v>1</v>
      </c>
      <c r="AL69" s="226">
        <v>1</v>
      </c>
      <c r="AM69" s="226">
        <v>1</v>
      </c>
      <c r="AN69" s="226">
        <v>1</v>
      </c>
      <c r="AO69" s="226">
        <v>1</v>
      </c>
      <c r="AP69" s="226">
        <v>1</v>
      </c>
      <c r="AQ69" s="226">
        <v>1</v>
      </c>
      <c r="AR69" s="226">
        <v>1</v>
      </c>
      <c r="AS69" s="226">
        <v>1</v>
      </c>
      <c r="AT69" s="226">
        <v>1</v>
      </c>
      <c r="AU69" s="226">
        <v>1</v>
      </c>
      <c r="AV69" s="226">
        <v>1</v>
      </c>
      <c r="AW69" s="226">
        <v>1</v>
      </c>
      <c r="AX69" s="226">
        <v>1</v>
      </c>
      <c r="AY69" s="226">
        <v>1</v>
      </c>
      <c r="AZ69" s="226">
        <v>1</v>
      </c>
      <c r="BA69" s="226">
        <v>1</v>
      </c>
      <c r="BB69" s="226">
        <v>1</v>
      </c>
      <c r="BC69" s="226">
        <v>1</v>
      </c>
      <c r="BD69" s="226">
        <v>1</v>
      </c>
      <c r="BE69" s="226">
        <v>1</v>
      </c>
      <c r="BF69" s="226">
        <v>1</v>
      </c>
      <c r="BG69" s="226">
        <v>1</v>
      </c>
      <c r="BH69" s="226">
        <v>1</v>
      </c>
      <c r="BI69" s="226">
        <v>1</v>
      </c>
      <c r="BJ69" s="226">
        <v>1</v>
      </c>
      <c r="BK69" s="226">
        <v>1</v>
      </c>
      <c r="BL69" s="226">
        <v>1</v>
      </c>
      <c r="BM69" s="226">
        <v>1</v>
      </c>
      <c r="BN69" s="226">
        <v>1</v>
      </c>
      <c r="BO69" s="226">
        <v>1</v>
      </c>
      <c r="BP69" s="226">
        <v>1</v>
      </c>
      <c r="BQ69" s="226">
        <v>1</v>
      </c>
      <c r="BR69" s="226">
        <v>1</v>
      </c>
      <c r="BS69" s="429"/>
      <c r="BT69" s="429"/>
      <c r="BU69" s="750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592"/>
      <c r="GB69" s="212"/>
      <c r="GC69" s="212"/>
      <c r="GD69" s="212"/>
      <c r="GE69" s="212"/>
      <c r="GF69" s="212"/>
      <c r="GG69" s="212"/>
      <c r="GH69" s="212"/>
      <c r="GI69" s="212"/>
      <c r="GJ69" s="212"/>
      <c r="GK69" s="212"/>
      <c r="GL69" s="212"/>
      <c r="GM69" s="212"/>
      <c r="GN69" s="212"/>
      <c r="GO69" s="212"/>
      <c r="GP69" s="212"/>
    </row>
    <row r="70" spans="1:198" s="334" customFormat="1" ht="13.8" thickBot="1" x14ac:dyDescent="0.3">
      <c r="A70" s="601">
        <v>67</v>
      </c>
      <c r="B70" s="333"/>
      <c r="F70" s="335"/>
      <c r="G70" s="336" t="s">
        <v>209</v>
      </c>
      <c r="H70" s="336" t="s">
        <v>272</v>
      </c>
      <c r="I70" s="336" t="s">
        <v>210</v>
      </c>
      <c r="J70" s="336" t="s">
        <v>211</v>
      </c>
      <c r="K70" s="336" t="s">
        <v>212</v>
      </c>
      <c r="L70" s="336" t="s">
        <v>213</v>
      </c>
      <c r="M70" s="336" t="s">
        <v>214</v>
      </c>
      <c r="N70" s="336" t="s">
        <v>215</v>
      </c>
      <c r="O70" s="336" t="s">
        <v>216</v>
      </c>
      <c r="P70" s="336" t="s">
        <v>217</v>
      </c>
      <c r="Q70" s="336" t="s">
        <v>218</v>
      </c>
      <c r="R70" s="336" t="s">
        <v>219</v>
      </c>
      <c r="S70" s="336" t="s">
        <v>220</v>
      </c>
      <c r="T70" s="336" t="s">
        <v>221</v>
      </c>
      <c r="U70" s="336" t="s">
        <v>222</v>
      </c>
      <c r="V70" s="336" t="s">
        <v>223</v>
      </c>
      <c r="W70" s="336" t="s">
        <v>224</v>
      </c>
      <c r="X70" s="336" t="s">
        <v>225</v>
      </c>
      <c r="Y70" s="336" t="s">
        <v>226</v>
      </c>
      <c r="Z70" s="336" t="s">
        <v>227</v>
      </c>
      <c r="AA70" s="336" t="s">
        <v>228</v>
      </c>
      <c r="AB70" s="336" t="s">
        <v>229</v>
      </c>
      <c r="AC70" s="336" t="s">
        <v>230</v>
      </c>
      <c r="AD70" s="336" t="s">
        <v>231</v>
      </c>
      <c r="AE70" s="336" t="s">
        <v>232</v>
      </c>
      <c r="AF70" s="336" t="s">
        <v>233</v>
      </c>
      <c r="AG70" s="336" t="s">
        <v>234</v>
      </c>
      <c r="AH70" s="336" t="s">
        <v>235</v>
      </c>
      <c r="AI70" s="336" t="s">
        <v>236</v>
      </c>
      <c r="AJ70" s="336" t="s">
        <v>237</v>
      </c>
      <c r="AK70" s="336" t="s">
        <v>238</v>
      </c>
      <c r="AL70" s="336" t="s">
        <v>239</v>
      </c>
      <c r="AM70" s="336" t="s">
        <v>240</v>
      </c>
      <c r="AN70" s="336" t="s">
        <v>241</v>
      </c>
      <c r="AO70" s="336" t="s">
        <v>242</v>
      </c>
      <c r="AP70" s="336" t="s">
        <v>243</v>
      </c>
      <c r="AQ70" s="336" t="s">
        <v>244</v>
      </c>
      <c r="AR70" s="336" t="s">
        <v>245</v>
      </c>
      <c r="AS70" s="336" t="s">
        <v>246</v>
      </c>
      <c r="AT70" s="336" t="s">
        <v>247</v>
      </c>
      <c r="AU70" s="336" t="s">
        <v>248</v>
      </c>
      <c r="AV70" s="336" t="s">
        <v>249</v>
      </c>
      <c r="AW70" s="336" t="s">
        <v>250</v>
      </c>
      <c r="AX70" s="336" t="s">
        <v>251</v>
      </c>
      <c r="AY70" s="336" t="s">
        <v>252</v>
      </c>
      <c r="AZ70" s="336" t="s">
        <v>253</v>
      </c>
      <c r="BA70" s="336" t="s">
        <v>254</v>
      </c>
      <c r="BB70" s="336" t="s">
        <v>255</v>
      </c>
      <c r="BC70" s="336" t="s">
        <v>256</v>
      </c>
      <c r="BD70" s="336" t="s">
        <v>257</v>
      </c>
      <c r="BE70" s="336" t="s">
        <v>258</v>
      </c>
      <c r="BF70" s="336" t="s">
        <v>259</v>
      </c>
      <c r="BG70" s="336" t="s">
        <v>260</v>
      </c>
      <c r="BH70" s="336" t="s">
        <v>261</v>
      </c>
      <c r="BI70" s="336" t="s">
        <v>262</v>
      </c>
      <c r="BJ70" s="336" t="s">
        <v>263</v>
      </c>
      <c r="BK70" s="336" t="s">
        <v>264</v>
      </c>
      <c r="BL70" s="336" t="s">
        <v>265</v>
      </c>
      <c r="BM70" s="336" t="s">
        <v>266</v>
      </c>
      <c r="BN70" s="336" t="s">
        <v>267</v>
      </c>
      <c r="BO70" s="336" t="s">
        <v>268</v>
      </c>
      <c r="BP70" s="336" t="s">
        <v>269</v>
      </c>
      <c r="BQ70" s="336" t="s">
        <v>270</v>
      </c>
      <c r="BR70" s="336" t="s">
        <v>271</v>
      </c>
      <c r="BS70" s="336"/>
      <c r="BT70" s="336"/>
      <c r="BU70" s="743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593"/>
      <c r="GB70" s="253"/>
      <c r="GC70" s="253"/>
      <c r="GD70" s="253"/>
      <c r="GE70" s="253"/>
      <c r="GF70" s="253"/>
      <c r="GG70" s="253"/>
      <c r="GH70" s="253"/>
      <c r="GI70" s="253"/>
      <c r="GJ70" s="253"/>
      <c r="GK70" s="253"/>
      <c r="GL70" s="253"/>
      <c r="GM70" s="253"/>
      <c r="GN70" s="253"/>
      <c r="GO70" s="253"/>
      <c r="GP70" s="253"/>
    </row>
    <row r="71" spans="1:198" s="270" customFormat="1" ht="13.8" thickBot="1" x14ac:dyDescent="0.3">
      <c r="A71" s="601">
        <v>68</v>
      </c>
      <c r="B71" s="384" t="s">
        <v>930</v>
      </c>
      <c r="C71" s="390" t="s">
        <v>274</v>
      </c>
      <c r="D71" s="391" t="s">
        <v>9</v>
      </c>
      <c r="F71" s="386" t="s">
        <v>112</v>
      </c>
      <c r="G71" s="392"/>
      <c r="H71" s="393">
        <v>1</v>
      </c>
      <c r="I71" s="393">
        <v>1</v>
      </c>
      <c r="J71" s="394"/>
      <c r="K71" s="394"/>
      <c r="L71" s="393">
        <v>1</v>
      </c>
      <c r="M71" s="393">
        <v>1</v>
      </c>
      <c r="N71" s="394"/>
      <c r="O71" s="394"/>
      <c r="P71" s="393">
        <v>1</v>
      </c>
      <c r="Q71" s="393">
        <v>1</v>
      </c>
      <c r="R71" s="394"/>
      <c r="S71" s="394"/>
      <c r="T71" s="393">
        <v>1</v>
      </c>
      <c r="U71" s="393">
        <v>1</v>
      </c>
      <c r="V71" s="394"/>
      <c r="W71" s="394"/>
      <c r="X71" s="393">
        <v>1</v>
      </c>
      <c r="Y71" s="393">
        <v>1</v>
      </c>
      <c r="Z71" s="394"/>
      <c r="AA71" s="394"/>
      <c r="AB71" s="393">
        <v>1</v>
      </c>
      <c r="AC71" s="393">
        <v>1</v>
      </c>
      <c r="AD71" s="394"/>
      <c r="AE71" s="394"/>
      <c r="AF71" s="393">
        <v>1</v>
      </c>
      <c r="AG71" s="393">
        <v>1</v>
      </c>
      <c r="AH71" s="394"/>
      <c r="AI71" s="394"/>
      <c r="AJ71" s="393">
        <v>1</v>
      </c>
      <c r="AK71" s="393">
        <v>1</v>
      </c>
      <c r="AL71" s="394"/>
      <c r="AM71" s="394"/>
      <c r="AN71" s="393">
        <v>1</v>
      </c>
      <c r="AO71" s="393">
        <v>1</v>
      </c>
      <c r="AP71" s="394"/>
      <c r="AQ71" s="394"/>
      <c r="AR71" s="393">
        <v>1</v>
      </c>
      <c r="AS71" s="393">
        <v>1</v>
      </c>
      <c r="AT71" s="394"/>
      <c r="AU71" s="394"/>
      <c r="AV71" s="393">
        <v>1</v>
      </c>
      <c r="AW71" s="393">
        <v>1</v>
      </c>
      <c r="AX71" s="394"/>
      <c r="AY71" s="394"/>
      <c r="AZ71" s="393">
        <v>1</v>
      </c>
      <c r="BA71" s="393">
        <v>1</v>
      </c>
      <c r="BB71" s="394"/>
      <c r="BC71" s="394"/>
      <c r="BD71" s="393">
        <v>1</v>
      </c>
      <c r="BE71" s="393">
        <v>1</v>
      </c>
      <c r="BF71" s="394"/>
      <c r="BG71" s="394"/>
      <c r="BH71" s="393">
        <v>1</v>
      </c>
      <c r="BI71" s="393">
        <v>1</v>
      </c>
      <c r="BJ71" s="394"/>
      <c r="BK71" s="394"/>
      <c r="BL71" s="393">
        <v>1</v>
      </c>
      <c r="BM71" s="393">
        <v>1</v>
      </c>
      <c r="BN71" s="394"/>
      <c r="BO71" s="394"/>
      <c r="BP71" s="393">
        <v>1</v>
      </c>
      <c r="BQ71" s="393">
        <v>1</v>
      </c>
      <c r="BR71" s="393">
        <v>1</v>
      </c>
      <c r="BS71" s="394"/>
      <c r="BT71" s="394"/>
      <c r="BU71" s="752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595"/>
    </row>
    <row r="72" spans="1:198" s="37" customFormat="1" x14ac:dyDescent="0.25">
      <c r="A72" s="601">
        <v>69</v>
      </c>
      <c r="B72" s="188" t="s">
        <v>941</v>
      </c>
      <c r="C72" s="372" t="s">
        <v>41</v>
      </c>
      <c r="D72" s="372" t="s">
        <v>4</v>
      </c>
      <c r="E72" s="286"/>
      <c r="F72" s="366" t="s">
        <v>112</v>
      </c>
      <c r="G72" s="373">
        <v>1.5</v>
      </c>
      <c r="H72" s="374">
        <v>1.5</v>
      </c>
      <c r="I72" s="374">
        <v>1.5</v>
      </c>
      <c r="J72" s="374">
        <v>1.5</v>
      </c>
      <c r="K72" s="374">
        <v>1.5</v>
      </c>
      <c r="L72" s="374">
        <v>1.5</v>
      </c>
      <c r="M72" s="374">
        <v>1.5</v>
      </c>
      <c r="N72" s="374">
        <v>1.5</v>
      </c>
      <c r="O72" s="374">
        <v>1.5</v>
      </c>
      <c r="P72" s="374">
        <v>1.5</v>
      </c>
      <c r="Q72" s="374">
        <v>1.5</v>
      </c>
      <c r="R72" s="374">
        <v>1.5</v>
      </c>
      <c r="S72" s="374">
        <v>1.5</v>
      </c>
      <c r="T72" s="374">
        <v>1.5</v>
      </c>
      <c r="U72" s="374">
        <v>1.5</v>
      </c>
      <c r="V72" s="374">
        <v>1.5</v>
      </c>
      <c r="W72" s="374">
        <v>1.5</v>
      </c>
      <c r="X72" s="374">
        <v>1.5</v>
      </c>
      <c r="Y72" s="374">
        <v>1.5</v>
      </c>
      <c r="Z72" s="374">
        <v>1.5</v>
      </c>
      <c r="AA72" s="374">
        <v>1.5</v>
      </c>
      <c r="AB72" s="374">
        <v>1.5</v>
      </c>
      <c r="AC72" s="374">
        <v>1.5</v>
      </c>
      <c r="AD72" s="374">
        <v>1.5</v>
      </c>
      <c r="AE72" s="374">
        <v>1.5</v>
      </c>
      <c r="AF72" s="374">
        <v>1.5</v>
      </c>
      <c r="AG72" s="374">
        <v>1.5</v>
      </c>
      <c r="AH72" s="374">
        <v>1.5</v>
      </c>
      <c r="AI72" s="374">
        <v>1.5</v>
      </c>
      <c r="AJ72" s="374">
        <v>1.5</v>
      </c>
      <c r="AK72" s="374">
        <v>1.5</v>
      </c>
      <c r="AL72" s="374">
        <v>1.5</v>
      </c>
      <c r="AM72" s="374">
        <v>1.5</v>
      </c>
      <c r="AN72" s="374">
        <v>1.5</v>
      </c>
      <c r="AO72" s="374">
        <v>1.5</v>
      </c>
      <c r="AP72" s="374">
        <v>1.5</v>
      </c>
      <c r="AQ72" s="374">
        <v>1.5</v>
      </c>
      <c r="AR72" s="374">
        <v>1.5</v>
      </c>
      <c r="AS72" s="374">
        <v>1.5</v>
      </c>
      <c r="AT72" s="374">
        <v>1.5</v>
      </c>
      <c r="AU72" s="374">
        <v>1.5</v>
      </c>
      <c r="AV72" s="374">
        <v>1.5</v>
      </c>
      <c r="AW72" s="374">
        <v>1.5</v>
      </c>
      <c r="AX72" s="374">
        <v>1.5</v>
      </c>
      <c r="AY72" s="374">
        <v>1.5</v>
      </c>
      <c r="AZ72" s="374">
        <v>1.5</v>
      </c>
      <c r="BA72" s="374">
        <v>1.5</v>
      </c>
      <c r="BB72" s="374">
        <v>1.5</v>
      </c>
      <c r="BC72" s="374">
        <v>1.5</v>
      </c>
      <c r="BD72" s="374">
        <v>1.5</v>
      </c>
      <c r="BE72" s="374">
        <v>1.5</v>
      </c>
      <c r="BF72" s="374">
        <v>1.5</v>
      </c>
      <c r="BG72" s="374">
        <v>1.5</v>
      </c>
      <c r="BH72" s="374">
        <v>1.5</v>
      </c>
      <c r="BI72" s="374">
        <v>1.5</v>
      </c>
      <c r="BJ72" s="374">
        <v>1.5</v>
      </c>
      <c r="BK72" s="374">
        <v>1.5</v>
      </c>
      <c r="BL72" s="374">
        <v>1.5</v>
      </c>
      <c r="BM72" s="374">
        <v>1.5</v>
      </c>
      <c r="BN72" s="374">
        <v>1.5</v>
      </c>
      <c r="BO72" s="374">
        <v>1.5</v>
      </c>
      <c r="BP72" s="374">
        <v>1.5</v>
      </c>
      <c r="BQ72" s="374">
        <v>1.5</v>
      </c>
      <c r="BR72" s="374">
        <v>1.5</v>
      </c>
      <c r="BS72" s="375"/>
      <c r="BT72" s="375"/>
      <c r="BU72" s="753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594"/>
    </row>
    <row r="73" spans="1:198" s="7" customFormat="1" x14ac:dyDescent="0.25">
      <c r="A73" s="601">
        <v>70</v>
      </c>
      <c r="B73" s="108" t="s">
        <v>942</v>
      </c>
      <c r="C73" s="16" t="s">
        <v>135</v>
      </c>
      <c r="D73" s="21" t="s">
        <v>34</v>
      </c>
      <c r="E73" s="3"/>
      <c r="F73" s="40" t="s">
        <v>112</v>
      </c>
      <c r="G73" s="52">
        <v>1</v>
      </c>
      <c r="H73" s="32">
        <v>1</v>
      </c>
      <c r="I73" s="32">
        <v>1</v>
      </c>
      <c r="J73" s="32">
        <v>1</v>
      </c>
      <c r="K73" s="32">
        <v>1</v>
      </c>
      <c r="L73" s="32">
        <v>1</v>
      </c>
      <c r="M73" s="32">
        <v>1</v>
      </c>
      <c r="N73" s="32">
        <v>1</v>
      </c>
      <c r="O73" s="32">
        <v>1</v>
      </c>
      <c r="P73" s="32">
        <v>1</v>
      </c>
      <c r="Q73" s="32">
        <v>1</v>
      </c>
      <c r="R73" s="32">
        <v>1</v>
      </c>
      <c r="S73" s="32">
        <v>1</v>
      </c>
      <c r="T73" s="32">
        <v>1</v>
      </c>
      <c r="U73" s="32">
        <v>1</v>
      </c>
      <c r="V73" s="32">
        <v>1</v>
      </c>
      <c r="W73" s="32">
        <v>1</v>
      </c>
      <c r="X73" s="32">
        <v>1</v>
      </c>
      <c r="Y73" s="32">
        <v>1</v>
      </c>
      <c r="Z73" s="32">
        <v>1</v>
      </c>
      <c r="AA73" s="32">
        <v>1</v>
      </c>
      <c r="AB73" s="32">
        <v>1</v>
      </c>
      <c r="AC73" s="32">
        <v>1</v>
      </c>
      <c r="AD73" s="32">
        <v>1</v>
      </c>
      <c r="AE73" s="32">
        <v>1</v>
      </c>
      <c r="AF73" s="32">
        <v>1</v>
      </c>
      <c r="AG73" s="32">
        <v>1</v>
      </c>
      <c r="AH73" s="32">
        <v>1</v>
      </c>
      <c r="AI73" s="32">
        <v>1</v>
      </c>
      <c r="AJ73" s="32">
        <v>1</v>
      </c>
      <c r="AK73" s="32">
        <v>1</v>
      </c>
      <c r="AL73" s="32">
        <v>1</v>
      </c>
      <c r="AM73" s="32">
        <v>1</v>
      </c>
      <c r="AN73" s="32">
        <v>1</v>
      </c>
      <c r="AO73" s="32">
        <v>1</v>
      </c>
      <c r="AP73" s="32">
        <v>1</v>
      </c>
      <c r="AQ73" s="32">
        <v>1</v>
      </c>
      <c r="AR73" s="32">
        <v>1</v>
      </c>
      <c r="AS73" s="32">
        <v>1</v>
      </c>
      <c r="AT73" s="32">
        <v>1</v>
      </c>
      <c r="AU73" s="32">
        <v>1</v>
      </c>
      <c r="AV73" s="32">
        <v>1</v>
      </c>
      <c r="AW73" s="32">
        <v>1</v>
      </c>
      <c r="AX73" s="32">
        <v>1</v>
      </c>
      <c r="AY73" s="32">
        <v>1</v>
      </c>
      <c r="AZ73" s="32">
        <v>1</v>
      </c>
      <c r="BA73" s="32">
        <v>1</v>
      </c>
      <c r="BB73" s="32">
        <v>1</v>
      </c>
      <c r="BC73" s="32">
        <v>1</v>
      </c>
      <c r="BD73" s="32">
        <v>1</v>
      </c>
      <c r="BE73" s="32">
        <v>1</v>
      </c>
      <c r="BF73" s="32">
        <v>1</v>
      </c>
      <c r="BG73" s="32">
        <v>1</v>
      </c>
      <c r="BH73" s="32">
        <v>1</v>
      </c>
      <c r="BI73" s="32">
        <v>1</v>
      </c>
      <c r="BJ73" s="32">
        <v>1</v>
      </c>
      <c r="BK73" s="32">
        <v>1</v>
      </c>
      <c r="BL73" s="32">
        <v>1</v>
      </c>
      <c r="BM73" s="32">
        <v>1</v>
      </c>
      <c r="BN73" s="32">
        <v>1</v>
      </c>
      <c r="BO73" s="32">
        <v>1</v>
      </c>
      <c r="BP73" s="32">
        <v>1</v>
      </c>
      <c r="BQ73" s="32">
        <v>1</v>
      </c>
      <c r="BR73" s="32">
        <v>1</v>
      </c>
      <c r="BS73" s="101"/>
      <c r="BT73" s="101"/>
      <c r="BU73" s="754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589"/>
    </row>
    <row r="74" spans="1:198" s="50" customFormat="1" ht="13.8" thickBot="1" x14ac:dyDescent="0.3">
      <c r="A74" s="601">
        <v>71</v>
      </c>
      <c r="B74" s="182" t="s">
        <v>943</v>
      </c>
      <c r="C74" s="343" t="s">
        <v>304</v>
      </c>
      <c r="D74" s="344" t="s">
        <v>9</v>
      </c>
      <c r="E74" s="35"/>
      <c r="F74" s="345" t="s">
        <v>112</v>
      </c>
      <c r="G74" s="186"/>
      <c r="H74" s="346">
        <v>1</v>
      </c>
      <c r="I74" s="346">
        <v>1</v>
      </c>
      <c r="J74" s="347"/>
      <c r="K74" s="347"/>
      <c r="L74" s="346">
        <v>1</v>
      </c>
      <c r="M74" s="346">
        <v>1</v>
      </c>
      <c r="N74" s="347"/>
      <c r="O74" s="347"/>
      <c r="P74" s="346">
        <v>1</v>
      </c>
      <c r="Q74" s="346">
        <v>1</v>
      </c>
      <c r="R74" s="347"/>
      <c r="S74" s="347"/>
      <c r="T74" s="346">
        <v>1</v>
      </c>
      <c r="U74" s="346">
        <v>1</v>
      </c>
      <c r="V74" s="347"/>
      <c r="W74" s="347"/>
      <c r="X74" s="346">
        <v>1</v>
      </c>
      <c r="Y74" s="346">
        <v>1</v>
      </c>
      <c r="Z74" s="347"/>
      <c r="AA74" s="347"/>
      <c r="AB74" s="346">
        <v>1</v>
      </c>
      <c r="AC74" s="346">
        <v>1</v>
      </c>
      <c r="AD74" s="347"/>
      <c r="AE74" s="347"/>
      <c r="AF74" s="346">
        <v>1</v>
      </c>
      <c r="AG74" s="346">
        <v>1</v>
      </c>
      <c r="AH74" s="347"/>
      <c r="AI74" s="347"/>
      <c r="AJ74" s="346">
        <v>1</v>
      </c>
      <c r="AK74" s="346">
        <v>1</v>
      </c>
      <c r="AL74" s="347"/>
      <c r="AM74" s="347"/>
      <c r="AN74" s="346">
        <v>1</v>
      </c>
      <c r="AO74" s="346">
        <v>1</v>
      </c>
      <c r="AP74" s="347"/>
      <c r="AQ74" s="347"/>
      <c r="AR74" s="346">
        <v>1</v>
      </c>
      <c r="AS74" s="346">
        <v>1</v>
      </c>
      <c r="AT74" s="347"/>
      <c r="AU74" s="347"/>
      <c r="AV74" s="346">
        <v>1</v>
      </c>
      <c r="AW74" s="346">
        <v>1</v>
      </c>
      <c r="AX74" s="347"/>
      <c r="AY74" s="347"/>
      <c r="AZ74" s="346">
        <v>1</v>
      </c>
      <c r="BA74" s="346">
        <v>1</v>
      </c>
      <c r="BB74" s="347"/>
      <c r="BC74" s="347"/>
      <c r="BD74" s="346">
        <v>1</v>
      </c>
      <c r="BE74" s="346">
        <v>1</v>
      </c>
      <c r="BF74" s="347"/>
      <c r="BG74" s="347"/>
      <c r="BH74" s="346">
        <v>1</v>
      </c>
      <c r="BI74" s="346">
        <v>1</v>
      </c>
      <c r="BJ74" s="347"/>
      <c r="BK74" s="347"/>
      <c r="BL74" s="346">
        <v>1</v>
      </c>
      <c r="BM74" s="346">
        <v>1</v>
      </c>
      <c r="BN74" s="347"/>
      <c r="BO74" s="347"/>
      <c r="BP74" s="346">
        <v>1</v>
      </c>
      <c r="BQ74" s="346">
        <v>1</v>
      </c>
      <c r="BR74" s="346">
        <v>1</v>
      </c>
      <c r="BS74" s="347"/>
      <c r="BT74" s="347"/>
      <c r="BU74" s="755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590"/>
    </row>
    <row r="75" spans="1:198" s="270" customFormat="1" ht="13.8" thickBot="1" x14ac:dyDescent="0.3">
      <c r="A75" s="601">
        <v>72</v>
      </c>
      <c r="B75" s="384" t="s">
        <v>931</v>
      </c>
      <c r="C75" s="395" t="s">
        <v>134</v>
      </c>
      <c r="D75" s="395" t="s">
        <v>55</v>
      </c>
      <c r="E75" s="275"/>
      <c r="F75" s="386" t="s">
        <v>112</v>
      </c>
      <c r="G75" s="387">
        <v>2</v>
      </c>
      <c r="H75" s="388">
        <v>2</v>
      </c>
      <c r="I75" s="388">
        <v>2</v>
      </c>
      <c r="J75" s="388">
        <v>2</v>
      </c>
      <c r="K75" s="388">
        <v>2</v>
      </c>
      <c r="L75" s="388">
        <v>2</v>
      </c>
      <c r="M75" s="388">
        <v>2</v>
      </c>
      <c r="N75" s="388">
        <v>2</v>
      </c>
      <c r="O75" s="388">
        <v>2</v>
      </c>
      <c r="P75" s="388">
        <v>2</v>
      </c>
      <c r="Q75" s="388">
        <v>2</v>
      </c>
      <c r="R75" s="388">
        <v>2</v>
      </c>
      <c r="S75" s="388">
        <v>2</v>
      </c>
      <c r="T75" s="388">
        <v>2</v>
      </c>
      <c r="U75" s="388">
        <v>2</v>
      </c>
      <c r="V75" s="388">
        <v>2</v>
      </c>
      <c r="W75" s="388">
        <v>2</v>
      </c>
      <c r="X75" s="388">
        <v>2</v>
      </c>
      <c r="Y75" s="388">
        <v>2</v>
      </c>
      <c r="Z75" s="388">
        <v>2</v>
      </c>
      <c r="AA75" s="388">
        <v>2</v>
      </c>
      <c r="AB75" s="388">
        <v>2</v>
      </c>
      <c r="AC75" s="388">
        <v>2</v>
      </c>
      <c r="AD75" s="388">
        <v>2</v>
      </c>
      <c r="AE75" s="388">
        <v>2</v>
      </c>
      <c r="AF75" s="388">
        <v>2</v>
      </c>
      <c r="AG75" s="388">
        <v>2</v>
      </c>
      <c r="AH75" s="388">
        <v>2</v>
      </c>
      <c r="AI75" s="388">
        <v>2</v>
      </c>
      <c r="AJ75" s="388">
        <v>2</v>
      </c>
      <c r="AK75" s="388">
        <v>2</v>
      </c>
      <c r="AL75" s="388">
        <v>2</v>
      </c>
      <c r="AM75" s="388">
        <v>2</v>
      </c>
      <c r="AN75" s="388">
        <v>2</v>
      </c>
      <c r="AO75" s="388">
        <v>2</v>
      </c>
      <c r="AP75" s="388">
        <v>2</v>
      </c>
      <c r="AQ75" s="388">
        <v>2</v>
      </c>
      <c r="AR75" s="388">
        <v>2</v>
      </c>
      <c r="AS75" s="388">
        <v>2</v>
      </c>
      <c r="AT75" s="388">
        <v>2</v>
      </c>
      <c r="AU75" s="388">
        <v>2</v>
      </c>
      <c r="AV75" s="388">
        <v>2</v>
      </c>
      <c r="AW75" s="388">
        <v>2</v>
      </c>
      <c r="AX75" s="388">
        <v>2</v>
      </c>
      <c r="AY75" s="388">
        <v>2</v>
      </c>
      <c r="AZ75" s="388">
        <v>2</v>
      </c>
      <c r="BA75" s="388">
        <v>2</v>
      </c>
      <c r="BB75" s="388">
        <v>2</v>
      </c>
      <c r="BC75" s="388">
        <v>2</v>
      </c>
      <c r="BD75" s="388">
        <v>2</v>
      </c>
      <c r="BE75" s="388">
        <v>2</v>
      </c>
      <c r="BF75" s="388">
        <v>2</v>
      </c>
      <c r="BG75" s="388">
        <v>2</v>
      </c>
      <c r="BH75" s="388">
        <v>2</v>
      </c>
      <c r="BI75" s="388">
        <v>2</v>
      </c>
      <c r="BJ75" s="388">
        <v>2</v>
      </c>
      <c r="BK75" s="388">
        <v>2</v>
      </c>
      <c r="BL75" s="388">
        <v>2</v>
      </c>
      <c r="BM75" s="388">
        <v>2</v>
      </c>
      <c r="BN75" s="388">
        <v>2</v>
      </c>
      <c r="BO75" s="388">
        <v>2</v>
      </c>
      <c r="BP75" s="388">
        <v>2</v>
      </c>
      <c r="BQ75" s="388">
        <v>2</v>
      </c>
      <c r="BR75" s="388">
        <v>2</v>
      </c>
      <c r="BS75" s="396"/>
      <c r="BT75" s="396"/>
      <c r="BU75" s="756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595"/>
    </row>
    <row r="76" spans="1:198" s="37" customFormat="1" x14ac:dyDescent="0.25">
      <c r="A76" s="601">
        <v>73</v>
      </c>
      <c r="B76" s="376" t="s">
        <v>932</v>
      </c>
      <c r="C76" s="372" t="s">
        <v>137</v>
      </c>
      <c r="D76" s="372" t="s">
        <v>56</v>
      </c>
      <c r="E76" s="286"/>
      <c r="F76" s="366" t="s">
        <v>112</v>
      </c>
      <c r="G76" s="373">
        <v>2</v>
      </c>
      <c r="H76" s="374">
        <v>2</v>
      </c>
      <c r="I76" s="374">
        <v>2</v>
      </c>
      <c r="J76" s="374">
        <v>2</v>
      </c>
      <c r="K76" s="374">
        <v>2</v>
      </c>
      <c r="L76" s="374">
        <v>2</v>
      </c>
      <c r="M76" s="374">
        <v>2</v>
      </c>
      <c r="N76" s="374">
        <v>2</v>
      </c>
      <c r="O76" s="374">
        <v>2</v>
      </c>
      <c r="P76" s="374">
        <v>2</v>
      </c>
      <c r="Q76" s="374">
        <v>2</v>
      </c>
      <c r="R76" s="374">
        <v>2</v>
      </c>
      <c r="S76" s="374">
        <v>2</v>
      </c>
      <c r="T76" s="374">
        <v>2</v>
      </c>
      <c r="U76" s="374">
        <v>2</v>
      </c>
      <c r="V76" s="374">
        <v>2</v>
      </c>
      <c r="W76" s="374">
        <v>2</v>
      </c>
      <c r="X76" s="374">
        <v>2</v>
      </c>
      <c r="Y76" s="374">
        <v>2</v>
      </c>
      <c r="Z76" s="374">
        <v>2</v>
      </c>
      <c r="AA76" s="374">
        <v>2</v>
      </c>
      <c r="AB76" s="374">
        <v>2</v>
      </c>
      <c r="AC76" s="374">
        <v>2</v>
      </c>
      <c r="AD76" s="374">
        <v>2</v>
      </c>
      <c r="AE76" s="374">
        <v>2</v>
      </c>
      <c r="AF76" s="374">
        <v>2</v>
      </c>
      <c r="AG76" s="374">
        <v>2</v>
      </c>
      <c r="AH76" s="374">
        <v>2</v>
      </c>
      <c r="AI76" s="374">
        <v>2</v>
      </c>
      <c r="AJ76" s="374">
        <v>2</v>
      </c>
      <c r="AK76" s="374">
        <v>2</v>
      </c>
      <c r="AL76" s="374">
        <v>2</v>
      </c>
      <c r="AM76" s="374">
        <v>2</v>
      </c>
      <c r="AN76" s="374">
        <v>2</v>
      </c>
      <c r="AO76" s="374">
        <v>2</v>
      </c>
      <c r="AP76" s="374">
        <v>2</v>
      </c>
      <c r="AQ76" s="374">
        <v>2</v>
      </c>
      <c r="AR76" s="374">
        <v>2</v>
      </c>
      <c r="AS76" s="374">
        <v>2</v>
      </c>
      <c r="AT76" s="374">
        <v>2</v>
      </c>
      <c r="AU76" s="374">
        <v>2</v>
      </c>
      <c r="AV76" s="374">
        <v>2</v>
      </c>
      <c r="AW76" s="374">
        <v>2</v>
      </c>
      <c r="AX76" s="374">
        <v>2</v>
      </c>
      <c r="AY76" s="374">
        <v>2</v>
      </c>
      <c r="AZ76" s="374">
        <v>2</v>
      </c>
      <c r="BA76" s="374">
        <v>2</v>
      </c>
      <c r="BB76" s="374">
        <v>2</v>
      </c>
      <c r="BC76" s="374">
        <v>2</v>
      </c>
      <c r="BD76" s="374">
        <v>2</v>
      </c>
      <c r="BE76" s="374">
        <v>2</v>
      </c>
      <c r="BF76" s="374">
        <v>2</v>
      </c>
      <c r="BG76" s="374">
        <v>2</v>
      </c>
      <c r="BH76" s="374">
        <v>2</v>
      </c>
      <c r="BI76" s="374">
        <v>2</v>
      </c>
      <c r="BJ76" s="374">
        <v>2</v>
      </c>
      <c r="BK76" s="374">
        <v>2</v>
      </c>
      <c r="BL76" s="374">
        <v>2</v>
      </c>
      <c r="BM76" s="374">
        <v>2</v>
      </c>
      <c r="BN76" s="374">
        <v>2</v>
      </c>
      <c r="BO76" s="374">
        <v>2</v>
      </c>
      <c r="BP76" s="374">
        <v>2</v>
      </c>
      <c r="BQ76" s="374">
        <v>2</v>
      </c>
      <c r="BR76" s="374">
        <v>2</v>
      </c>
      <c r="BS76" s="375"/>
      <c r="BT76" s="375"/>
      <c r="BU76" s="753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594"/>
    </row>
    <row r="77" spans="1:198" s="50" customFormat="1" ht="13.8" thickBot="1" x14ac:dyDescent="0.3">
      <c r="A77" s="601">
        <v>74</v>
      </c>
      <c r="B77" s="348" t="s">
        <v>933</v>
      </c>
      <c r="C77" s="349" t="s">
        <v>138</v>
      </c>
      <c r="D77" s="349" t="s">
        <v>139</v>
      </c>
      <c r="E77" s="184" t="s">
        <v>57</v>
      </c>
      <c r="F77" s="345" t="s">
        <v>112</v>
      </c>
      <c r="G77" s="350">
        <v>2</v>
      </c>
      <c r="H77" s="351">
        <v>2</v>
      </c>
      <c r="I77" s="351">
        <v>2</v>
      </c>
      <c r="J77" s="351">
        <v>2</v>
      </c>
      <c r="K77" s="351">
        <v>2</v>
      </c>
      <c r="L77" s="351">
        <v>2</v>
      </c>
      <c r="M77" s="351">
        <v>2</v>
      </c>
      <c r="N77" s="351">
        <v>2</v>
      </c>
      <c r="O77" s="351">
        <v>2</v>
      </c>
      <c r="P77" s="351">
        <v>2</v>
      </c>
      <c r="Q77" s="351">
        <v>2</v>
      </c>
      <c r="R77" s="351">
        <v>2</v>
      </c>
      <c r="S77" s="351">
        <v>2</v>
      </c>
      <c r="T77" s="351">
        <v>2</v>
      </c>
      <c r="U77" s="351">
        <v>2</v>
      </c>
      <c r="V77" s="351">
        <v>2</v>
      </c>
      <c r="W77" s="351">
        <v>2</v>
      </c>
      <c r="X77" s="351">
        <v>2</v>
      </c>
      <c r="Y77" s="351">
        <v>2</v>
      </c>
      <c r="Z77" s="351">
        <v>2</v>
      </c>
      <c r="AA77" s="351">
        <v>2</v>
      </c>
      <c r="AB77" s="351">
        <v>2</v>
      </c>
      <c r="AC77" s="351">
        <v>2</v>
      </c>
      <c r="AD77" s="351">
        <v>2</v>
      </c>
      <c r="AE77" s="351">
        <v>2</v>
      </c>
      <c r="AF77" s="351">
        <v>2</v>
      </c>
      <c r="AG77" s="351">
        <v>2</v>
      </c>
      <c r="AH77" s="351">
        <v>2</v>
      </c>
      <c r="AI77" s="351">
        <v>2</v>
      </c>
      <c r="AJ77" s="351">
        <v>2</v>
      </c>
      <c r="AK77" s="351">
        <v>2</v>
      </c>
      <c r="AL77" s="351">
        <v>2</v>
      </c>
      <c r="AM77" s="351">
        <v>2</v>
      </c>
      <c r="AN77" s="351">
        <v>2</v>
      </c>
      <c r="AO77" s="351">
        <v>2</v>
      </c>
      <c r="AP77" s="351">
        <v>2</v>
      </c>
      <c r="AQ77" s="351">
        <v>2</v>
      </c>
      <c r="AR77" s="351">
        <v>2</v>
      </c>
      <c r="AS77" s="351">
        <v>2</v>
      </c>
      <c r="AT77" s="351">
        <v>2</v>
      </c>
      <c r="AU77" s="351">
        <v>2</v>
      </c>
      <c r="AV77" s="351">
        <v>2</v>
      </c>
      <c r="AW77" s="351">
        <v>2</v>
      </c>
      <c r="AX77" s="351">
        <v>2</v>
      </c>
      <c r="AY77" s="351">
        <v>2</v>
      </c>
      <c r="AZ77" s="351">
        <v>2</v>
      </c>
      <c r="BA77" s="351">
        <v>2</v>
      </c>
      <c r="BB77" s="351">
        <v>2</v>
      </c>
      <c r="BC77" s="351">
        <v>2</v>
      </c>
      <c r="BD77" s="351">
        <v>2</v>
      </c>
      <c r="BE77" s="351">
        <v>2</v>
      </c>
      <c r="BF77" s="351">
        <v>2</v>
      </c>
      <c r="BG77" s="351">
        <v>2</v>
      </c>
      <c r="BH77" s="351">
        <v>2</v>
      </c>
      <c r="BI77" s="351">
        <v>2</v>
      </c>
      <c r="BJ77" s="351">
        <v>2</v>
      </c>
      <c r="BK77" s="351">
        <v>2</v>
      </c>
      <c r="BL77" s="351">
        <v>2</v>
      </c>
      <c r="BM77" s="351">
        <v>2</v>
      </c>
      <c r="BN77" s="351">
        <v>2</v>
      </c>
      <c r="BO77" s="351">
        <v>2</v>
      </c>
      <c r="BP77" s="351">
        <v>2</v>
      </c>
      <c r="BQ77" s="351">
        <v>2</v>
      </c>
      <c r="BR77" s="351">
        <v>2</v>
      </c>
      <c r="BS77" s="352"/>
      <c r="BT77" s="352"/>
      <c r="BU77" s="757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590"/>
    </row>
    <row r="78" spans="1:198" s="270" customFormat="1" ht="13.8" thickBot="1" x14ac:dyDescent="0.3">
      <c r="A78" s="601">
        <v>75</v>
      </c>
      <c r="B78" s="384" t="s">
        <v>934</v>
      </c>
      <c r="C78" s="397" t="s">
        <v>303</v>
      </c>
      <c r="D78" s="391" t="s">
        <v>43</v>
      </c>
      <c r="E78" s="275"/>
      <c r="F78" s="386" t="s">
        <v>112</v>
      </c>
      <c r="G78" s="272"/>
      <c r="H78" s="393">
        <v>1</v>
      </c>
      <c r="I78" s="393">
        <v>1</v>
      </c>
      <c r="J78" s="398"/>
      <c r="K78" s="398"/>
      <c r="L78" s="393">
        <v>1</v>
      </c>
      <c r="M78" s="393">
        <v>1</v>
      </c>
      <c r="N78" s="394"/>
      <c r="O78" s="394"/>
      <c r="P78" s="393">
        <v>1</v>
      </c>
      <c r="Q78" s="393">
        <v>1</v>
      </c>
      <c r="R78" s="394"/>
      <c r="S78" s="394"/>
      <c r="T78" s="393">
        <v>1</v>
      </c>
      <c r="U78" s="393">
        <v>1</v>
      </c>
      <c r="V78" s="394"/>
      <c r="W78" s="394"/>
      <c r="X78" s="393">
        <v>1</v>
      </c>
      <c r="Y78" s="393">
        <v>1</v>
      </c>
      <c r="Z78" s="394"/>
      <c r="AA78" s="394"/>
      <c r="AB78" s="393">
        <v>1</v>
      </c>
      <c r="AC78" s="393">
        <v>1</v>
      </c>
      <c r="AD78" s="394"/>
      <c r="AE78" s="394"/>
      <c r="AF78" s="393">
        <v>1</v>
      </c>
      <c r="AG78" s="393">
        <v>1</v>
      </c>
      <c r="AH78" s="394"/>
      <c r="AI78" s="394"/>
      <c r="AJ78" s="393">
        <v>1</v>
      </c>
      <c r="AK78" s="393">
        <v>1</v>
      </c>
      <c r="AL78" s="394"/>
      <c r="AM78" s="394"/>
      <c r="AN78" s="393">
        <v>1</v>
      </c>
      <c r="AO78" s="393">
        <v>1</v>
      </c>
      <c r="AP78" s="394"/>
      <c r="AQ78" s="394"/>
      <c r="AR78" s="393">
        <v>1</v>
      </c>
      <c r="AS78" s="393">
        <v>1</v>
      </c>
      <c r="AT78" s="394"/>
      <c r="AU78" s="394"/>
      <c r="AV78" s="393">
        <v>1</v>
      </c>
      <c r="AW78" s="393">
        <v>1</v>
      </c>
      <c r="AX78" s="394"/>
      <c r="AY78" s="394"/>
      <c r="AZ78" s="393">
        <v>1</v>
      </c>
      <c r="BA78" s="393">
        <v>1</v>
      </c>
      <c r="BB78" s="394"/>
      <c r="BC78" s="394"/>
      <c r="BD78" s="393">
        <v>1</v>
      </c>
      <c r="BE78" s="393">
        <v>1</v>
      </c>
      <c r="BF78" s="394"/>
      <c r="BG78" s="394"/>
      <c r="BH78" s="393">
        <v>1</v>
      </c>
      <c r="BI78" s="393">
        <v>1</v>
      </c>
      <c r="BJ78" s="394"/>
      <c r="BK78" s="394"/>
      <c r="BL78" s="393">
        <v>1</v>
      </c>
      <c r="BM78" s="393">
        <v>1</v>
      </c>
      <c r="BN78" s="394"/>
      <c r="BO78" s="394"/>
      <c r="BP78" s="393">
        <v>1</v>
      </c>
      <c r="BQ78" s="393">
        <v>1</v>
      </c>
      <c r="BR78" s="393">
        <v>1</v>
      </c>
      <c r="BS78" s="394"/>
      <c r="BT78" s="394"/>
      <c r="BU78" s="752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595"/>
    </row>
    <row r="79" spans="1:198" s="253" customFormat="1" ht="13.8" thickBot="1" x14ac:dyDescent="0.3">
      <c r="A79" s="601">
        <v>76</v>
      </c>
      <c r="B79" s="418" t="s">
        <v>935</v>
      </c>
      <c r="C79" s="419" t="s">
        <v>58</v>
      </c>
      <c r="D79" s="419" t="s">
        <v>62</v>
      </c>
      <c r="E79" s="254"/>
      <c r="F79" s="379" t="s">
        <v>112</v>
      </c>
      <c r="G79" s="420">
        <v>1</v>
      </c>
      <c r="H79" s="380">
        <v>1</v>
      </c>
      <c r="I79" s="380">
        <v>1</v>
      </c>
      <c r="J79" s="380">
        <v>1</v>
      </c>
      <c r="K79" s="380">
        <v>1</v>
      </c>
      <c r="L79" s="380">
        <v>1</v>
      </c>
      <c r="M79" s="380">
        <v>1</v>
      </c>
      <c r="N79" s="380">
        <v>1</v>
      </c>
      <c r="O79" s="380">
        <v>1</v>
      </c>
      <c r="P79" s="380">
        <v>1</v>
      </c>
      <c r="Q79" s="380">
        <v>1</v>
      </c>
      <c r="R79" s="380">
        <v>1</v>
      </c>
      <c r="S79" s="380">
        <v>1</v>
      </c>
      <c r="T79" s="380">
        <v>1</v>
      </c>
      <c r="U79" s="380">
        <v>1</v>
      </c>
      <c r="V79" s="380">
        <v>1</v>
      </c>
      <c r="W79" s="380">
        <v>1</v>
      </c>
      <c r="X79" s="380">
        <v>1</v>
      </c>
      <c r="Y79" s="380">
        <v>1</v>
      </c>
      <c r="Z79" s="380">
        <v>1</v>
      </c>
      <c r="AA79" s="380">
        <v>1</v>
      </c>
      <c r="AB79" s="380">
        <v>1</v>
      </c>
      <c r="AC79" s="380">
        <v>1</v>
      </c>
      <c r="AD79" s="380">
        <v>1</v>
      </c>
      <c r="AE79" s="380">
        <v>1</v>
      </c>
      <c r="AF79" s="380">
        <v>1</v>
      </c>
      <c r="AG79" s="380">
        <v>1</v>
      </c>
      <c r="AH79" s="380">
        <v>1</v>
      </c>
      <c r="AI79" s="380">
        <v>1</v>
      </c>
      <c r="AJ79" s="380">
        <v>1</v>
      </c>
      <c r="AK79" s="380">
        <v>1</v>
      </c>
      <c r="AL79" s="380">
        <v>1</v>
      </c>
      <c r="AM79" s="380">
        <v>1</v>
      </c>
      <c r="AN79" s="380">
        <v>1</v>
      </c>
      <c r="AO79" s="380">
        <v>1</v>
      </c>
      <c r="AP79" s="380">
        <v>1</v>
      </c>
      <c r="AQ79" s="380">
        <v>1</v>
      </c>
      <c r="AR79" s="380">
        <v>1</v>
      </c>
      <c r="AS79" s="380">
        <v>1</v>
      </c>
      <c r="AT79" s="380">
        <v>1</v>
      </c>
      <c r="AU79" s="380">
        <v>1</v>
      </c>
      <c r="AV79" s="380">
        <v>1</v>
      </c>
      <c r="AW79" s="380">
        <v>1</v>
      </c>
      <c r="AX79" s="380">
        <v>1</v>
      </c>
      <c r="AY79" s="380">
        <v>1</v>
      </c>
      <c r="AZ79" s="380">
        <v>1</v>
      </c>
      <c r="BA79" s="380">
        <v>1</v>
      </c>
      <c r="BB79" s="380">
        <v>1</v>
      </c>
      <c r="BC79" s="380">
        <v>1</v>
      </c>
      <c r="BD79" s="380">
        <v>1</v>
      </c>
      <c r="BE79" s="380">
        <v>1</v>
      </c>
      <c r="BF79" s="380">
        <v>1</v>
      </c>
      <c r="BG79" s="380">
        <v>1</v>
      </c>
      <c r="BH79" s="380">
        <v>1</v>
      </c>
      <c r="BI79" s="380">
        <v>1</v>
      </c>
      <c r="BJ79" s="380">
        <v>1</v>
      </c>
      <c r="BK79" s="380">
        <v>1</v>
      </c>
      <c r="BL79" s="380">
        <v>1</v>
      </c>
      <c r="BM79" s="380">
        <v>1</v>
      </c>
      <c r="BN79" s="380">
        <v>1</v>
      </c>
      <c r="BO79" s="380">
        <v>1</v>
      </c>
      <c r="BP79" s="380">
        <v>1</v>
      </c>
      <c r="BQ79" s="380">
        <v>1</v>
      </c>
      <c r="BR79" s="380">
        <v>1</v>
      </c>
      <c r="BS79" s="421"/>
      <c r="BT79" s="421"/>
      <c r="BU79" s="75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593"/>
    </row>
    <row r="80" spans="1:198" s="202" customFormat="1" x14ac:dyDescent="0.25">
      <c r="A80" s="601">
        <v>77</v>
      </c>
      <c r="B80" s="259" t="s">
        <v>936</v>
      </c>
      <c r="C80" s="431" t="s">
        <v>59</v>
      </c>
      <c r="D80" s="431" t="s">
        <v>63</v>
      </c>
      <c r="E80" s="199"/>
      <c r="F80" s="425" t="s">
        <v>112</v>
      </c>
      <c r="G80" s="432">
        <v>1</v>
      </c>
      <c r="H80" s="433">
        <v>1</v>
      </c>
      <c r="I80" s="433">
        <v>1</v>
      </c>
      <c r="J80" s="433">
        <v>1</v>
      </c>
      <c r="K80" s="433">
        <v>1</v>
      </c>
      <c r="L80" s="433">
        <v>1</v>
      </c>
      <c r="M80" s="433">
        <v>1</v>
      </c>
      <c r="N80" s="433">
        <v>1</v>
      </c>
      <c r="O80" s="433">
        <v>1</v>
      </c>
      <c r="P80" s="433">
        <v>1</v>
      </c>
      <c r="Q80" s="433">
        <v>1</v>
      </c>
      <c r="R80" s="433">
        <v>1</v>
      </c>
      <c r="S80" s="433">
        <v>1</v>
      </c>
      <c r="T80" s="433">
        <v>1</v>
      </c>
      <c r="U80" s="433">
        <v>1</v>
      </c>
      <c r="V80" s="433">
        <v>1</v>
      </c>
      <c r="W80" s="433">
        <v>1</v>
      </c>
      <c r="X80" s="433">
        <v>1</v>
      </c>
      <c r="Y80" s="433">
        <v>1</v>
      </c>
      <c r="Z80" s="433">
        <v>1</v>
      </c>
      <c r="AA80" s="433">
        <v>1</v>
      </c>
      <c r="AB80" s="433">
        <v>1</v>
      </c>
      <c r="AC80" s="433">
        <v>1</v>
      </c>
      <c r="AD80" s="433">
        <v>1</v>
      </c>
      <c r="AE80" s="433">
        <v>1</v>
      </c>
      <c r="AF80" s="433">
        <v>1</v>
      </c>
      <c r="AG80" s="433">
        <v>1</v>
      </c>
      <c r="AH80" s="433">
        <v>1</v>
      </c>
      <c r="AI80" s="433">
        <v>1</v>
      </c>
      <c r="AJ80" s="433">
        <v>1</v>
      </c>
      <c r="AK80" s="433">
        <v>1</v>
      </c>
      <c r="AL80" s="433">
        <v>1</v>
      </c>
      <c r="AM80" s="433">
        <v>1</v>
      </c>
      <c r="AN80" s="433">
        <v>1</v>
      </c>
      <c r="AO80" s="433">
        <v>1</v>
      </c>
      <c r="AP80" s="433">
        <v>1</v>
      </c>
      <c r="AQ80" s="433">
        <v>1</v>
      </c>
      <c r="AR80" s="433">
        <v>1</v>
      </c>
      <c r="AS80" s="433">
        <v>1</v>
      </c>
      <c r="AT80" s="433">
        <v>1</v>
      </c>
      <c r="AU80" s="433">
        <v>1</v>
      </c>
      <c r="AV80" s="433">
        <v>1</v>
      </c>
      <c r="AW80" s="433">
        <v>1</v>
      </c>
      <c r="AX80" s="433">
        <v>1</v>
      </c>
      <c r="AY80" s="433">
        <v>1</v>
      </c>
      <c r="AZ80" s="433">
        <v>1</v>
      </c>
      <c r="BA80" s="433">
        <v>1</v>
      </c>
      <c r="BB80" s="433">
        <v>1</v>
      </c>
      <c r="BC80" s="433">
        <v>1</v>
      </c>
      <c r="BD80" s="433">
        <v>1</v>
      </c>
      <c r="BE80" s="433">
        <v>1</v>
      </c>
      <c r="BF80" s="433">
        <v>1</v>
      </c>
      <c r="BG80" s="433">
        <v>1</v>
      </c>
      <c r="BH80" s="433">
        <v>1</v>
      </c>
      <c r="BI80" s="433">
        <v>1</v>
      </c>
      <c r="BJ80" s="433">
        <v>1</v>
      </c>
      <c r="BK80" s="433">
        <v>1</v>
      </c>
      <c r="BL80" s="433">
        <v>1</v>
      </c>
      <c r="BM80" s="433">
        <v>1</v>
      </c>
      <c r="BN80" s="433">
        <v>1</v>
      </c>
      <c r="BO80" s="433">
        <v>1</v>
      </c>
      <c r="BP80" s="433">
        <v>1</v>
      </c>
      <c r="BQ80" s="433">
        <v>1</v>
      </c>
      <c r="BR80" s="433">
        <v>1</v>
      </c>
      <c r="BS80" s="434"/>
      <c r="BT80" s="434"/>
      <c r="BU80" s="759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591"/>
    </row>
    <row r="81" spans="1:198" s="212" customFormat="1" ht="13.8" thickBot="1" x14ac:dyDescent="0.3">
      <c r="A81" s="601">
        <v>78</v>
      </c>
      <c r="B81" s="261" t="s">
        <v>936</v>
      </c>
      <c r="C81" s="435" t="s">
        <v>60</v>
      </c>
      <c r="D81" s="435" t="s">
        <v>63</v>
      </c>
      <c r="E81" s="206" t="s">
        <v>67</v>
      </c>
      <c r="F81" s="428" t="s">
        <v>112</v>
      </c>
      <c r="G81" s="436">
        <v>1</v>
      </c>
      <c r="H81" s="437">
        <v>1</v>
      </c>
      <c r="I81" s="437">
        <v>1</v>
      </c>
      <c r="J81" s="437">
        <v>1</v>
      </c>
      <c r="K81" s="437">
        <v>1</v>
      </c>
      <c r="L81" s="437">
        <v>1</v>
      </c>
      <c r="M81" s="437">
        <v>1</v>
      </c>
      <c r="N81" s="437">
        <v>1</v>
      </c>
      <c r="O81" s="437">
        <v>1</v>
      </c>
      <c r="P81" s="437">
        <v>1</v>
      </c>
      <c r="Q81" s="437">
        <v>1</v>
      </c>
      <c r="R81" s="437">
        <v>1</v>
      </c>
      <c r="S81" s="437">
        <v>1</v>
      </c>
      <c r="T81" s="437">
        <v>1</v>
      </c>
      <c r="U81" s="437">
        <v>1</v>
      </c>
      <c r="V81" s="437">
        <v>1</v>
      </c>
      <c r="W81" s="437">
        <v>1</v>
      </c>
      <c r="X81" s="437">
        <v>1</v>
      </c>
      <c r="Y81" s="437">
        <v>1</v>
      </c>
      <c r="Z81" s="437">
        <v>1</v>
      </c>
      <c r="AA81" s="437">
        <v>1</v>
      </c>
      <c r="AB81" s="437">
        <v>1</v>
      </c>
      <c r="AC81" s="437">
        <v>1</v>
      </c>
      <c r="AD81" s="437">
        <v>1</v>
      </c>
      <c r="AE81" s="437">
        <v>1</v>
      </c>
      <c r="AF81" s="437">
        <v>1</v>
      </c>
      <c r="AG81" s="437">
        <v>1</v>
      </c>
      <c r="AH81" s="437">
        <v>1</v>
      </c>
      <c r="AI81" s="437">
        <v>1</v>
      </c>
      <c r="AJ81" s="437">
        <v>1</v>
      </c>
      <c r="AK81" s="437">
        <v>1</v>
      </c>
      <c r="AL81" s="437">
        <v>1</v>
      </c>
      <c r="AM81" s="437">
        <v>1</v>
      </c>
      <c r="AN81" s="437">
        <v>1</v>
      </c>
      <c r="AO81" s="437">
        <v>1</v>
      </c>
      <c r="AP81" s="437">
        <v>1</v>
      </c>
      <c r="AQ81" s="437">
        <v>1</v>
      </c>
      <c r="AR81" s="437">
        <v>1</v>
      </c>
      <c r="AS81" s="437">
        <v>1</v>
      </c>
      <c r="AT81" s="437">
        <v>1</v>
      </c>
      <c r="AU81" s="437">
        <v>1</v>
      </c>
      <c r="AV81" s="437">
        <v>1</v>
      </c>
      <c r="AW81" s="437">
        <v>1</v>
      </c>
      <c r="AX81" s="437">
        <v>1</v>
      </c>
      <c r="AY81" s="437">
        <v>1</v>
      </c>
      <c r="AZ81" s="437">
        <v>1</v>
      </c>
      <c r="BA81" s="437">
        <v>1</v>
      </c>
      <c r="BB81" s="437">
        <v>1</v>
      </c>
      <c r="BC81" s="437">
        <v>1</v>
      </c>
      <c r="BD81" s="437">
        <v>1</v>
      </c>
      <c r="BE81" s="437">
        <v>1</v>
      </c>
      <c r="BF81" s="437">
        <v>1</v>
      </c>
      <c r="BG81" s="437">
        <v>1</v>
      </c>
      <c r="BH81" s="437">
        <v>1</v>
      </c>
      <c r="BI81" s="437">
        <v>1</v>
      </c>
      <c r="BJ81" s="437">
        <v>1</v>
      </c>
      <c r="BK81" s="437">
        <v>1</v>
      </c>
      <c r="BL81" s="437">
        <v>1</v>
      </c>
      <c r="BM81" s="437">
        <v>1</v>
      </c>
      <c r="BN81" s="437">
        <v>1</v>
      </c>
      <c r="BO81" s="437">
        <v>1</v>
      </c>
      <c r="BP81" s="437">
        <v>1</v>
      </c>
      <c r="BQ81" s="437">
        <v>1</v>
      </c>
      <c r="BR81" s="437">
        <v>1</v>
      </c>
      <c r="BS81" s="438"/>
      <c r="BT81" s="438"/>
      <c r="BU81" s="760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592"/>
    </row>
    <row r="82" spans="1:198" s="253" customFormat="1" ht="13.8" thickBot="1" x14ac:dyDescent="0.3">
      <c r="A82" s="601">
        <v>79</v>
      </c>
      <c r="B82" s="418" t="s">
        <v>937</v>
      </c>
      <c r="C82" s="419" t="s">
        <v>61</v>
      </c>
      <c r="D82" s="419" t="s">
        <v>4</v>
      </c>
      <c r="E82" s="254"/>
      <c r="F82" s="379" t="s">
        <v>112</v>
      </c>
      <c r="G82" s="420">
        <v>1.5</v>
      </c>
      <c r="H82" s="380">
        <v>1.5</v>
      </c>
      <c r="I82" s="380">
        <v>1.5</v>
      </c>
      <c r="J82" s="380">
        <v>1.5</v>
      </c>
      <c r="K82" s="380">
        <v>1.5</v>
      </c>
      <c r="L82" s="380">
        <v>1.5</v>
      </c>
      <c r="M82" s="380">
        <v>1.5</v>
      </c>
      <c r="N82" s="380">
        <v>1.5</v>
      </c>
      <c r="O82" s="380">
        <v>1.5</v>
      </c>
      <c r="P82" s="380">
        <v>1.5</v>
      </c>
      <c r="Q82" s="380">
        <v>1.5</v>
      </c>
      <c r="R82" s="380">
        <v>1.5</v>
      </c>
      <c r="S82" s="380">
        <v>1.5</v>
      </c>
      <c r="T82" s="380">
        <v>1.5</v>
      </c>
      <c r="U82" s="380">
        <v>1.5</v>
      </c>
      <c r="V82" s="380">
        <v>1.5</v>
      </c>
      <c r="W82" s="380">
        <v>1.5</v>
      </c>
      <c r="X82" s="380">
        <v>1.5</v>
      </c>
      <c r="Y82" s="380">
        <v>1.5</v>
      </c>
      <c r="Z82" s="380">
        <v>1.5</v>
      </c>
      <c r="AA82" s="380">
        <v>1.5</v>
      </c>
      <c r="AB82" s="380">
        <v>1.5</v>
      </c>
      <c r="AC82" s="380">
        <v>1.5</v>
      </c>
      <c r="AD82" s="380">
        <v>1.5</v>
      </c>
      <c r="AE82" s="380">
        <v>1.5</v>
      </c>
      <c r="AF82" s="380">
        <v>1.5</v>
      </c>
      <c r="AG82" s="380">
        <v>1.5</v>
      </c>
      <c r="AH82" s="380">
        <v>1.5</v>
      </c>
      <c r="AI82" s="380">
        <v>1.5</v>
      </c>
      <c r="AJ82" s="380">
        <v>1.5</v>
      </c>
      <c r="AK82" s="380">
        <v>1.5</v>
      </c>
      <c r="AL82" s="380">
        <v>1.5</v>
      </c>
      <c r="AM82" s="380">
        <v>1.5</v>
      </c>
      <c r="AN82" s="380">
        <v>1.5</v>
      </c>
      <c r="AO82" s="380">
        <v>1.5</v>
      </c>
      <c r="AP82" s="380">
        <v>1.5</v>
      </c>
      <c r="AQ82" s="380">
        <v>1.5</v>
      </c>
      <c r="AR82" s="380">
        <v>1.5</v>
      </c>
      <c r="AS82" s="380">
        <v>1.5</v>
      </c>
      <c r="AT82" s="380">
        <v>1.5</v>
      </c>
      <c r="AU82" s="380">
        <v>1.5</v>
      </c>
      <c r="AV82" s="380">
        <v>1.5</v>
      </c>
      <c r="AW82" s="380">
        <v>1.5</v>
      </c>
      <c r="AX82" s="380">
        <v>1.5</v>
      </c>
      <c r="AY82" s="380">
        <v>1.5</v>
      </c>
      <c r="AZ82" s="380">
        <v>1.5</v>
      </c>
      <c r="BA82" s="380">
        <v>1.5</v>
      </c>
      <c r="BB82" s="380">
        <v>1.5</v>
      </c>
      <c r="BC82" s="380">
        <v>1.5</v>
      </c>
      <c r="BD82" s="380">
        <v>1.5</v>
      </c>
      <c r="BE82" s="380">
        <v>1.5</v>
      </c>
      <c r="BF82" s="380">
        <v>1.5</v>
      </c>
      <c r="BG82" s="380">
        <v>1.5</v>
      </c>
      <c r="BH82" s="380">
        <v>1.5</v>
      </c>
      <c r="BI82" s="380">
        <v>1.5</v>
      </c>
      <c r="BJ82" s="380">
        <v>1.5</v>
      </c>
      <c r="BK82" s="380">
        <v>1.5</v>
      </c>
      <c r="BL82" s="380">
        <v>1.5</v>
      </c>
      <c r="BM82" s="380">
        <v>1.5</v>
      </c>
      <c r="BN82" s="380">
        <v>1.5</v>
      </c>
      <c r="BO82" s="380">
        <v>1.5</v>
      </c>
      <c r="BP82" s="380">
        <v>1.5</v>
      </c>
      <c r="BQ82" s="380">
        <v>1.5</v>
      </c>
      <c r="BR82" s="380">
        <v>1.5</v>
      </c>
      <c r="BS82" s="421"/>
      <c r="BT82" s="421"/>
      <c r="BU82" s="75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593"/>
    </row>
    <row r="83" spans="1:198" s="202" customFormat="1" x14ac:dyDescent="0.25">
      <c r="A83" s="601">
        <v>80</v>
      </c>
      <c r="B83" s="259" t="s">
        <v>938</v>
      </c>
      <c r="C83" s="439" t="s">
        <v>305</v>
      </c>
      <c r="D83" s="439" t="s">
        <v>10</v>
      </c>
      <c r="E83" s="199"/>
      <c r="F83" s="425" t="s">
        <v>112</v>
      </c>
      <c r="G83" s="198"/>
      <c r="H83" s="440">
        <v>1</v>
      </c>
      <c r="I83" s="440">
        <v>1</v>
      </c>
      <c r="J83" s="332"/>
      <c r="K83" s="332"/>
      <c r="L83" s="440">
        <v>1</v>
      </c>
      <c r="M83" s="440">
        <v>1</v>
      </c>
      <c r="N83" s="332"/>
      <c r="O83" s="332"/>
      <c r="P83" s="440">
        <v>1</v>
      </c>
      <c r="Q83" s="440">
        <v>1</v>
      </c>
      <c r="R83" s="332"/>
      <c r="S83" s="332"/>
      <c r="T83" s="440">
        <v>1</v>
      </c>
      <c r="U83" s="440">
        <v>1</v>
      </c>
      <c r="V83" s="332"/>
      <c r="W83" s="332"/>
      <c r="X83" s="440">
        <v>1</v>
      </c>
      <c r="Y83" s="440">
        <v>1</v>
      </c>
      <c r="Z83" s="332"/>
      <c r="AA83" s="332"/>
      <c r="AB83" s="440">
        <v>1</v>
      </c>
      <c r="AC83" s="440">
        <v>1</v>
      </c>
      <c r="AD83" s="332"/>
      <c r="AE83" s="332"/>
      <c r="AF83" s="440">
        <v>1</v>
      </c>
      <c r="AG83" s="440">
        <v>1</v>
      </c>
      <c r="AH83" s="332"/>
      <c r="AI83" s="332"/>
      <c r="AJ83" s="440">
        <v>1</v>
      </c>
      <c r="AK83" s="440">
        <v>1</v>
      </c>
      <c r="AL83" s="332"/>
      <c r="AM83" s="332"/>
      <c r="AN83" s="440">
        <v>1</v>
      </c>
      <c r="AO83" s="440">
        <v>1</v>
      </c>
      <c r="AP83" s="332"/>
      <c r="AQ83" s="332"/>
      <c r="AR83" s="440">
        <v>1</v>
      </c>
      <c r="AS83" s="440">
        <v>1</v>
      </c>
      <c r="AT83" s="332"/>
      <c r="AU83" s="332"/>
      <c r="AV83" s="440">
        <v>1</v>
      </c>
      <c r="AW83" s="440">
        <v>1</v>
      </c>
      <c r="AX83" s="332"/>
      <c r="AY83" s="332"/>
      <c r="AZ83" s="440">
        <v>1</v>
      </c>
      <c r="BA83" s="440">
        <v>1</v>
      </c>
      <c r="BB83" s="332"/>
      <c r="BC83" s="332"/>
      <c r="BD83" s="440">
        <v>1</v>
      </c>
      <c r="BE83" s="440">
        <v>1</v>
      </c>
      <c r="BF83" s="332"/>
      <c r="BG83" s="332"/>
      <c r="BH83" s="440">
        <v>1</v>
      </c>
      <c r="BI83" s="440">
        <v>1</v>
      </c>
      <c r="BJ83" s="332"/>
      <c r="BK83" s="332"/>
      <c r="BL83" s="440">
        <v>1</v>
      </c>
      <c r="BM83" s="440">
        <v>1</v>
      </c>
      <c r="BN83" s="332"/>
      <c r="BO83" s="332"/>
      <c r="BP83" s="440">
        <v>1</v>
      </c>
      <c r="BQ83" s="440">
        <v>1</v>
      </c>
      <c r="BR83" s="440">
        <v>1</v>
      </c>
      <c r="BS83" s="332"/>
      <c r="BT83" s="332"/>
      <c r="BU83" s="73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591"/>
    </row>
    <row r="84" spans="1:198" s="212" customFormat="1" ht="13.8" thickBot="1" x14ac:dyDescent="0.3">
      <c r="A84" s="601">
        <v>81</v>
      </c>
      <c r="B84" s="261" t="s">
        <v>938</v>
      </c>
      <c r="C84" s="441" t="s">
        <v>306</v>
      </c>
      <c r="D84" s="441" t="s">
        <v>10</v>
      </c>
      <c r="E84" s="206" t="s">
        <v>309</v>
      </c>
      <c r="F84" s="428" t="s">
        <v>112</v>
      </c>
      <c r="G84" s="208"/>
      <c r="H84" s="442">
        <v>1</v>
      </c>
      <c r="I84" s="442">
        <v>1</v>
      </c>
      <c r="J84" s="443"/>
      <c r="K84" s="443"/>
      <c r="L84" s="442">
        <v>1</v>
      </c>
      <c r="M84" s="442">
        <v>1</v>
      </c>
      <c r="N84" s="443"/>
      <c r="O84" s="443"/>
      <c r="P84" s="442">
        <v>1</v>
      </c>
      <c r="Q84" s="442">
        <v>1</v>
      </c>
      <c r="R84" s="443"/>
      <c r="S84" s="443"/>
      <c r="T84" s="442">
        <v>1</v>
      </c>
      <c r="U84" s="442">
        <v>1</v>
      </c>
      <c r="V84" s="443"/>
      <c r="W84" s="443"/>
      <c r="X84" s="442">
        <v>1</v>
      </c>
      <c r="Y84" s="442">
        <v>1</v>
      </c>
      <c r="Z84" s="443"/>
      <c r="AA84" s="443"/>
      <c r="AB84" s="442">
        <v>1</v>
      </c>
      <c r="AC84" s="442">
        <v>1</v>
      </c>
      <c r="AD84" s="443"/>
      <c r="AE84" s="443"/>
      <c r="AF84" s="442">
        <v>1</v>
      </c>
      <c r="AG84" s="442">
        <v>1</v>
      </c>
      <c r="AH84" s="443"/>
      <c r="AI84" s="443"/>
      <c r="AJ84" s="442">
        <v>1</v>
      </c>
      <c r="AK84" s="442">
        <v>1</v>
      </c>
      <c r="AL84" s="443"/>
      <c r="AM84" s="443"/>
      <c r="AN84" s="442">
        <v>1</v>
      </c>
      <c r="AO84" s="442">
        <v>1</v>
      </c>
      <c r="AP84" s="443"/>
      <c r="AQ84" s="443"/>
      <c r="AR84" s="442">
        <v>1</v>
      </c>
      <c r="AS84" s="442">
        <v>1</v>
      </c>
      <c r="AT84" s="443"/>
      <c r="AU84" s="443"/>
      <c r="AV84" s="442">
        <v>1</v>
      </c>
      <c r="AW84" s="442">
        <v>1</v>
      </c>
      <c r="AX84" s="443"/>
      <c r="AY84" s="443"/>
      <c r="AZ84" s="442">
        <v>1</v>
      </c>
      <c r="BA84" s="442">
        <v>1</v>
      </c>
      <c r="BB84" s="443"/>
      <c r="BC84" s="443"/>
      <c r="BD84" s="442">
        <v>1</v>
      </c>
      <c r="BE84" s="442">
        <v>1</v>
      </c>
      <c r="BF84" s="443"/>
      <c r="BG84" s="443"/>
      <c r="BH84" s="442">
        <v>1</v>
      </c>
      <c r="BI84" s="442">
        <v>1</v>
      </c>
      <c r="BJ84" s="443"/>
      <c r="BK84" s="443"/>
      <c r="BL84" s="442">
        <v>1</v>
      </c>
      <c r="BM84" s="442">
        <v>1</v>
      </c>
      <c r="BN84" s="443"/>
      <c r="BO84" s="443"/>
      <c r="BP84" s="442">
        <v>1</v>
      </c>
      <c r="BQ84" s="442">
        <v>1</v>
      </c>
      <c r="BR84" s="442">
        <v>1</v>
      </c>
      <c r="BS84" s="443"/>
      <c r="BT84" s="443"/>
      <c r="BU84" s="761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592"/>
    </row>
    <row r="85" spans="1:198" s="202" customFormat="1" x14ac:dyDescent="0.25">
      <c r="A85" s="601">
        <v>82</v>
      </c>
      <c r="B85" s="259" t="s">
        <v>939</v>
      </c>
      <c r="C85" s="439" t="s">
        <v>307</v>
      </c>
      <c r="D85" s="439" t="s">
        <v>6</v>
      </c>
      <c r="E85" s="199"/>
      <c r="F85" s="425" t="s">
        <v>112</v>
      </c>
      <c r="G85" s="198"/>
      <c r="H85" s="440">
        <v>1</v>
      </c>
      <c r="I85" s="440">
        <v>1</v>
      </c>
      <c r="J85" s="332"/>
      <c r="K85" s="332"/>
      <c r="L85" s="440">
        <v>1</v>
      </c>
      <c r="M85" s="440">
        <v>1</v>
      </c>
      <c r="N85" s="332"/>
      <c r="O85" s="332"/>
      <c r="P85" s="440">
        <v>1</v>
      </c>
      <c r="Q85" s="440">
        <v>1</v>
      </c>
      <c r="R85" s="332"/>
      <c r="S85" s="332"/>
      <c r="T85" s="440">
        <v>1</v>
      </c>
      <c r="U85" s="440">
        <v>1</v>
      </c>
      <c r="V85" s="332"/>
      <c r="W85" s="332"/>
      <c r="X85" s="440">
        <v>1</v>
      </c>
      <c r="Y85" s="440">
        <v>1</v>
      </c>
      <c r="Z85" s="332"/>
      <c r="AA85" s="332"/>
      <c r="AB85" s="440">
        <v>1</v>
      </c>
      <c r="AC85" s="440">
        <v>1</v>
      </c>
      <c r="AD85" s="332"/>
      <c r="AE85" s="332"/>
      <c r="AF85" s="440">
        <v>1</v>
      </c>
      <c r="AG85" s="440">
        <v>1</v>
      </c>
      <c r="AH85" s="332"/>
      <c r="AI85" s="332"/>
      <c r="AJ85" s="440">
        <v>1</v>
      </c>
      <c r="AK85" s="440">
        <v>1</v>
      </c>
      <c r="AL85" s="332"/>
      <c r="AM85" s="332"/>
      <c r="AN85" s="440">
        <v>1</v>
      </c>
      <c r="AO85" s="440">
        <v>1</v>
      </c>
      <c r="AP85" s="332"/>
      <c r="AQ85" s="332"/>
      <c r="AR85" s="440">
        <v>1</v>
      </c>
      <c r="AS85" s="440">
        <v>1</v>
      </c>
      <c r="AT85" s="332"/>
      <c r="AU85" s="332"/>
      <c r="AV85" s="440">
        <v>1</v>
      </c>
      <c r="AW85" s="440">
        <v>1</v>
      </c>
      <c r="AX85" s="332"/>
      <c r="AY85" s="332"/>
      <c r="AZ85" s="440">
        <v>1</v>
      </c>
      <c r="BA85" s="440">
        <v>1</v>
      </c>
      <c r="BB85" s="332"/>
      <c r="BC85" s="332"/>
      <c r="BD85" s="440">
        <v>1</v>
      </c>
      <c r="BE85" s="440">
        <v>1</v>
      </c>
      <c r="BF85" s="332"/>
      <c r="BG85" s="332"/>
      <c r="BH85" s="440">
        <v>1</v>
      </c>
      <c r="BI85" s="440">
        <v>1</v>
      </c>
      <c r="BJ85" s="332"/>
      <c r="BK85" s="332"/>
      <c r="BL85" s="440">
        <v>1</v>
      </c>
      <c r="BM85" s="440">
        <v>1</v>
      </c>
      <c r="BN85" s="332"/>
      <c r="BO85" s="332"/>
      <c r="BP85" s="440">
        <v>1</v>
      </c>
      <c r="BQ85" s="440">
        <v>1</v>
      </c>
      <c r="BR85" s="440">
        <v>1</v>
      </c>
      <c r="BS85" s="332"/>
      <c r="BT85" s="332"/>
      <c r="BU85" s="73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591"/>
    </row>
    <row r="86" spans="1:198" s="212" customFormat="1" ht="13.8" thickBot="1" x14ac:dyDescent="0.3">
      <c r="A86" s="601">
        <v>83</v>
      </c>
      <c r="B86" s="261" t="s">
        <v>939</v>
      </c>
      <c r="C86" s="441" t="s">
        <v>308</v>
      </c>
      <c r="D86" s="441" t="s">
        <v>6</v>
      </c>
      <c r="E86" s="206" t="s">
        <v>310</v>
      </c>
      <c r="F86" s="428" t="s">
        <v>112</v>
      </c>
      <c r="G86" s="208"/>
      <c r="H86" s="442">
        <v>1</v>
      </c>
      <c r="I86" s="442">
        <v>1</v>
      </c>
      <c r="J86" s="443"/>
      <c r="K86" s="443"/>
      <c r="L86" s="442">
        <v>1</v>
      </c>
      <c r="M86" s="442">
        <v>1</v>
      </c>
      <c r="N86" s="443"/>
      <c r="O86" s="443"/>
      <c r="P86" s="442">
        <v>1</v>
      </c>
      <c r="Q86" s="442">
        <v>1</v>
      </c>
      <c r="R86" s="443"/>
      <c r="S86" s="443"/>
      <c r="T86" s="442">
        <v>1</v>
      </c>
      <c r="U86" s="442">
        <v>1</v>
      </c>
      <c r="V86" s="443"/>
      <c r="W86" s="443"/>
      <c r="X86" s="442">
        <v>1</v>
      </c>
      <c r="Y86" s="442">
        <v>1</v>
      </c>
      <c r="Z86" s="443"/>
      <c r="AA86" s="443"/>
      <c r="AB86" s="442">
        <v>1</v>
      </c>
      <c r="AC86" s="442">
        <v>1</v>
      </c>
      <c r="AD86" s="443"/>
      <c r="AE86" s="443"/>
      <c r="AF86" s="442">
        <v>1</v>
      </c>
      <c r="AG86" s="442">
        <v>1</v>
      </c>
      <c r="AH86" s="443"/>
      <c r="AI86" s="443"/>
      <c r="AJ86" s="442">
        <v>1</v>
      </c>
      <c r="AK86" s="442">
        <v>1</v>
      </c>
      <c r="AL86" s="443"/>
      <c r="AM86" s="443"/>
      <c r="AN86" s="442">
        <v>1</v>
      </c>
      <c r="AO86" s="442">
        <v>1</v>
      </c>
      <c r="AP86" s="443"/>
      <c r="AQ86" s="443"/>
      <c r="AR86" s="442">
        <v>1</v>
      </c>
      <c r="AS86" s="442">
        <v>1</v>
      </c>
      <c r="AT86" s="443"/>
      <c r="AU86" s="443"/>
      <c r="AV86" s="442">
        <v>1</v>
      </c>
      <c r="AW86" s="442">
        <v>1</v>
      </c>
      <c r="AX86" s="443"/>
      <c r="AY86" s="443"/>
      <c r="AZ86" s="442">
        <v>1</v>
      </c>
      <c r="BA86" s="442">
        <v>1</v>
      </c>
      <c r="BB86" s="443"/>
      <c r="BC86" s="443"/>
      <c r="BD86" s="442">
        <v>1</v>
      </c>
      <c r="BE86" s="442">
        <v>1</v>
      </c>
      <c r="BF86" s="443"/>
      <c r="BG86" s="443"/>
      <c r="BH86" s="442">
        <v>1</v>
      </c>
      <c r="BI86" s="442">
        <v>1</v>
      </c>
      <c r="BJ86" s="443"/>
      <c r="BK86" s="443"/>
      <c r="BL86" s="442">
        <v>1</v>
      </c>
      <c r="BM86" s="442">
        <v>1</v>
      </c>
      <c r="BN86" s="443"/>
      <c r="BO86" s="443"/>
      <c r="BP86" s="442">
        <v>1</v>
      </c>
      <c r="BQ86" s="442">
        <v>1</v>
      </c>
      <c r="BR86" s="442">
        <v>1</v>
      </c>
      <c r="BS86" s="443"/>
      <c r="BT86" s="443"/>
      <c r="BU86" s="761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592"/>
    </row>
    <row r="87" spans="1:198" s="37" customFormat="1" x14ac:dyDescent="0.25">
      <c r="A87" s="601">
        <v>84</v>
      </c>
      <c r="B87" s="376" t="s">
        <v>940</v>
      </c>
      <c r="C87" s="372" t="s">
        <v>64</v>
      </c>
      <c r="D87" s="372"/>
      <c r="F87" s="366" t="s">
        <v>112</v>
      </c>
      <c r="G87" s="373">
        <v>1</v>
      </c>
      <c r="H87" s="374">
        <v>1</v>
      </c>
      <c r="I87" s="374">
        <v>1</v>
      </c>
      <c r="J87" s="374">
        <v>1</v>
      </c>
      <c r="K87" s="374">
        <v>1</v>
      </c>
      <c r="L87" s="374">
        <v>1</v>
      </c>
      <c r="M87" s="374">
        <v>1</v>
      </c>
      <c r="N87" s="374">
        <v>1</v>
      </c>
      <c r="O87" s="374">
        <v>1</v>
      </c>
      <c r="P87" s="374">
        <v>1</v>
      </c>
      <c r="Q87" s="374">
        <v>1</v>
      </c>
      <c r="R87" s="374">
        <v>1</v>
      </c>
      <c r="S87" s="374">
        <v>1</v>
      </c>
      <c r="T87" s="374">
        <v>1</v>
      </c>
      <c r="U87" s="374">
        <v>1</v>
      </c>
      <c r="V87" s="374">
        <v>1</v>
      </c>
      <c r="W87" s="374">
        <v>1</v>
      </c>
      <c r="X87" s="374">
        <v>1</v>
      </c>
      <c r="Y87" s="374">
        <v>1</v>
      </c>
      <c r="Z87" s="374">
        <v>1</v>
      </c>
      <c r="AA87" s="374">
        <v>1</v>
      </c>
      <c r="AB87" s="374">
        <v>1</v>
      </c>
      <c r="AC87" s="374">
        <v>1</v>
      </c>
      <c r="AD87" s="374">
        <v>1</v>
      </c>
      <c r="AE87" s="374">
        <v>1</v>
      </c>
      <c r="AF87" s="374">
        <v>1</v>
      </c>
      <c r="AG87" s="374">
        <v>1</v>
      </c>
      <c r="AH87" s="374">
        <v>1</v>
      </c>
      <c r="AI87" s="374">
        <v>1</v>
      </c>
      <c r="AJ87" s="374">
        <v>1</v>
      </c>
      <c r="AK87" s="374">
        <v>1</v>
      </c>
      <c r="AL87" s="374">
        <v>1</v>
      </c>
      <c r="AM87" s="374">
        <v>1</v>
      </c>
      <c r="AN87" s="374">
        <v>1</v>
      </c>
      <c r="AO87" s="374">
        <v>1</v>
      </c>
      <c r="AP87" s="374">
        <v>1</v>
      </c>
      <c r="AQ87" s="374">
        <v>1</v>
      </c>
      <c r="AR87" s="374">
        <v>1</v>
      </c>
      <c r="AS87" s="374">
        <v>1</v>
      </c>
      <c r="AT87" s="374">
        <v>1</v>
      </c>
      <c r="AU87" s="374">
        <v>1</v>
      </c>
      <c r="AV87" s="374">
        <v>1</v>
      </c>
      <c r="AW87" s="374">
        <v>1</v>
      </c>
      <c r="AX87" s="374">
        <v>1</v>
      </c>
      <c r="AY87" s="374">
        <v>1</v>
      </c>
      <c r="AZ87" s="374">
        <v>1</v>
      </c>
      <c r="BA87" s="374">
        <v>1</v>
      </c>
      <c r="BB87" s="374">
        <v>1</v>
      </c>
      <c r="BC87" s="374">
        <v>1</v>
      </c>
      <c r="BD87" s="374">
        <v>1</v>
      </c>
      <c r="BE87" s="374">
        <v>1</v>
      </c>
      <c r="BF87" s="374">
        <v>1</v>
      </c>
      <c r="BG87" s="374">
        <v>1</v>
      </c>
      <c r="BH87" s="374">
        <v>1</v>
      </c>
      <c r="BI87" s="374">
        <v>1</v>
      </c>
      <c r="BJ87" s="374">
        <v>1</v>
      </c>
      <c r="BK87" s="374">
        <v>1</v>
      </c>
      <c r="BL87" s="374">
        <v>1</v>
      </c>
      <c r="BM87" s="374">
        <v>1</v>
      </c>
      <c r="BN87" s="374">
        <v>1</v>
      </c>
      <c r="BO87" s="374">
        <v>1</v>
      </c>
      <c r="BP87" s="374">
        <v>1</v>
      </c>
      <c r="BQ87" s="374">
        <v>1</v>
      </c>
      <c r="BR87" s="374">
        <v>1</v>
      </c>
      <c r="BS87" s="375"/>
      <c r="BT87" s="375"/>
      <c r="BU87" s="753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594"/>
    </row>
    <row r="88" spans="1:198" s="263" customFormat="1" ht="13.8" thickBot="1" x14ac:dyDescent="0.3">
      <c r="A88" s="601">
        <v>85</v>
      </c>
      <c r="B88" s="353"/>
      <c r="C88" s="354"/>
      <c r="D88" s="354"/>
      <c r="E88" s="354"/>
      <c r="F88" s="355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356"/>
      <c r="AB88" s="356"/>
      <c r="AC88" s="356"/>
      <c r="AD88" s="356"/>
      <c r="AE88" s="356"/>
      <c r="AF88" s="356"/>
      <c r="AG88" s="356"/>
      <c r="AH88" s="356"/>
      <c r="AI88" s="356"/>
      <c r="AJ88" s="356"/>
      <c r="AK88" s="356"/>
      <c r="AL88" s="356"/>
      <c r="AM88" s="356"/>
      <c r="AN88" s="356"/>
      <c r="AO88" s="356"/>
      <c r="AP88" s="356"/>
      <c r="AQ88" s="356"/>
      <c r="AR88" s="356"/>
      <c r="AS88" s="356"/>
      <c r="AT88" s="356"/>
      <c r="AU88" s="356"/>
      <c r="AV88" s="356"/>
      <c r="AW88" s="356"/>
      <c r="AX88" s="356"/>
      <c r="AY88" s="356"/>
      <c r="AZ88" s="356"/>
      <c r="BA88" s="356"/>
      <c r="BB88" s="356"/>
      <c r="BC88" s="356"/>
      <c r="BD88" s="356"/>
      <c r="BE88" s="356"/>
      <c r="BF88" s="356"/>
      <c r="BG88" s="356"/>
      <c r="BH88" s="356"/>
      <c r="BI88" s="356"/>
      <c r="BJ88" s="356"/>
      <c r="BK88" s="356"/>
      <c r="BL88" s="356"/>
      <c r="BM88" s="356"/>
      <c r="BN88" s="356"/>
      <c r="BO88" s="356"/>
      <c r="BP88" s="356"/>
      <c r="BQ88" s="356"/>
      <c r="BR88" s="356"/>
      <c r="BS88" s="356"/>
      <c r="BT88" s="356"/>
      <c r="BU88" s="762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59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</row>
    <row r="89" spans="1:198" s="275" customFormat="1" ht="13.8" thickBot="1" x14ac:dyDescent="0.3">
      <c r="A89" s="601">
        <v>86</v>
      </c>
      <c r="B89" s="384" t="s">
        <v>930</v>
      </c>
      <c r="C89" s="390" t="s">
        <v>115</v>
      </c>
      <c r="D89" s="391" t="s">
        <v>9</v>
      </c>
      <c r="E89" s="269" t="s">
        <v>311</v>
      </c>
      <c r="F89" s="386" t="s">
        <v>112</v>
      </c>
      <c r="G89" s="272"/>
      <c r="H89" s="399"/>
      <c r="I89" s="399"/>
      <c r="J89" s="388">
        <v>1</v>
      </c>
      <c r="K89" s="388">
        <v>1</v>
      </c>
      <c r="L89" s="400"/>
      <c r="M89" s="400"/>
      <c r="N89" s="388">
        <v>1</v>
      </c>
      <c r="O89" s="388">
        <v>1</v>
      </c>
      <c r="P89" s="400"/>
      <c r="Q89" s="400"/>
      <c r="R89" s="388">
        <v>1</v>
      </c>
      <c r="S89" s="388">
        <v>1</v>
      </c>
      <c r="T89" s="400"/>
      <c r="U89" s="400"/>
      <c r="V89" s="388">
        <v>1</v>
      </c>
      <c r="W89" s="388">
        <v>1</v>
      </c>
      <c r="X89" s="400"/>
      <c r="Y89" s="400"/>
      <c r="Z89" s="388">
        <v>1</v>
      </c>
      <c r="AA89" s="388">
        <v>1</v>
      </c>
      <c r="AB89" s="400"/>
      <c r="AC89" s="400"/>
      <c r="AD89" s="388">
        <v>1</v>
      </c>
      <c r="AE89" s="388">
        <v>1</v>
      </c>
      <c r="AF89" s="400"/>
      <c r="AG89" s="400"/>
      <c r="AH89" s="388">
        <v>1</v>
      </c>
      <c r="AI89" s="388">
        <v>1</v>
      </c>
      <c r="AJ89" s="400"/>
      <c r="AK89" s="400"/>
      <c r="AL89" s="388">
        <v>1</v>
      </c>
      <c r="AM89" s="388">
        <v>1</v>
      </c>
      <c r="AN89" s="400"/>
      <c r="AO89" s="400"/>
      <c r="AP89" s="388">
        <v>1</v>
      </c>
      <c r="AQ89" s="388">
        <v>1</v>
      </c>
      <c r="AR89" s="400"/>
      <c r="AS89" s="400"/>
      <c r="AT89" s="388">
        <v>1</v>
      </c>
      <c r="AU89" s="388">
        <v>1</v>
      </c>
      <c r="AV89" s="400"/>
      <c r="AW89" s="400"/>
      <c r="AX89" s="388">
        <v>1</v>
      </c>
      <c r="AY89" s="388">
        <v>1</v>
      </c>
      <c r="AZ89" s="400"/>
      <c r="BA89" s="400"/>
      <c r="BB89" s="388">
        <v>1</v>
      </c>
      <c r="BC89" s="388">
        <v>1</v>
      </c>
      <c r="BD89" s="400"/>
      <c r="BE89" s="400"/>
      <c r="BF89" s="388">
        <v>1</v>
      </c>
      <c r="BG89" s="388">
        <v>1</v>
      </c>
      <c r="BH89" s="400"/>
      <c r="BI89" s="400"/>
      <c r="BJ89" s="388">
        <v>1</v>
      </c>
      <c r="BK89" s="388">
        <v>1</v>
      </c>
      <c r="BL89" s="400"/>
      <c r="BM89" s="400"/>
      <c r="BN89" s="388">
        <v>1</v>
      </c>
      <c r="BO89" s="388">
        <v>1</v>
      </c>
      <c r="BP89" s="400"/>
      <c r="BQ89" s="399"/>
      <c r="BR89" s="399"/>
      <c r="BS89" s="400"/>
      <c r="BT89" s="400"/>
      <c r="BU89" s="763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595"/>
      <c r="GB89" s="270"/>
      <c r="GC89" s="270"/>
      <c r="GD89" s="270"/>
      <c r="GE89" s="270"/>
      <c r="GF89" s="270"/>
      <c r="GG89" s="270"/>
      <c r="GH89" s="270"/>
      <c r="GI89" s="270"/>
      <c r="GJ89" s="270"/>
      <c r="GK89" s="270"/>
      <c r="GL89" s="270"/>
      <c r="GM89" s="270"/>
      <c r="GN89" s="270"/>
      <c r="GO89" s="270"/>
      <c r="GP89" s="270"/>
    </row>
    <row r="90" spans="1:198" s="254" customFormat="1" ht="13.8" thickBot="1" x14ac:dyDescent="0.3">
      <c r="A90" s="601">
        <v>87</v>
      </c>
      <c r="B90" s="306" t="s">
        <v>943</v>
      </c>
      <c r="C90" s="377" t="s">
        <v>136</v>
      </c>
      <c r="D90" s="378" t="s">
        <v>9</v>
      </c>
      <c r="F90" s="379" t="s">
        <v>112</v>
      </c>
      <c r="G90" s="309"/>
      <c r="H90" s="310"/>
      <c r="I90" s="310"/>
      <c r="J90" s="380">
        <v>1</v>
      </c>
      <c r="K90" s="380">
        <v>1</v>
      </c>
      <c r="L90" s="311"/>
      <c r="M90" s="311"/>
      <c r="N90" s="380">
        <v>1</v>
      </c>
      <c r="O90" s="380">
        <v>1</v>
      </c>
      <c r="P90" s="311"/>
      <c r="Q90" s="311"/>
      <c r="R90" s="380">
        <v>1</v>
      </c>
      <c r="S90" s="380">
        <v>1</v>
      </c>
      <c r="T90" s="311"/>
      <c r="U90" s="311"/>
      <c r="V90" s="380">
        <v>1</v>
      </c>
      <c r="W90" s="380">
        <v>1</v>
      </c>
      <c r="X90" s="311"/>
      <c r="Y90" s="311"/>
      <c r="Z90" s="380">
        <v>1</v>
      </c>
      <c r="AA90" s="380">
        <v>1</v>
      </c>
      <c r="AB90" s="311"/>
      <c r="AC90" s="311"/>
      <c r="AD90" s="380">
        <v>1</v>
      </c>
      <c r="AE90" s="380">
        <v>1</v>
      </c>
      <c r="AF90" s="311"/>
      <c r="AG90" s="311"/>
      <c r="AH90" s="380">
        <v>1</v>
      </c>
      <c r="AI90" s="380">
        <v>1</v>
      </c>
      <c r="AJ90" s="311"/>
      <c r="AK90" s="311"/>
      <c r="AL90" s="380">
        <v>1</v>
      </c>
      <c r="AM90" s="380">
        <v>1</v>
      </c>
      <c r="AN90" s="311"/>
      <c r="AO90" s="311"/>
      <c r="AP90" s="380">
        <v>1</v>
      </c>
      <c r="AQ90" s="380">
        <v>1</v>
      </c>
      <c r="AR90" s="311"/>
      <c r="AS90" s="311"/>
      <c r="AT90" s="380">
        <v>1</v>
      </c>
      <c r="AU90" s="380">
        <v>1</v>
      </c>
      <c r="AV90" s="311"/>
      <c r="AW90" s="311"/>
      <c r="AX90" s="380">
        <v>1</v>
      </c>
      <c r="AY90" s="380">
        <v>1</v>
      </c>
      <c r="AZ90" s="311"/>
      <c r="BA90" s="311"/>
      <c r="BB90" s="380">
        <v>1</v>
      </c>
      <c r="BC90" s="380">
        <v>1</v>
      </c>
      <c r="BD90" s="311"/>
      <c r="BE90" s="311"/>
      <c r="BF90" s="380">
        <v>1</v>
      </c>
      <c r="BG90" s="380">
        <v>1</v>
      </c>
      <c r="BH90" s="311"/>
      <c r="BI90" s="311"/>
      <c r="BJ90" s="380">
        <v>1</v>
      </c>
      <c r="BK90" s="380">
        <v>1</v>
      </c>
      <c r="BL90" s="311"/>
      <c r="BM90" s="311"/>
      <c r="BN90" s="380">
        <v>1</v>
      </c>
      <c r="BO90" s="380">
        <v>1</v>
      </c>
      <c r="BP90" s="311"/>
      <c r="BQ90" s="310"/>
      <c r="BR90" s="310"/>
      <c r="BS90" s="311"/>
      <c r="BT90" s="311"/>
      <c r="BU90" s="737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593"/>
      <c r="GB90" s="253"/>
      <c r="GC90" s="253"/>
      <c r="GD90" s="253"/>
      <c r="GE90" s="253"/>
      <c r="GF90" s="253"/>
      <c r="GG90" s="253"/>
      <c r="GH90" s="253"/>
      <c r="GI90" s="253"/>
      <c r="GJ90" s="253"/>
      <c r="GK90" s="253"/>
      <c r="GL90" s="253"/>
      <c r="GM90" s="253"/>
      <c r="GN90" s="253"/>
      <c r="GO90" s="253"/>
      <c r="GP90" s="253"/>
    </row>
    <row r="91" spans="1:198" s="275" customFormat="1" ht="13.8" thickBot="1" x14ac:dyDescent="0.3">
      <c r="A91" s="601">
        <v>88</v>
      </c>
      <c r="B91" s="384" t="s">
        <v>934</v>
      </c>
      <c r="C91" s="397" t="s">
        <v>42</v>
      </c>
      <c r="D91" s="391" t="s">
        <v>43</v>
      </c>
      <c r="F91" s="386" t="s">
        <v>112</v>
      </c>
      <c r="G91" s="272"/>
      <c r="H91" s="399"/>
      <c r="I91" s="399"/>
      <c r="J91" s="388">
        <v>1</v>
      </c>
      <c r="K91" s="388">
        <v>1</v>
      </c>
      <c r="L91" s="400"/>
      <c r="M91" s="400"/>
      <c r="N91" s="388">
        <v>1</v>
      </c>
      <c r="O91" s="388">
        <v>1</v>
      </c>
      <c r="P91" s="400"/>
      <c r="Q91" s="400"/>
      <c r="R91" s="388">
        <v>1</v>
      </c>
      <c r="S91" s="388">
        <v>1</v>
      </c>
      <c r="T91" s="400"/>
      <c r="U91" s="400"/>
      <c r="V91" s="388">
        <v>1</v>
      </c>
      <c r="W91" s="388">
        <v>1</v>
      </c>
      <c r="X91" s="400"/>
      <c r="Y91" s="400"/>
      <c r="Z91" s="388">
        <v>1</v>
      </c>
      <c r="AA91" s="388">
        <v>1</v>
      </c>
      <c r="AB91" s="400"/>
      <c r="AC91" s="400"/>
      <c r="AD91" s="388">
        <v>1</v>
      </c>
      <c r="AE91" s="388">
        <v>1</v>
      </c>
      <c r="AF91" s="400"/>
      <c r="AG91" s="400"/>
      <c r="AH91" s="388">
        <v>1</v>
      </c>
      <c r="AI91" s="388">
        <v>1</v>
      </c>
      <c r="AJ91" s="400"/>
      <c r="AK91" s="400"/>
      <c r="AL91" s="388">
        <v>1</v>
      </c>
      <c r="AM91" s="388">
        <v>1</v>
      </c>
      <c r="AN91" s="400"/>
      <c r="AO91" s="400"/>
      <c r="AP91" s="388">
        <v>1</v>
      </c>
      <c r="AQ91" s="388">
        <v>1</v>
      </c>
      <c r="AR91" s="400"/>
      <c r="AS91" s="400"/>
      <c r="AT91" s="388">
        <v>1</v>
      </c>
      <c r="AU91" s="388">
        <v>1</v>
      </c>
      <c r="AV91" s="400"/>
      <c r="AW91" s="400"/>
      <c r="AX91" s="388">
        <v>1</v>
      </c>
      <c r="AY91" s="388">
        <v>1</v>
      </c>
      <c r="AZ91" s="400"/>
      <c r="BA91" s="400"/>
      <c r="BB91" s="388">
        <v>1</v>
      </c>
      <c r="BC91" s="388">
        <v>1</v>
      </c>
      <c r="BD91" s="400"/>
      <c r="BE91" s="400"/>
      <c r="BF91" s="388">
        <v>1</v>
      </c>
      <c r="BG91" s="388">
        <v>1</v>
      </c>
      <c r="BH91" s="400"/>
      <c r="BI91" s="400"/>
      <c r="BJ91" s="388">
        <v>1</v>
      </c>
      <c r="BK91" s="388">
        <v>1</v>
      </c>
      <c r="BL91" s="400"/>
      <c r="BM91" s="400"/>
      <c r="BN91" s="388">
        <v>1</v>
      </c>
      <c r="BO91" s="388">
        <v>1</v>
      </c>
      <c r="BP91" s="400"/>
      <c r="BQ91" s="399"/>
      <c r="BR91" s="399"/>
      <c r="BS91" s="400"/>
      <c r="BT91" s="400"/>
      <c r="BU91" s="763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595"/>
      <c r="GB91" s="270"/>
      <c r="GC91" s="270"/>
      <c r="GD91" s="270"/>
      <c r="GE91" s="270"/>
      <c r="GF91" s="270"/>
      <c r="GG91" s="270"/>
      <c r="GH91" s="270"/>
      <c r="GI91" s="270"/>
      <c r="GJ91" s="270"/>
      <c r="GK91" s="270"/>
      <c r="GL91" s="270"/>
      <c r="GM91" s="270"/>
      <c r="GN91" s="270"/>
      <c r="GO91" s="270"/>
      <c r="GP91" s="270"/>
    </row>
    <row r="92" spans="1:198" s="286" customFormat="1" x14ac:dyDescent="0.25">
      <c r="A92" s="601">
        <v>89</v>
      </c>
      <c r="B92" s="376" t="s">
        <v>938</v>
      </c>
      <c r="C92" s="381" t="s">
        <v>65</v>
      </c>
      <c r="D92" s="381" t="s">
        <v>10</v>
      </c>
      <c r="F92" s="366" t="s">
        <v>112</v>
      </c>
      <c r="G92" s="191"/>
      <c r="H92" s="228"/>
      <c r="I92" s="228"/>
      <c r="J92" s="374">
        <v>1</v>
      </c>
      <c r="K92" s="374">
        <v>1</v>
      </c>
      <c r="L92" s="305"/>
      <c r="M92" s="305"/>
      <c r="N92" s="374">
        <v>1</v>
      </c>
      <c r="O92" s="374">
        <v>1</v>
      </c>
      <c r="P92" s="305"/>
      <c r="Q92" s="305"/>
      <c r="R92" s="374">
        <v>1</v>
      </c>
      <c r="S92" s="374">
        <v>1</v>
      </c>
      <c r="T92" s="305"/>
      <c r="U92" s="305"/>
      <c r="V92" s="374">
        <v>1</v>
      </c>
      <c r="W92" s="374">
        <v>1</v>
      </c>
      <c r="X92" s="305"/>
      <c r="Y92" s="305"/>
      <c r="Z92" s="374">
        <v>1</v>
      </c>
      <c r="AA92" s="374">
        <v>1</v>
      </c>
      <c r="AB92" s="305"/>
      <c r="AC92" s="305"/>
      <c r="AD92" s="374">
        <v>1</v>
      </c>
      <c r="AE92" s="374">
        <v>1</v>
      </c>
      <c r="AF92" s="305"/>
      <c r="AG92" s="305"/>
      <c r="AH92" s="374">
        <v>1</v>
      </c>
      <c r="AI92" s="374">
        <v>1</v>
      </c>
      <c r="AJ92" s="305"/>
      <c r="AK92" s="305"/>
      <c r="AL92" s="374">
        <v>1</v>
      </c>
      <c r="AM92" s="374">
        <v>1</v>
      </c>
      <c r="AN92" s="305"/>
      <c r="AO92" s="305"/>
      <c r="AP92" s="374">
        <v>1</v>
      </c>
      <c r="AQ92" s="374">
        <v>1</v>
      </c>
      <c r="AR92" s="305"/>
      <c r="AS92" s="305"/>
      <c r="AT92" s="374">
        <v>1</v>
      </c>
      <c r="AU92" s="374">
        <v>1</v>
      </c>
      <c r="AV92" s="305"/>
      <c r="AW92" s="305"/>
      <c r="AX92" s="374">
        <v>1</v>
      </c>
      <c r="AY92" s="374">
        <v>1</v>
      </c>
      <c r="AZ92" s="305"/>
      <c r="BA92" s="305"/>
      <c r="BB92" s="374">
        <v>1</v>
      </c>
      <c r="BC92" s="374">
        <v>1</v>
      </c>
      <c r="BD92" s="305"/>
      <c r="BE92" s="305"/>
      <c r="BF92" s="374">
        <v>1</v>
      </c>
      <c r="BG92" s="374">
        <v>1</v>
      </c>
      <c r="BH92" s="305"/>
      <c r="BI92" s="305"/>
      <c r="BJ92" s="374">
        <v>1</v>
      </c>
      <c r="BK92" s="374">
        <v>1</v>
      </c>
      <c r="BL92" s="305"/>
      <c r="BM92" s="305"/>
      <c r="BN92" s="374">
        <v>1</v>
      </c>
      <c r="BO92" s="374">
        <v>1</v>
      </c>
      <c r="BP92" s="305"/>
      <c r="BQ92" s="228"/>
      <c r="BR92" s="228"/>
      <c r="BS92" s="305"/>
      <c r="BT92" s="305"/>
      <c r="BU92" s="739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594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</row>
    <row r="93" spans="1:198" s="3" customFormat="1" x14ac:dyDescent="0.25">
      <c r="A93" s="601">
        <v>90</v>
      </c>
      <c r="B93" s="109" t="s">
        <v>939</v>
      </c>
      <c r="C93" s="20" t="s">
        <v>66</v>
      </c>
      <c r="D93" s="20" t="s">
        <v>6</v>
      </c>
      <c r="F93" s="40" t="s">
        <v>112</v>
      </c>
      <c r="G93" s="51"/>
      <c r="H93" s="33"/>
      <c r="I93" s="33"/>
      <c r="J93" s="32">
        <v>1</v>
      </c>
      <c r="K93" s="32">
        <v>1</v>
      </c>
      <c r="L93" s="42"/>
      <c r="M93" s="42"/>
      <c r="N93" s="32">
        <v>1</v>
      </c>
      <c r="O93" s="32">
        <v>1</v>
      </c>
      <c r="P93" s="42"/>
      <c r="Q93" s="42"/>
      <c r="R93" s="32">
        <v>1</v>
      </c>
      <c r="S93" s="32">
        <v>1</v>
      </c>
      <c r="T93" s="42"/>
      <c r="U93" s="42"/>
      <c r="V93" s="32">
        <v>1</v>
      </c>
      <c r="W93" s="32">
        <v>1</v>
      </c>
      <c r="X93" s="42"/>
      <c r="Y93" s="42"/>
      <c r="Z93" s="32">
        <v>1</v>
      </c>
      <c r="AA93" s="32">
        <v>1</v>
      </c>
      <c r="AB93" s="42"/>
      <c r="AC93" s="42"/>
      <c r="AD93" s="32">
        <v>1</v>
      </c>
      <c r="AE93" s="32">
        <v>1</v>
      </c>
      <c r="AF93" s="42"/>
      <c r="AG93" s="42"/>
      <c r="AH93" s="32">
        <v>1</v>
      </c>
      <c r="AI93" s="32">
        <v>1</v>
      </c>
      <c r="AJ93" s="42"/>
      <c r="AK93" s="42"/>
      <c r="AL93" s="32">
        <v>1</v>
      </c>
      <c r="AM93" s="32">
        <v>1</v>
      </c>
      <c r="AN93" s="42"/>
      <c r="AO93" s="42"/>
      <c r="AP93" s="32">
        <v>1</v>
      </c>
      <c r="AQ93" s="32">
        <v>1</v>
      </c>
      <c r="AR93" s="42"/>
      <c r="AS93" s="42"/>
      <c r="AT93" s="32">
        <v>1</v>
      </c>
      <c r="AU93" s="32">
        <v>1</v>
      </c>
      <c r="AV93" s="42"/>
      <c r="AW93" s="42"/>
      <c r="AX93" s="32">
        <v>1</v>
      </c>
      <c r="AY93" s="32">
        <v>1</v>
      </c>
      <c r="AZ93" s="42"/>
      <c r="BA93" s="42"/>
      <c r="BB93" s="32">
        <v>1</v>
      </c>
      <c r="BC93" s="32">
        <v>1</v>
      </c>
      <c r="BD93" s="42"/>
      <c r="BE93" s="42"/>
      <c r="BF93" s="32">
        <v>1</v>
      </c>
      <c r="BG93" s="32">
        <v>1</v>
      </c>
      <c r="BH93" s="42"/>
      <c r="BI93" s="42"/>
      <c r="BJ93" s="32">
        <v>1</v>
      </c>
      <c r="BK93" s="32">
        <v>1</v>
      </c>
      <c r="BL93" s="42"/>
      <c r="BM93" s="42"/>
      <c r="BN93" s="32">
        <v>1</v>
      </c>
      <c r="BO93" s="32">
        <v>1</v>
      </c>
      <c r="BP93" s="42"/>
      <c r="BQ93" s="33"/>
      <c r="BR93" s="33"/>
      <c r="BS93" s="42"/>
      <c r="BT93" s="42"/>
      <c r="BU93" s="741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589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</row>
    <row r="94" spans="1:198" s="263" customFormat="1" ht="13.8" thickBot="1" x14ac:dyDescent="0.3">
      <c r="A94" s="601">
        <v>91</v>
      </c>
      <c r="B94" s="337"/>
      <c r="C94" s="342"/>
      <c r="D94" s="357"/>
      <c r="F94" s="339"/>
      <c r="G94" s="340" t="s">
        <v>209</v>
      </c>
      <c r="H94" s="340" t="s">
        <v>272</v>
      </c>
      <c r="I94" s="340" t="s">
        <v>210</v>
      </c>
      <c r="J94" s="340" t="s">
        <v>211</v>
      </c>
      <c r="K94" s="340" t="s">
        <v>212</v>
      </c>
      <c r="L94" s="340" t="s">
        <v>213</v>
      </c>
      <c r="M94" s="340" t="s">
        <v>214</v>
      </c>
      <c r="N94" s="340" t="s">
        <v>215</v>
      </c>
      <c r="O94" s="340" t="s">
        <v>216</v>
      </c>
      <c r="P94" s="340" t="s">
        <v>217</v>
      </c>
      <c r="Q94" s="340" t="s">
        <v>218</v>
      </c>
      <c r="R94" s="340" t="s">
        <v>219</v>
      </c>
      <c r="S94" s="340" t="s">
        <v>220</v>
      </c>
      <c r="T94" s="340" t="s">
        <v>221</v>
      </c>
      <c r="U94" s="340" t="s">
        <v>222</v>
      </c>
      <c r="V94" s="340" t="s">
        <v>223</v>
      </c>
      <c r="W94" s="340" t="s">
        <v>224</v>
      </c>
      <c r="X94" s="340" t="s">
        <v>225</v>
      </c>
      <c r="Y94" s="340" t="s">
        <v>226</v>
      </c>
      <c r="Z94" s="340" t="s">
        <v>227</v>
      </c>
      <c r="AA94" s="340" t="s">
        <v>228</v>
      </c>
      <c r="AB94" s="340" t="s">
        <v>229</v>
      </c>
      <c r="AC94" s="340" t="s">
        <v>230</v>
      </c>
      <c r="AD94" s="340" t="s">
        <v>231</v>
      </c>
      <c r="AE94" s="340" t="s">
        <v>232</v>
      </c>
      <c r="AF94" s="340" t="s">
        <v>233</v>
      </c>
      <c r="AG94" s="340" t="s">
        <v>234</v>
      </c>
      <c r="AH94" s="340" t="s">
        <v>235</v>
      </c>
      <c r="AI94" s="340" t="s">
        <v>236</v>
      </c>
      <c r="AJ94" s="340" t="s">
        <v>237</v>
      </c>
      <c r="AK94" s="340" t="s">
        <v>238</v>
      </c>
      <c r="AL94" s="340" t="s">
        <v>239</v>
      </c>
      <c r="AM94" s="340" t="s">
        <v>240</v>
      </c>
      <c r="AN94" s="340" t="s">
        <v>241</v>
      </c>
      <c r="AO94" s="340" t="s">
        <v>242</v>
      </c>
      <c r="AP94" s="340" t="s">
        <v>243</v>
      </c>
      <c r="AQ94" s="340" t="s">
        <v>244</v>
      </c>
      <c r="AR94" s="340" t="s">
        <v>245</v>
      </c>
      <c r="AS94" s="340" t="s">
        <v>246</v>
      </c>
      <c r="AT94" s="340" t="s">
        <v>247</v>
      </c>
      <c r="AU94" s="340" t="s">
        <v>248</v>
      </c>
      <c r="AV94" s="340" t="s">
        <v>249</v>
      </c>
      <c r="AW94" s="340" t="s">
        <v>250</v>
      </c>
      <c r="AX94" s="340" t="s">
        <v>251</v>
      </c>
      <c r="AY94" s="340" t="s">
        <v>252</v>
      </c>
      <c r="AZ94" s="340" t="s">
        <v>253</v>
      </c>
      <c r="BA94" s="340" t="s">
        <v>254</v>
      </c>
      <c r="BB94" s="340" t="s">
        <v>255</v>
      </c>
      <c r="BC94" s="340" t="s">
        <v>256</v>
      </c>
      <c r="BD94" s="340" t="s">
        <v>257</v>
      </c>
      <c r="BE94" s="340" t="s">
        <v>258</v>
      </c>
      <c r="BF94" s="340" t="s">
        <v>259</v>
      </c>
      <c r="BG94" s="340" t="s">
        <v>260</v>
      </c>
      <c r="BH94" s="340" t="s">
        <v>261</v>
      </c>
      <c r="BI94" s="340" t="s">
        <v>262</v>
      </c>
      <c r="BJ94" s="340" t="s">
        <v>263</v>
      </c>
      <c r="BK94" s="340" t="s">
        <v>264</v>
      </c>
      <c r="BL94" s="340" t="s">
        <v>265</v>
      </c>
      <c r="BM94" s="340" t="s">
        <v>266</v>
      </c>
      <c r="BN94" s="340" t="s">
        <v>267</v>
      </c>
      <c r="BO94" s="340" t="s">
        <v>268</v>
      </c>
      <c r="BP94" s="340" t="s">
        <v>269</v>
      </c>
      <c r="BQ94" s="340" t="s">
        <v>270</v>
      </c>
      <c r="BR94" s="340" t="s">
        <v>271</v>
      </c>
      <c r="BS94" s="340"/>
      <c r="BT94" s="340"/>
      <c r="BU94" s="747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59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</row>
    <row r="95" spans="1:198" s="270" customFormat="1" ht="13.8" thickBot="1" x14ac:dyDescent="0.3">
      <c r="A95" s="601">
        <v>92</v>
      </c>
      <c r="B95" s="384" t="s">
        <v>944</v>
      </c>
      <c r="C95" s="390" t="s">
        <v>275</v>
      </c>
      <c r="D95" s="397" t="s">
        <v>117</v>
      </c>
      <c r="F95" s="386" t="s">
        <v>112</v>
      </c>
      <c r="G95" s="392"/>
      <c r="H95" s="393">
        <v>1</v>
      </c>
      <c r="I95" s="393">
        <v>1</v>
      </c>
      <c r="J95" s="394"/>
      <c r="K95" s="394"/>
      <c r="L95" s="393">
        <v>1</v>
      </c>
      <c r="M95" s="393">
        <v>1</v>
      </c>
      <c r="N95" s="394"/>
      <c r="O95" s="394"/>
      <c r="P95" s="393">
        <v>1</v>
      </c>
      <c r="Q95" s="393">
        <v>1</v>
      </c>
      <c r="R95" s="394"/>
      <c r="S95" s="394"/>
      <c r="T95" s="393">
        <v>1</v>
      </c>
      <c r="U95" s="393">
        <v>1</v>
      </c>
      <c r="V95" s="394"/>
      <c r="W95" s="394"/>
      <c r="X95" s="393">
        <v>1</v>
      </c>
      <c r="Y95" s="393">
        <v>1</v>
      </c>
      <c r="Z95" s="394"/>
      <c r="AA95" s="394"/>
      <c r="AB95" s="393">
        <v>1</v>
      </c>
      <c r="AC95" s="393">
        <v>1</v>
      </c>
      <c r="AD95" s="394"/>
      <c r="AE95" s="394"/>
      <c r="AF95" s="393">
        <v>1</v>
      </c>
      <c r="AG95" s="393">
        <v>1</v>
      </c>
      <c r="AH95" s="394"/>
      <c r="AI95" s="394"/>
      <c r="AJ95" s="393">
        <v>1</v>
      </c>
      <c r="AK95" s="393">
        <v>1</v>
      </c>
      <c r="AL95" s="394"/>
      <c r="AM95" s="394"/>
      <c r="AN95" s="393">
        <v>1</v>
      </c>
      <c r="AO95" s="393">
        <v>1</v>
      </c>
      <c r="AP95" s="394"/>
      <c r="AQ95" s="394"/>
      <c r="AR95" s="393">
        <v>1</v>
      </c>
      <c r="AS95" s="393">
        <v>1</v>
      </c>
      <c r="AT95" s="394"/>
      <c r="AU95" s="394"/>
      <c r="AV95" s="393">
        <v>1</v>
      </c>
      <c r="AW95" s="393">
        <v>1</v>
      </c>
      <c r="AX95" s="394"/>
      <c r="AY95" s="394"/>
      <c r="AZ95" s="393">
        <v>1</v>
      </c>
      <c r="BA95" s="393">
        <v>1</v>
      </c>
      <c r="BB95" s="394"/>
      <c r="BC95" s="394"/>
      <c r="BD95" s="393">
        <v>1</v>
      </c>
      <c r="BE95" s="393">
        <v>1</v>
      </c>
      <c r="BF95" s="394"/>
      <c r="BG95" s="394"/>
      <c r="BH95" s="393">
        <v>1</v>
      </c>
      <c r="BI95" s="393">
        <v>1</v>
      </c>
      <c r="BJ95" s="394"/>
      <c r="BK95" s="394"/>
      <c r="BL95" s="393">
        <v>1</v>
      </c>
      <c r="BM95" s="393">
        <v>1</v>
      </c>
      <c r="BN95" s="394"/>
      <c r="BO95" s="394"/>
      <c r="BP95" s="393">
        <v>1</v>
      </c>
      <c r="BQ95" s="393">
        <v>1</v>
      </c>
      <c r="BR95" s="393">
        <v>1</v>
      </c>
      <c r="BS95" s="394"/>
      <c r="BT95" s="394"/>
      <c r="BU95" s="752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595"/>
    </row>
    <row r="96" spans="1:198" s="37" customFormat="1" x14ac:dyDescent="0.25">
      <c r="A96" s="601">
        <v>93</v>
      </c>
      <c r="B96" s="188" t="s">
        <v>955</v>
      </c>
      <c r="C96" s="372" t="s">
        <v>41</v>
      </c>
      <c r="D96" s="372" t="s">
        <v>4</v>
      </c>
      <c r="E96" s="286"/>
      <c r="F96" s="366" t="s">
        <v>112</v>
      </c>
      <c r="G96" s="191">
        <v>1.5</v>
      </c>
      <c r="H96" s="228">
        <v>1.5</v>
      </c>
      <c r="I96" s="228">
        <v>1.5</v>
      </c>
      <c r="J96" s="228">
        <v>1.5</v>
      </c>
      <c r="K96" s="228">
        <v>1.5</v>
      </c>
      <c r="L96" s="228">
        <v>1.5</v>
      </c>
      <c r="M96" s="228">
        <v>1.5</v>
      </c>
      <c r="N96" s="228">
        <v>1.5</v>
      </c>
      <c r="O96" s="228">
        <v>1.5</v>
      </c>
      <c r="P96" s="228">
        <v>1.5</v>
      </c>
      <c r="Q96" s="228">
        <v>1.5</v>
      </c>
      <c r="R96" s="228">
        <v>1.5</v>
      </c>
      <c r="S96" s="228">
        <v>1.5</v>
      </c>
      <c r="T96" s="228">
        <v>1.5</v>
      </c>
      <c r="U96" s="228">
        <v>1.5</v>
      </c>
      <c r="V96" s="228">
        <v>1.5</v>
      </c>
      <c r="W96" s="228">
        <v>1.5</v>
      </c>
      <c r="X96" s="228">
        <v>1.5</v>
      </c>
      <c r="Y96" s="228">
        <v>1.5</v>
      </c>
      <c r="Z96" s="228">
        <v>1.5</v>
      </c>
      <c r="AA96" s="228">
        <v>1.5</v>
      </c>
      <c r="AB96" s="228">
        <v>1.5</v>
      </c>
      <c r="AC96" s="228">
        <v>1.5</v>
      </c>
      <c r="AD96" s="228">
        <v>1.5</v>
      </c>
      <c r="AE96" s="228">
        <v>1.5</v>
      </c>
      <c r="AF96" s="228">
        <v>1.5</v>
      </c>
      <c r="AG96" s="228">
        <v>1.5</v>
      </c>
      <c r="AH96" s="228">
        <v>1.5</v>
      </c>
      <c r="AI96" s="228">
        <v>1.5</v>
      </c>
      <c r="AJ96" s="228">
        <v>1.5</v>
      </c>
      <c r="AK96" s="228">
        <v>1.5</v>
      </c>
      <c r="AL96" s="228">
        <v>1.5</v>
      </c>
      <c r="AM96" s="228">
        <v>1.5</v>
      </c>
      <c r="AN96" s="228">
        <v>1.5</v>
      </c>
      <c r="AO96" s="228">
        <v>1.5</v>
      </c>
      <c r="AP96" s="228">
        <v>1.5</v>
      </c>
      <c r="AQ96" s="228">
        <v>1.5</v>
      </c>
      <c r="AR96" s="228">
        <v>1.5</v>
      </c>
      <c r="AS96" s="228">
        <v>1.5</v>
      </c>
      <c r="AT96" s="228">
        <v>1.5</v>
      </c>
      <c r="AU96" s="228">
        <v>1.5</v>
      </c>
      <c r="AV96" s="228">
        <v>1.5</v>
      </c>
      <c r="AW96" s="228">
        <v>1.5</v>
      </c>
      <c r="AX96" s="228">
        <v>1.5</v>
      </c>
      <c r="AY96" s="228">
        <v>1.5</v>
      </c>
      <c r="AZ96" s="228">
        <v>1.5</v>
      </c>
      <c r="BA96" s="228">
        <v>1.5</v>
      </c>
      <c r="BB96" s="228">
        <v>1.5</v>
      </c>
      <c r="BC96" s="228">
        <v>1.5</v>
      </c>
      <c r="BD96" s="228">
        <v>1.5</v>
      </c>
      <c r="BE96" s="228">
        <v>1.5</v>
      </c>
      <c r="BF96" s="228">
        <v>1.5</v>
      </c>
      <c r="BG96" s="228">
        <v>1.5</v>
      </c>
      <c r="BH96" s="228">
        <v>1.5</v>
      </c>
      <c r="BI96" s="228">
        <v>1.5</v>
      </c>
      <c r="BJ96" s="228">
        <v>1.5</v>
      </c>
      <c r="BK96" s="228">
        <v>1.5</v>
      </c>
      <c r="BL96" s="228">
        <v>1.5</v>
      </c>
      <c r="BM96" s="228">
        <v>1.5</v>
      </c>
      <c r="BN96" s="228">
        <v>1.5</v>
      </c>
      <c r="BO96" s="228">
        <v>1.5</v>
      </c>
      <c r="BP96" s="228">
        <v>1.5</v>
      </c>
      <c r="BQ96" s="228">
        <v>1.5</v>
      </c>
      <c r="BR96" s="228">
        <v>1.5</v>
      </c>
      <c r="BS96" s="382"/>
      <c r="BT96" s="382"/>
      <c r="BU96" s="764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594"/>
    </row>
    <row r="97" spans="1:183" s="7" customFormat="1" x14ac:dyDescent="0.25">
      <c r="A97" s="601">
        <v>94</v>
      </c>
      <c r="B97" s="108" t="s">
        <v>956</v>
      </c>
      <c r="C97" s="17" t="s">
        <v>68</v>
      </c>
      <c r="D97" s="16" t="s">
        <v>54</v>
      </c>
      <c r="E97" s="3"/>
      <c r="F97" s="40" t="s">
        <v>112</v>
      </c>
      <c r="G97" s="51">
        <v>1</v>
      </c>
      <c r="H97" s="33">
        <v>1</v>
      </c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>
        <v>1</v>
      </c>
      <c r="P97" s="33">
        <v>1</v>
      </c>
      <c r="Q97" s="33">
        <v>1</v>
      </c>
      <c r="R97" s="33">
        <v>1</v>
      </c>
      <c r="S97" s="33">
        <v>1</v>
      </c>
      <c r="T97" s="33">
        <v>1</v>
      </c>
      <c r="U97" s="33">
        <v>1</v>
      </c>
      <c r="V97" s="33">
        <v>1</v>
      </c>
      <c r="W97" s="33">
        <v>1</v>
      </c>
      <c r="X97" s="33">
        <v>1</v>
      </c>
      <c r="Y97" s="33">
        <v>1</v>
      </c>
      <c r="Z97" s="33">
        <v>1</v>
      </c>
      <c r="AA97" s="33">
        <v>1</v>
      </c>
      <c r="AB97" s="33">
        <v>1</v>
      </c>
      <c r="AC97" s="33">
        <v>1</v>
      </c>
      <c r="AD97" s="33">
        <v>1</v>
      </c>
      <c r="AE97" s="33">
        <v>1</v>
      </c>
      <c r="AF97" s="33">
        <v>1</v>
      </c>
      <c r="AG97" s="33">
        <v>1</v>
      </c>
      <c r="AH97" s="33">
        <v>1</v>
      </c>
      <c r="AI97" s="33">
        <v>1</v>
      </c>
      <c r="AJ97" s="33">
        <v>1</v>
      </c>
      <c r="AK97" s="33">
        <v>1</v>
      </c>
      <c r="AL97" s="33">
        <v>1</v>
      </c>
      <c r="AM97" s="33">
        <v>1</v>
      </c>
      <c r="AN97" s="33">
        <v>1</v>
      </c>
      <c r="AO97" s="33">
        <v>1</v>
      </c>
      <c r="AP97" s="33">
        <v>1</v>
      </c>
      <c r="AQ97" s="33">
        <v>1</v>
      </c>
      <c r="AR97" s="33">
        <v>1</v>
      </c>
      <c r="AS97" s="33">
        <v>1</v>
      </c>
      <c r="AT97" s="33">
        <v>1</v>
      </c>
      <c r="AU97" s="33">
        <v>1</v>
      </c>
      <c r="AV97" s="33">
        <v>1</v>
      </c>
      <c r="AW97" s="33">
        <v>1</v>
      </c>
      <c r="AX97" s="33">
        <v>1</v>
      </c>
      <c r="AY97" s="33">
        <v>1</v>
      </c>
      <c r="AZ97" s="33">
        <v>1</v>
      </c>
      <c r="BA97" s="33">
        <v>1</v>
      </c>
      <c r="BB97" s="33">
        <v>1</v>
      </c>
      <c r="BC97" s="33">
        <v>1</v>
      </c>
      <c r="BD97" s="33">
        <v>1</v>
      </c>
      <c r="BE97" s="33">
        <v>1</v>
      </c>
      <c r="BF97" s="33">
        <v>1</v>
      </c>
      <c r="BG97" s="33">
        <v>1</v>
      </c>
      <c r="BH97" s="33">
        <v>1</v>
      </c>
      <c r="BI97" s="33">
        <v>1</v>
      </c>
      <c r="BJ97" s="33">
        <v>1</v>
      </c>
      <c r="BK97" s="33">
        <v>1</v>
      </c>
      <c r="BL97" s="33">
        <v>1</v>
      </c>
      <c r="BM97" s="33">
        <v>1</v>
      </c>
      <c r="BN97" s="33">
        <v>1</v>
      </c>
      <c r="BO97" s="33">
        <v>1</v>
      </c>
      <c r="BP97" s="33">
        <v>1</v>
      </c>
      <c r="BQ97" s="33">
        <v>1</v>
      </c>
      <c r="BR97" s="33">
        <v>1</v>
      </c>
      <c r="BS97" s="102"/>
      <c r="BT97" s="102"/>
      <c r="BU97" s="765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589"/>
    </row>
    <row r="98" spans="1:183" s="7" customFormat="1" x14ac:dyDescent="0.25">
      <c r="A98" s="601">
        <v>95</v>
      </c>
      <c r="B98" s="108" t="s">
        <v>957</v>
      </c>
      <c r="C98" s="20" t="s">
        <v>312</v>
      </c>
      <c r="D98" s="20" t="s">
        <v>10</v>
      </c>
      <c r="E98" s="3"/>
      <c r="F98" s="40" t="s">
        <v>112</v>
      </c>
      <c r="G98" s="51"/>
      <c r="H98" s="33">
        <v>1</v>
      </c>
      <c r="I98" s="33">
        <v>1</v>
      </c>
      <c r="J98" s="33"/>
      <c r="K98" s="33"/>
      <c r="L98" s="33">
        <v>1</v>
      </c>
      <c r="M98" s="33">
        <v>1</v>
      </c>
      <c r="N98" s="33"/>
      <c r="O98" s="33"/>
      <c r="P98" s="33">
        <v>1</v>
      </c>
      <c r="Q98" s="33">
        <v>1</v>
      </c>
      <c r="R98" s="33"/>
      <c r="S98" s="33"/>
      <c r="T98" s="33">
        <v>1</v>
      </c>
      <c r="U98" s="33">
        <v>1</v>
      </c>
      <c r="V98" s="42"/>
      <c r="W98" s="42"/>
      <c r="X98" s="33">
        <v>1</v>
      </c>
      <c r="Y98" s="33">
        <v>1</v>
      </c>
      <c r="Z98" s="42"/>
      <c r="AA98" s="42"/>
      <c r="AB98" s="33">
        <v>1</v>
      </c>
      <c r="AC98" s="33">
        <v>1</v>
      </c>
      <c r="AD98" s="42"/>
      <c r="AE98" s="42"/>
      <c r="AF98" s="33">
        <v>1</v>
      </c>
      <c r="AG98" s="33">
        <v>1</v>
      </c>
      <c r="AH98" s="42"/>
      <c r="AI98" s="42"/>
      <c r="AJ98" s="33">
        <v>1</v>
      </c>
      <c r="AK98" s="33">
        <v>1</v>
      </c>
      <c r="AL98" s="42"/>
      <c r="AM98" s="42"/>
      <c r="AN98" s="33">
        <v>1</v>
      </c>
      <c r="AO98" s="33">
        <v>1</v>
      </c>
      <c r="AP98" s="42"/>
      <c r="AQ98" s="42"/>
      <c r="AR98" s="33">
        <v>1</v>
      </c>
      <c r="AS98" s="33">
        <v>1</v>
      </c>
      <c r="AT98" s="42"/>
      <c r="AU98" s="42"/>
      <c r="AV98" s="33">
        <v>1</v>
      </c>
      <c r="AW98" s="33">
        <v>1</v>
      </c>
      <c r="AX98" s="42"/>
      <c r="AY98" s="33"/>
      <c r="AZ98" s="33">
        <v>1</v>
      </c>
      <c r="BA98" s="33">
        <v>1</v>
      </c>
      <c r="BB98" s="42"/>
      <c r="BC98" s="33"/>
      <c r="BD98" s="33">
        <v>1</v>
      </c>
      <c r="BE98" s="33">
        <v>1</v>
      </c>
      <c r="BF98" s="42"/>
      <c r="BG98" s="33"/>
      <c r="BH98" s="33">
        <v>1</v>
      </c>
      <c r="BI98" s="33">
        <v>1</v>
      </c>
      <c r="BJ98" s="42"/>
      <c r="BK98" s="33"/>
      <c r="BL98" s="33">
        <v>1</v>
      </c>
      <c r="BM98" s="33">
        <v>1</v>
      </c>
      <c r="BN98" s="42"/>
      <c r="BO98" s="33"/>
      <c r="BP98" s="33">
        <v>1</v>
      </c>
      <c r="BQ98" s="33">
        <v>1</v>
      </c>
      <c r="BR98" s="33">
        <v>1</v>
      </c>
      <c r="BS98" s="45"/>
      <c r="BT98" s="45"/>
      <c r="BU98" s="766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589"/>
    </row>
    <row r="99" spans="1:183" s="50" customFormat="1" ht="13.8" thickBot="1" x14ac:dyDescent="0.3">
      <c r="A99" s="601">
        <v>96</v>
      </c>
      <c r="B99" s="182" t="s">
        <v>958</v>
      </c>
      <c r="C99" s="219" t="s">
        <v>69</v>
      </c>
      <c r="D99" s="219" t="s">
        <v>70</v>
      </c>
      <c r="E99" s="35"/>
      <c r="F99" s="345" t="s">
        <v>112</v>
      </c>
      <c r="G99" s="186">
        <v>2</v>
      </c>
      <c r="H99" s="220">
        <v>2</v>
      </c>
      <c r="I99" s="220">
        <v>2</v>
      </c>
      <c r="J99" s="220">
        <v>2</v>
      </c>
      <c r="K99" s="220">
        <v>2</v>
      </c>
      <c r="L99" s="220">
        <v>2</v>
      </c>
      <c r="M99" s="220">
        <v>2</v>
      </c>
      <c r="N99" s="220">
        <v>2</v>
      </c>
      <c r="O99" s="220">
        <v>2</v>
      </c>
      <c r="P99" s="220">
        <v>2</v>
      </c>
      <c r="Q99" s="220">
        <v>2</v>
      </c>
      <c r="R99" s="220">
        <v>2</v>
      </c>
      <c r="S99" s="220">
        <v>2</v>
      </c>
      <c r="T99" s="220">
        <v>2</v>
      </c>
      <c r="U99" s="220">
        <v>2</v>
      </c>
      <c r="V99" s="220">
        <v>2</v>
      </c>
      <c r="W99" s="220">
        <v>2</v>
      </c>
      <c r="X99" s="220">
        <v>2</v>
      </c>
      <c r="Y99" s="220">
        <v>2</v>
      </c>
      <c r="Z99" s="220">
        <v>2</v>
      </c>
      <c r="AA99" s="220">
        <v>2</v>
      </c>
      <c r="AB99" s="220">
        <v>2</v>
      </c>
      <c r="AC99" s="220">
        <v>2</v>
      </c>
      <c r="AD99" s="220">
        <v>2</v>
      </c>
      <c r="AE99" s="220">
        <v>2</v>
      </c>
      <c r="AF99" s="220">
        <v>2</v>
      </c>
      <c r="AG99" s="220">
        <v>2</v>
      </c>
      <c r="AH99" s="220">
        <v>2</v>
      </c>
      <c r="AI99" s="220">
        <v>2</v>
      </c>
      <c r="AJ99" s="220">
        <v>2</v>
      </c>
      <c r="AK99" s="220">
        <v>2</v>
      </c>
      <c r="AL99" s="220">
        <v>2</v>
      </c>
      <c r="AM99" s="220">
        <v>2</v>
      </c>
      <c r="AN99" s="220">
        <v>2</v>
      </c>
      <c r="AO99" s="220">
        <v>2</v>
      </c>
      <c r="AP99" s="220">
        <v>2</v>
      </c>
      <c r="AQ99" s="220">
        <v>2</v>
      </c>
      <c r="AR99" s="220">
        <v>2</v>
      </c>
      <c r="AS99" s="220">
        <v>2</v>
      </c>
      <c r="AT99" s="220">
        <v>2</v>
      </c>
      <c r="AU99" s="220">
        <v>2</v>
      </c>
      <c r="AV99" s="220">
        <v>2</v>
      </c>
      <c r="AW99" s="220">
        <v>2</v>
      </c>
      <c r="AX99" s="220">
        <v>2</v>
      </c>
      <c r="AY99" s="220">
        <v>2</v>
      </c>
      <c r="AZ99" s="220">
        <v>2</v>
      </c>
      <c r="BA99" s="220">
        <v>2</v>
      </c>
      <c r="BB99" s="220">
        <v>2</v>
      </c>
      <c r="BC99" s="220">
        <v>2</v>
      </c>
      <c r="BD99" s="220">
        <v>2</v>
      </c>
      <c r="BE99" s="220">
        <v>2</v>
      </c>
      <c r="BF99" s="220">
        <v>2</v>
      </c>
      <c r="BG99" s="220">
        <v>2</v>
      </c>
      <c r="BH99" s="220">
        <v>2</v>
      </c>
      <c r="BI99" s="220">
        <v>2</v>
      </c>
      <c r="BJ99" s="220">
        <v>2</v>
      </c>
      <c r="BK99" s="220">
        <v>2</v>
      </c>
      <c r="BL99" s="220">
        <v>2</v>
      </c>
      <c r="BM99" s="220">
        <v>2</v>
      </c>
      <c r="BN99" s="220">
        <v>2</v>
      </c>
      <c r="BO99" s="220">
        <v>2</v>
      </c>
      <c r="BP99" s="220">
        <v>2</v>
      </c>
      <c r="BQ99" s="220">
        <v>2</v>
      </c>
      <c r="BR99" s="220">
        <v>2</v>
      </c>
      <c r="BS99" s="221"/>
      <c r="BT99" s="221"/>
      <c r="BU99" s="767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590"/>
    </row>
    <row r="100" spans="1:183" s="270" customFormat="1" ht="13.8" thickBot="1" x14ac:dyDescent="0.3">
      <c r="A100" s="601">
        <v>97</v>
      </c>
      <c r="B100" s="384" t="s">
        <v>945</v>
      </c>
      <c r="C100" s="395" t="s">
        <v>134</v>
      </c>
      <c r="D100" s="395" t="s">
        <v>55</v>
      </c>
      <c r="E100" s="275"/>
      <c r="F100" s="386" t="s">
        <v>112</v>
      </c>
      <c r="G100" s="387">
        <v>1</v>
      </c>
      <c r="H100" s="388">
        <v>1</v>
      </c>
      <c r="I100" s="388">
        <v>1</v>
      </c>
      <c r="J100" s="388">
        <v>1</v>
      </c>
      <c r="K100" s="388">
        <v>1</v>
      </c>
      <c r="L100" s="388">
        <v>1</v>
      </c>
      <c r="M100" s="388">
        <v>1</v>
      </c>
      <c r="N100" s="388">
        <v>1</v>
      </c>
      <c r="O100" s="388">
        <v>1</v>
      </c>
      <c r="P100" s="388">
        <v>1</v>
      </c>
      <c r="Q100" s="388">
        <v>1</v>
      </c>
      <c r="R100" s="388">
        <v>1</v>
      </c>
      <c r="S100" s="388">
        <v>1</v>
      </c>
      <c r="T100" s="388">
        <v>1</v>
      </c>
      <c r="U100" s="388">
        <v>1</v>
      </c>
      <c r="V100" s="388">
        <v>1</v>
      </c>
      <c r="W100" s="388">
        <v>1</v>
      </c>
      <c r="X100" s="388">
        <v>1</v>
      </c>
      <c r="Y100" s="388">
        <v>1</v>
      </c>
      <c r="Z100" s="388">
        <v>1</v>
      </c>
      <c r="AA100" s="388">
        <v>1</v>
      </c>
      <c r="AB100" s="388">
        <v>1</v>
      </c>
      <c r="AC100" s="388">
        <v>1</v>
      </c>
      <c r="AD100" s="388">
        <v>1</v>
      </c>
      <c r="AE100" s="388">
        <v>1</v>
      </c>
      <c r="AF100" s="388">
        <v>1</v>
      </c>
      <c r="AG100" s="388">
        <v>1</v>
      </c>
      <c r="AH100" s="388">
        <v>1</v>
      </c>
      <c r="AI100" s="388">
        <v>1</v>
      </c>
      <c r="AJ100" s="388">
        <v>1</v>
      </c>
      <c r="AK100" s="388">
        <v>1</v>
      </c>
      <c r="AL100" s="388">
        <v>1</v>
      </c>
      <c r="AM100" s="388">
        <v>1</v>
      </c>
      <c r="AN100" s="388">
        <v>1</v>
      </c>
      <c r="AO100" s="388">
        <v>1</v>
      </c>
      <c r="AP100" s="388">
        <v>1</v>
      </c>
      <c r="AQ100" s="388">
        <v>1</v>
      </c>
      <c r="AR100" s="388">
        <v>1</v>
      </c>
      <c r="AS100" s="388">
        <v>1</v>
      </c>
      <c r="AT100" s="388">
        <v>1</v>
      </c>
      <c r="AU100" s="388">
        <v>1</v>
      </c>
      <c r="AV100" s="388">
        <v>1</v>
      </c>
      <c r="AW100" s="388">
        <v>1</v>
      </c>
      <c r="AX100" s="388">
        <v>1</v>
      </c>
      <c r="AY100" s="388">
        <v>1</v>
      </c>
      <c r="AZ100" s="388">
        <v>1</v>
      </c>
      <c r="BA100" s="388">
        <v>1</v>
      </c>
      <c r="BB100" s="388">
        <v>1</v>
      </c>
      <c r="BC100" s="388">
        <v>1</v>
      </c>
      <c r="BD100" s="388">
        <v>1</v>
      </c>
      <c r="BE100" s="388">
        <v>1</v>
      </c>
      <c r="BF100" s="388">
        <v>1</v>
      </c>
      <c r="BG100" s="388">
        <v>1</v>
      </c>
      <c r="BH100" s="388">
        <v>1</v>
      </c>
      <c r="BI100" s="388">
        <v>1</v>
      </c>
      <c r="BJ100" s="388">
        <v>1</v>
      </c>
      <c r="BK100" s="388">
        <v>1</v>
      </c>
      <c r="BL100" s="388">
        <v>1</v>
      </c>
      <c r="BM100" s="388">
        <v>1</v>
      </c>
      <c r="BN100" s="388">
        <v>1</v>
      </c>
      <c r="BO100" s="388">
        <v>1</v>
      </c>
      <c r="BP100" s="388">
        <v>1</v>
      </c>
      <c r="BQ100" s="388">
        <v>1</v>
      </c>
      <c r="BR100" s="388">
        <v>1</v>
      </c>
      <c r="BS100" s="401"/>
      <c r="BT100" s="401"/>
      <c r="BU100" s="76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595"/>
    </row>
    <row r="101" spans="1:183" s="37" customFormat="1" x14ac:dyDescent="0.25">
      <c r="A101" s="601">
        <v>98</v>
      </c>
      <c r="B101" s="188" t="s">
        <v>946</v>
      </c>
      <c r="C101" s="372" t="s">
        <v>137</v>
      </c>
      <c r="D101" s="372" t="s">
        <v>56</v>
      </c>
      <c r="E101" s="286"/>
      <c r="F101" s="366" t="s">
        <v>112</v>
      </c>
      <c r="G101" s="373">
        <v>1</v>
      </c>
      <c r="H101" s="374">
        <v>1</v>
      </c>
      <c r="I101" s="374">
        <v>1</v>
      </c>
      <c r="J101" s="374">
        <v>1</v>
      </c>
      <c r="K101" s="374">
        <v>1</v>
      </c>
      <c r="L101" s="374">
        <v>1</v>
      </c>
      <c r="M101" s="374">
        <v>1</v>
      </c>
      <c r="N101" s="374">
        <v>1</v>
      </c>
      <c r="O101" s="374">
        <v>1</v>
      </c>
      <c r="P101" s="374">
        <v>1</v>
      </c>
      <c r="Q101" s="374">
        <v>1</v>
      </c>
      <c r="R101" s="374">
        <v>1</v>
      </c>
      <c r="S101" s="374">
        <v>1</v>
      </c>
      <c r="T101" s="374">
        <v>1</v>
      </c>
      <c r="U101" s="374">
        <v>1</v>
      </c>
      <c r="V101" s="374">
        <v>1</v>
      </c>
      <c r="W101" s="374">
        <v>1</v>
      </c>
      <c r="X101" s="374">
        <v>1</v>
      </c>
      <c r="Y101" s="374">
        <v>1</v>
      </c>
      <c r="Z101" s="374">
        <v>1</v>
      </c>
      <c r="AA101" s="374">
        <v>1</v>
      </c>
      <c r="AB101" s="374">
        <v>1</v>
      </c>
      <c r="AC101" s="374">
        <v>1</v>
      </c>
      <c r="AD101" s="374">
        <v>1</v>
      </c>
      <c r="AE101" s="374">
        <v>1</v>
      </c>
      <c r="AF101" s="374">
        <v>1</v>
      </c>
      <c r="AG101" s="374">
        <v>1</v>
      </c>
      <c r="AH101" s="374">
        <v>1</v>
      </c>
      <c r="AI101" s="374">
        <v>1</v>
      </c>
      <c r="AJ101" s="374">
        <v>1</v>
      </c>
      <c r="AK101" s="374">
        <v>1</v>
      </c>
      <c r="AL101" s="374">
        <v>1</v>
      </c>
      <c r="AM101" s="374">
        <v>1</v>
      </c>
      <c r="AN101" s="374">
        <v>1</v>
      </c>
      <c r="AO101" s="374">
        <v>1</v>
      </c>
      <c r="AP101" s="374">
        <v>1</v>
      </c>
      <c r="AQ101" s="374">
        <v>1</v>
      </c>
      <c r="AR101" s="374">
        <v>1</v>
      </c>
      <c r="AS101" s="374">
        <v>1</v>
      </c>
      <c r="AT101" s="374">
        <v>1</v>
      </c>
      <c r="AU101" s="374">
        <v>1</v>
      </c>
      <c r="AV101" s="374">
        <v>1</v>
      </c>
      <c r="AW101" s="374">
        <v>1</v>
      </c>
      <c r="AX101" s="374">
        <v>1</v>
      </c>
      <c r="AY101" s="374">
        <v>1</v>
      </c>
      <c r="AZ101" s="374">
        <v>1</v>
      </c>
      <c r="BA101" s="374">
        <v>1</v>
      </c>
      <c r="BB101" s="374">
        <v>1</v>
      </c>
      <c r="BC101" s="374">
        <v>1</v>
      </c>
      <c r="BD101" s="374">
        <v>1</v>
      </c>
      <c r="BE101" s="374">
        <v>1</v>
      </c>
      <c r="BF101" s="374">
        <v>1</v>
      </c>
      <c r="BG101" s="374">
        <v>1</v>
      </c>
      <c r="BH101" s="374">
        <v>1</v>
      </c>
      <c r="BI101" s="374">
        <v>1</v>
      </c>
      <c r="BJ101" s="374">
        <v>1</v>
      </c>
      <c r="BK101" s="374">
        <v>1</v>
      </c>
      <c r="BL101" s="374">
        <v>1</v>
      </c>
      <c r="BM101" s="374">
        <v>1</v>
      </c>
      <c r="BN101" s="374">
        <v>1</v>
      </c>
      <c r="BO101" s="374">
        <v>1</v>
      </c>
      <c r="BP101" s="374">
        <v>1</v>
      </c>
      <c r="BQ101" s="374">
        <v>1</v>
      </c>
      <c r="BR101" s="374">
        <v>1</v>
      </c>
      <c r="BS101" s="382"/>
      <c r="BT101" s="382"/>
      <c r="BU101" s="764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594"/>
    </row>
    <row r="102" spans="1:183" s="50" customFormat="1" ht="13.8" thickBot="1" x14ac:dyDescent="0.3">
      <c r="A102" s="601">
        <v>99</v>
      </c>
      <c r="B102" s="182" t="s">
        <v>947</v>
      </c>
      <c r="C102" s="349" t="s">
        <v>138</v>
      </c>
      <c r="D102" s="349" t="s">
        <v>139</v>
      </c>
      <c r="E102" s="184" t="s">
        <v>57</v>
      </c>
      <c r="F102" s="345" t="s">
        <v>112</v>
      </c>
      <c r="G102" s="350">
        <v>1</v>
      </c>
      <c r="H102" s="351">
        <v>1</v>
      </c>
      <c r="I102" s="351">
        <v>1</v>
      </c>
      <c r="J102" s="351">
        <v>1</v>
      </c>
      <c r="K102" s="351">
        <v>1</v>
      </c>
      <c r="L102" s="351">
        <v>1</v>
      </c>
      <c r="M102" s="351">
        <v>1</v>
      </c>
      <c r="N102" s="351">
        <v>1</v>
      </c>
      <c r="O102" s="351">
        <v>1</v>
      </c>
      <c r="P102" s="351">
        <v>1</v>
      </c>
      <c r="Q102" s="351">
        <v>1</v>
      </c>
      <c r="R102" s="351">
        <v>1</v>
      </c>
      <c r="S102" s="351">
        <v>1</v>
      </c>
      <c r="T102" s="351">
        <v>1</v>
      </c>
      <c r="U102" s="351">
        <v>1</v>
      </c>
      <c r="V102" s="351">
        <v>1</v>
      </c>
      <c r="W102" s="351">
        <v>1</v>
      </c>
      <c r="X102" s="351">
        <v>1</v>
      </c>
      <c r="Y102" s="351">
        <v>1</v>
      </c>
      <c r="Z102" s="351">
        <v>1</v>
      </c>
      <c r="AA102" s="351">
        <v>1</v>
      </c>
      <c r="AB102" s="351">
        <v>1</v>
      </c>
      <c r="AC102" s="351">
        <v>1</v>
      </c>
      <c r="AD102" s="351">
        <v>1</v>
      </c>
      <c r="AE102" s="351">
        <v>1</v>
      </c>
      <c r="AF102" s="351">
        <v>1</v>
      </c>
      <c r="AG102" s="351">
        <v>1</v>
      </c>
      <c r="AH102" s="351">
        <v>1</v>
      </c>
      <c r="AI102" s="351">
        <v>1</v>
      </c>
      <c r="AJ102" s="351">
        <v>1</v>
      </c>
      <c r="AK102" s="351">
        <v>1</v>
      </c>
      <c r="AL102" s="351">
        <v>1</v>
      </c>
      <c r="AM102" s="351">
        <v>1</v>
      </c>
      <c r="AN102" s="351">
        <v>1</v>
      </c>
      <c r="AO102" s="351">
        <v>1</v>
      </c>
      <c r="AP102" s="351">
        <v>1</v>
      </c>
      <c r="AQ102" s="351">
        <v>1</v>
      </c>
      <c r="AR102" s="351">
        <v>1</v>
      </c>
      <c r="AS102" s="351">
        <v>1</v>
      </c>
      <c r="AT102" s="351">
        <v>1</v>
      </c>
      <c r="AU102" s="351">
        <v>1</v>
      </c>
      <c r="AV102" s="351">
        <v>1</v>
      </c>
      <c r="AW102" s="351">
        <v>1</v>
      </c>
      <c r="AX102" s="351">
        <v>1</v>
      </c>
      <c r="AY102" s="351">
        <v>1</v>
      </c>
      <c r="AZ102" s="351">
        <v>1</v>
      </c>
      <c r="BA102" s="351">
        <v>1</v>
      </c>
      <c r="BB102" s="351">
        <v>1</v>
      </c>
      <c r="BC102" s="351">
        <v>1</v>
      </c>
      <c r="BD102" s="351">
        <v>1</v>
      </c>
      <c r="BE102" s="351">
        <v>1</v>
      </c>
      <c r="BF102" s="351">
        <v>1</v>
      </c>
      <c r="BG102" s="351">
        <v>1</v>
      </c>
      <c r="BH102" s="351">
        <v>1</v>
      </c>
      <c r="BI102" s="351">
        <v>1</v>
      </c>
      <c r="BJ102" s="351">
        <v>1</v>
      </c>
      <c r="BK102" s="351">
        <v>1</v>
      </c>
      <c r="BL102" s="351">
        <v>1</v>
      </c>
      <c r="BM102" s="351">
        <v>1</v>
      </c>
      <c r="BN102" s="351">
        <v>1</v>
      </c>
      <c r="BO102" s="351">
        <v>1</v>
      </c>
      <c r="BP102" s="351">
        <v>1</v>
      </c>
      <c r="BQ102" s="351">
        <v>1</v>
      </c>
      <c r="BR102" s="351">
        <v>1</v>
      </c>
      <c r="BS102" s="358"/>
      <c r="BT102" s="358"/>
      <c r="BU102" s="769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590"/>
    </row>
    <row r="103" spans="1:183" s="270" customFormat="1" ht="13.8" thickBot="1" x14ac:dyDescent="0.3">
      <c r="A103" s="601">
        <v>100</v>
      </c>
      <c r="B103" s="384" t="s">
        <v>948</v>
      </c>
      <c r="C103" s="397" t="s">
        <v>303</v>
      </c>
      <c r="D103" s="391" t="s">
        <v>43</v>
      </c>
      <c r="E103" s="275"/>
      <c r="F103" s="386" t="s">
        <v>112</v>
      </c>
      <c r="G103" s="272"/>
      <c r="H103" s="388">
        <v>1</v>
      </c>
      <c r="I103" s="388">
        <v>1</v>
      </c>
      <c r="J103" s="388"/>
      <c r="K103" s="388"/>
      <c r="L103" s="388">
        <v>1</v>
      </c>
      <c r="M103" s="388">
        <v>1</v>
      </c>
      <c r="N103" s="399"/>
      <c r="O103" s="399"/>
      <c r="P103" s="388">
        <v>1</v>
      </c>
      <c r="Q103" s="388">
        <v>1</v>
      </c>
      <c r="R103" s="399"/>
      <c r="S103" s="399"/>
      <c r="T103" s="388">
        <v>1</v>
      </c>
      <c r="U103" s="388">
        <v>1</v>
      </c>
      <c r="V103" s="400"/>
      <c r="W103" s="400"/>
      <c r="X103" s="388">
        <v>1</v>
      </c>
      <c r="Y103" s="388">
        <v>1</v>
      </c>
      <c r="Z103" s="400"/>
      <c r="AA103" s="400"/>
      <c r="AB103" s="388">
        <v>1</v>
      </c>
      <c r="AC103" s="388">
        <v>1</v>
      </c>
      <c r="AD103" s="400"/>
      <c r="AE103" s="400"/>
      <c r="AF103" s="388">
        <v>1</v>
      </c>
      <c r="AG103" s="388">
        <v>1</v>
      </c>
      <c r="AH103" s="400"/>
      <c r="AI103" s="400"/>
      <c r="AJ103" s="388">
        <v>1</v>
      </c>
      <c r="AK103" s="388">
        <v>1</v>
      </c>
      <c r="AL103" s="400"/>
      <c r="AM103" s="400"/>
      <c r="AN103" s="388">
        <v>1</v>
      </c>
      <c r="AO103" s="388">
        <v>1</v>
      </c>
      <c r="AP103" s="400"/>
      <c r="AQ103" s="400"/>
      <c r="AR103" s="388">
        <v>1</v>
      </c>
      <c r="AS103" s="388">
        <v>1</v>
      </c>
      <c r="AT103" s="400"/>
      <c r="AU103" s="400"/>
      <c r="AV103" s="388">
        <v>1</v>
      </c>
      <c r="AW103" s="388">
        <v>1</v>
      </c>
      <c r="AX103" s="400"/>
      <c r="AY103" s="388"/>
      <c r="AZ103" s="388">
        <v>1</v>
      </c>
      <c r="BA103" s="388">
        <v>1</v>
      </c>
      <c r="BB103" s="400"/>
      <c r="BC103" s="388"/>
      <c r="BD103" s="388">
        <v>1</v>
      </c>
      <c r="BE103" s="388">
        <v>1</v>
      </c>
      <c r="BF103" s="400"/>
      <c r="BG103" s="388"/>
      <c r="BH103" s="388">
        <v>1</v>
      </c>
      <c r="BI103" s="388">
        <v>1</v>
      </c>
      <c r="BJ103" s="400"/>
      <c r="BK103" s="388"/>
      <c r="BL103" s="388">
        <v>1</v>
      </c>
      <c r="BM103" s="388">
        <v>1</v>
      </c>
      <c r="BN103" s="400"/>
      <c r="BO103" s="388"/>
      <c r="BP103" s="388">
        <v>1</v>
      </c>
      <c r="BQ103" s="388">
        <v>1</v>
      </c>
      <c r="BR103" s="388">
        <v>1</v>
      </c>
      <c r="BS103" s="394"/>
      <c r="BT103" s="394"/>
      <c r="BU103" s="752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595"/>
    </row>
    <row r="104" spans="1:183" s="253" customFormat="1" ht="13.8" thickBot="1" x14ac:dyDescent="0.3">
      <c r="A104" s="601">
        <v>101</v>
      </c>
      <c r="B104" s="418" t="s">
        <v>949</v>
      </c>
      <c r="C104" s="419" t="s">
        <v>58</v>
      </c>
      <c r="D104" s="419" t="s">
        <v>62</v>
      </c>
      <c r="E104" s="254"/>
      <c r="F104" s="379" t="s">
        <v>112</v>
      </c>
      <c r="G104" s="420">
        <v>1</v>
      </c>
      <c r="H104" s="380">
        <v>1</v>
      </c>
      <c r="I104" s="380">
        <v>1</v>
      </c>
      <c r="J104" s="380">
        <v>1</v>
      </c>
      <c r="K104" s="380">
        <v>1</v>
      </c>
      <c r="L104" s="380">
        <v>1</v>
      </c>
      <c r="M104" s="380">
        <v>1</v>
      </c>
      <c r="N104" s="380">
        <v>1</v>
      </c>
      <c r="O104" s="380">
        <v>1</v>
      </c>
      <c r="P104" s="380">
        <v>1</v>
      </c>
      <c r="Q104" s="380">
        <v>1</v>
      </c>
      <c r="R104" s="380">
        <v>1</v>
      </c>
      <c r="S104" s="380">
        <v>1</v>
      </c>
      <c r="T104" s="380">
        <v>1</v>
      </c>
      <c r="U104" s="380">
        <v>1</v>
      </c>
      <c r="V104" s="380">
        <v>1</v>
      </c>
      <c r="W104" s="380">
        <v>1</v>
      </c>
      <c r="X104" s="380">
        <v>1</v>
      </c>
      <c r="Y104" s="380">
        <v>1</v>
      </c>
      <c r="Z104" s="380">
        <v>1</v>
      </c>
      <c r="AA104" s="380">
        <v>1</v>
      </c>
      <c r="AB104" s="380">
        <v>1</v>
      </c>
      <c r="AC104" s="380">
        <v>1</v>
      </c>
      <c r="AD104" s="380">
        <v>1</v>
      </c>
      <c r="AE104" s="380">
        <v>1</v>
      </c>
      <c r="AF104" s="380">
        <v>1</v>
      </c>
      <c r="AG104" s="380">
        <v>1</v>
      </c>
      <c r="AH104" s="380">
        <v>1</v>
      </c>
      <c r="AI104" s="380">
        <v>1</v>
      </c>
      <c r="AJ104" s="380">
        <v>1</v>
      </c>
      <c r="AK104" s="380">
        <v>1</v>
      </c>
      <c r="AL104" s="380">
        <v>1</v>
      </c>
      <c r="AM104" s="380">
        <v>1</v>
      </c>
      <c r="AN104" s="380">
        <v>1</v>
      </c>
      <c r="AO104" s="380">
        <v>1</v>
      </c>
      <c r="AP104" s="380">
        <v>1</v>
      </c>
      <c r="AQ104" s="380">
        <v>1</v>
      </c>
      <c r="AR104" s="380">
        <v>1</v>
      </c>
      <c r="AS104" s="380">
        <v>1</v>
      </c>
      <c r="AT104" s="380">
        <v>1</v>
      </c>
      <c r="AU104" s="380">
        <v>1</v>
      </c>
      <c r="AV104" s="380">
        <v>1</v>
      </c>
      <c r="AW104" s="380">
        <v>1</v>
      </c>
      <c r="AX104" s="380">
        <v>1</v>
      </c>
      <c r="AY104" s="380">
        <v>1</v>
      </c>
      <c r="AZ104" s="380">
        <v>1</v>
      </c>
      <c r="BA104" s="380">
        <v>1</v>
      </c>
      <c r="BB104" s="380">
        <v>1</v>
      </c>
      <c r="BC104" s="380">
        <v>1</v>
      </c>
      <c r="BD104" s="380">
        <v>1</v>
      </c>
      <c r="BE104" s="380">
        <v>1</v>
      </c>
      <c r="BF104" s="380">
        <v>1</v>
      </c>
      <c r="BG104" s="380">
        <v>1</v>
      </c>
      <c r="BH104" s="380">
        <v>1</v>
      </c>
      <c r="BI104" s="380">
        <v>1</v>
      </c>
      <c r="BJ104" s="380">
        <v>1</v>
      </c>
      <c r="BK104" s="380">
        <v>1</v>
      </c>
      <c r="BL104" s="380">
        <v>1</v>
      </c>
      <c r="BM104" s="380">
        <v>1</v>
      </c>
      <c r="BN104" s="380">
        <v>1</v>
      </c>
      <c r="BO104" s="380">
        <v>1</v>
      </c>
      <c r="BP104" s="380">
        <v>1</v>
      </c>
      <c r="BQ104" s="380">
        <v>1</v>
      </c>
      <c r="BR104" s="380">
        <v>1</v>
      </c>
      <c r="BS104" s="444"/>
      <c r="BT104" s="444"/>
      <c r="BU104" s="770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593"/>
    </row>
    <row r="105" spans="1:183" s="202" customFormat="1" x14ac:dyDescent="0.25">
      <c r="A105" s="601">
        <v>102</v>
      </c>
      <c r="B105" s="259" t="s">
        <v>950</v>
      </c>
      <c r="C105" s="431" t="s">
        <v>59</v>
      </c>
      <c r="D105" s="431" t="s">
        <v>63</v>
      </c>
      <c r="E105" s="199"/>
      <c r="F105" s="425" t="s">
        <v>112</v>
      </c>
      <c r="G105" s="432">
        <v>1</v>
      </c>
      <c r="H105" s="433">
        <v>1</v>
      </c>
      <c r="I105" s="433">
        <v>1</v>
      </c>
      <c r="J105" s="433">
        <v>1</v>
      </c>
      <c r="K105" s="433">
        <v>1</v>
      </c>
      <c r="L105" s="433">
        <v>1</v>
      </c>
      <c r="M105" s="433">
        <v>1</v>
      </c>
      <c r="N105" s="433">
        <v>1</v>
      </c>
      <c r="O105" s="433">
        <v>1</v>
      </c>
      <c r="P105" s="433">
        <v>1</v>
      </c>
      <c r="Q105" s="433">
        <v>1</v>
      </c>
      <c r="R105" s="433">
        <v>1</v>
      </c>
      <c r="S105" s="433">
        <v>1</v>
      </c>
      <c r="T105" s="433">
        <v>1</v>
      </c>
      <c r="U105" s="433">
        <v>1</v>
      </c>
      <c r="V105" s="433">
        <v>1</v>
      </c>
      <c r="W105" s="433">
        <v>1</v>
      </c>
      <c r="X105" s="433">
        <v>1</v>
      </c>
      <c r="Y105" s="433">
        <v>1</v>
      </c>
      <c r="Z105" s="433">
        <v>1</v>
      </c>
      <c r="AA105" s="433">
        <v>1</v>
      </c>
      <c r="AB105" s="433">
        <v>1</v>
      </c>
      <c r="AC105" s="433">
        <v>1</v>
      </c>
      <c r="AD105" s="433">
        <v>1</v>
      </c>
      <c r="AE105" s="433">
        <v>1</v>
      </c>
      <c r="AF105" s="433">
        <v>1</v>
      </c>
      <c r="AG105" s="433">
        <v>1</v>
      </c>
      <c r="AH105" s="433">
        <v>1</v>
      </c>
      <c r="AI105" s="433">
        <v>1</v>
      </c>
      <c r="AJ105" s="433">
        <v>1</v>
      </c>
      <c r="AK105" s="433">
        <v>1</v>
      </c>
      <c r="AL105" s="433">
        <v>1</v>
      </c>
      <c r="AM105" s="433">
        <v>1</v>
      </c>
      <c r="AN105" s="433">
        <v>1</v>
      </c>
      <c r="AO105" s="433">
        <v>1</v>
      </c>
      <c r="AP105" s="433">
        <v>1</v>
      </c>
      <c r="AQ105" s="433">
        <v>1</v>
      </c>
      <c r="AR105" s="433">
        <v>1</v>
      </c>
      <c r="AS105" s="433">
        <v>1</v>
      </c>
      <c r="AT105" s="433">
        <v>1</v>
      </c>
      <c r="AU105" s="433">
        <v>1</v>
      </c>
      <c r="AV105" s="433">
        <v>1</v>
      </c>
      <c r="AW105" s="433">
        <v>1</v>
      </c>
      <c r="AX105" s="433">
        <v>1</v>
      </c>
      <c r="AY105" s="433">
        <v>1</v>
      </c>
      <c r="AZ105" s="433">
        <v>1</v>
      </c>
      <c r="BA105" s="433">
        <v>1</v>
      </c>
      <c r="BB105" s="433">
        <v>1</v>
      </c>
      <c r="BC105" s="433">
        <v>1</v>
      </c>
      <c r="BD105" s="433">
        <v>1</v>
      </c>
      <c r="BE105" s="433">
        <v>1</v>
      </c>
      <c r="BF105" s="433">
        <v>1</v>
      </c>
      <c r="BG105" s="433">
        <v>1</v>
      </c>
      <c r="BH105" s="433">
        <v>1</v>
      </c>
      <c r="BI105" s="433">
        <v>1</v>
      </c>
      <c r="BJ105" s="433">
        <v>1</v>
      </c>
      <c r="BK105" s="433">
        <v>1</v>
      </c>
      <c r="BL105" s="433">
        <v>1</v>
      </c>
      <c r="BM105" s="433">
        <v>1</v>
      </c>
      <c r="BN105" s="433">
        <v>1</v>
      </c>
      <c r="BO105" s="433">
        <v>1</v>
      </c>
      <c r="BP105" s="433">
        <v>1</v>
      </c>
      <c r="BQ105" s="433">
        <v>1</v>
      </c>
      <c r="BR105" s="433">
        <v>1</v>
      </c>
      <c r="BS105" s="445"/>
      <c r="BT105" s="445"/>
      <c r="BU105" s="771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591"/>
    </row>
    <row r="106" spans="1:183" s="212" customFormat="1" ht="13.8" thickBot="1" x14ac:dyDescent="0.3">
      <c r="A106" s="601">
        <v>103</v>
      </c>
      <c r="B106" s="261" t="s">
        <v>950</v>
      </c>
      <c r="C106" s="435" t="s">
        <v>60</v>
      </c>
      <c r="D106" s="435" t="s">
        <v>63</v>
      </c>
      <c r="E106" s="206" t="s">
        <v>67</v>
      </c>
      <c r="F106" s="428" t="s">
        <v>112</v>
      </c>
      <c r="G106" s="436">
        <v>1</v>
      </c>
      <c r="H106" s="437">
        <v>1</v>
      </c>
      <c r="I106" s="437">
        <v>1</v>
      </c>
      <c r="J106" s="437">
        <v>1</v>
      </c>
      <c r="K106" s="437">
        <v>1</v>
      </c>
      <c r="L106" s="437">
        <v>1</v>
      </c>
      <c r="M106" s="437">
        <v>1</v>
      </c>
      <c r="N106" s="437">
        <v>1</v>
      </c>
      <c r="O106" s="437">
        <v>1</v>
      </c>
      <c r="P106" s="437">
        <v>1</v>
      </c>
      <c r="Q106" s="437">
        <v>1</v>
      </c>
      <c r="R106" s="437">
        <v>1</v>
      </c>
      <c r="S106" s="437">
        <v>1</v>
      </c>
      <c r="T106" s="437">
        <v>1</v>
      </c>
      <c r="U106" s="437">
        <v>1</v>
      </c>
      <c r="V106" s="437">
        <v>1</v>
      </c>
      <c r="W106" s="437">
        <v>1</v>
      </c>
      <c r="X106" s="437">
        <v>1</v>
      </c>
      <c r="Y106" s="437">
        <v>1</v>
      </c>
      <c r="Z106" s="437">
        <v>1</v>
      </c>
      <c r="AA106" s="437">
        <v>1</v>
      </c>
      <c r="AB106" s="437">
        <v>1</v>
      </c>
      <c r="AC106" s="437">
        <v>1</v>
      </c>
      <c r="AD106" s="437">
        <v>1</v>
      </c>
      <c r="AE106" s="437">
        <v>1</v>
      </c>
      <c r="AF106" s="437">
        <v>1</v>
      </c>
      <c r="AG106" s="437">
        <v>1</v>
      </c>
      <c r="AH106" s="437">
        <v>1</v>
      </c>
      <c r="AI106" s="437">
        <v>1</v>
      </c>
      <c r="AJ106" s="437">
        <v>1</v>
      </c>
      <c r="AK106" s="437">
        <v>1</v>
      </c>
      <c r="AL106" s="437">
        <v>1</v>
      </c>
      <c r="AM106" s="437">
        <v>1</v>
      </c>
      <c r="AN106" s="437">
        <v>1</v>
      </c>
      <c r="AO106" s="437">
        <v>1</v>
      </c>
      <c r="AP106" s="437">
        <v>1</v>
      </c>
      <c r="AQ106" s="437">
        <v>1</v>
      </c>
      <c r="AR106" s="437">
        <v>1</v>
      </c>
      <c r="AS106" s="437">
        <v>1</v>
      </c>
      <c r="AT106" s="437">
        <v>1</v>
      </c>
      <c r="AU106" s="437">
        <v>1</v>
      </c>
      <c r="AV106" s="437">
        <v>1</v>
      </c>
      <c r="AW106" s="437">
        <v>1</v>
      </c>
      <c r="AX106" s="437">
        <v>1</v>
      </c>
      <c r="AY106" s="437">
        <v>1</v>
      </c>
      <c r="AZ106" s="437">
        <v>1</v>
      </c>
      <c r="BA106" s="437">
        <v>1</v>
      </c>
      <c r="BB106" s="437">
        <v>1</v>
      </c>
      <c r="BC106" s="437">
        <v>1</v>
      </c>
      <c r="BD106" s="437">
        <v>1</v>
      </c>
      <c r="BE106" s="437">
        <v>1</v>
      </c>
      <c r="BF106" s="437">
        <v>1</v>
      </c>
      <c r="BG106" s="437">
        <v>1</v>
      </c>
      <c r="BH106" s="437">
        <v>1</v>
      </c>
      <c r="BI106" s="437">
        <v>1</v>
      </c>
      <c r="BJ106" s="437">
        <v>1</v>
      </c>
      <c r="BK106" s="437">
        <v>1</v>
      </c>
      <c r="BL106" s="437">
        <v>1</v>
      </c>
      <c r="BM106" s="437">
        <v>1</v>
      </c>
      <c r="BN106" s="437">
        <v>1</v>
      </c>
      <c r="BO106" s="437">
        <v>1</v>
      </c>
      <c r="BP106" s="437">
        <v>1</v>
      </c>
      <c r="BQ106" s="437">
        <v>1</v>
      </c>
      <c r="BR106" s="437">
        <v>1</v>
      </c>
      <c r="BS106" s="446"/>
      <c r="BT106" s="446"/>
      <c r="BU106" s="772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592"/>
    </row>
    <row r="107" spans="1:183" s="253" customFormat="1" ht="13.8" thickBot="1" x14ac:dyDescent="0.3">
      <c r="A107" s="601">
        <v>104</v>
      </c>
      <c r="B107" s="418" t="s">
        <v>951</v>
      </c>
      <c r="C107" s="419" t="s">
        <v>61</v>
      </c>
      <c r="D107" s="419" t="s">
        <v>4</v>
      </c>
      <c r="E107" s="254"/>
      <c r="F107" s="379" t="s">
        <v>112</v>
      </c>
      <c r="G107" s="420">
        <v>1.5</v>
      </c>
      <c r="H107" s="380">
        <v>1.5</v>
      </c>
      <c r="I107" s="380">
        <v>1.5</v>
      </c>
      <c r="J107" s="380">
        <v>1.5</v>
      </c>
      <c r="K107" s="380">
        <v>1.5</v>
      </c>
      <c r="L107" s="380">
        <v>1.5</v>
      </c>
      <c r="M107" s="380">
        <v>1.5</v>
      </c>
      <c r="N107" s="380">
        <v>1.5</v>
      </c>
      <c r="O107" s="380">
        <v>1.5</v>
      </c>
      <c r="P107" s="380">
        <v>1.5</v>
      </c>
      <c r="Q107" s="380">
        <v>1.5</v>
      </c>
      <c r="R107" s="380">
        <v>1.5</v>
      </c>
      <c r="S107" s="380">
        <v>1.5</v>
      </c>
      <c r="T107" s="380">
        <v>1.5</v>
      </c>
      <c r="U107" s="380">
        <v>1.5</v>
      </c>
      <c r="V107" s="380">
        <v>1.5</v>
      </c>
      <c r="W107" s="380">
        <v>1.5</v>
      </c>
      <c r="X107" s="380">
        <v>1.5</v>
      </c>
      <c r="Y107" s="380">
        <v>1.5</v>
      </c>
      <c r="Z107" s="380">
        <v>1.5</v>
      </c>
      <c r="AA107" s="380">
        <v>1.5</v>
      </c>
      <c r="AB107" s="380">
        <v>1.5</v>
      </c>
      <c r="AC107" s="380">
        <v>1.5</v>
      </c>
      <c r="AD107" s="380">
        <v>1.5</v>
      </c>
      <c r="AE107" s="380">
        <v>1.5</v>
      </c>
      <c r="AF107" s="380">
        <v>1.5</v>
      </c>
      <c r="AG107" s="380">
        <v>1.5</v>
      </c>
      <c r="AH107" s="380">
        <v>1.5</v>
      </c>
      <c r="AI107" s="380">
        <v>1.5</v>
      </c>
      <c r="AJ107" s="380">
        <v>1.5</v>
      </c>
      <c r="AK107" s="380">
        <v>1.5</v>
      </c>
      <c r="AL107" s="380">
        <v>1.5</v>
      </c>
      <c r="AM107" s="380">
        <v>1.5</v>
      </c>
      <c r="AN107" s="380">
        <v>1.5</v>
      </c>
      <c r="AO107" s="380">
        <v>1.5</v>
      </c>
      <c r="AP107" s="380">
        <v>1.5</v>
      </c>
      <c r="AQ107" s="380">
        <v>1.5</v>
      </c>
      <c r="AR107" s="380">
        <v>1.5</v>
      </c>
      <c r="AS107" s="380">
        <v>1.5</v>
      </c>
      <c r="AT107" s="380">
        <v>1.5</v>
      </c>
      <c r="AU107" s="380">
        <v>1.5</v>
      </c>
      <c r="AV107" s="380">
        <v>1.5</v>
      </c>
      <c r="AW107" s="380">
        <v>1.5</v>
      </c>
      <c r="AX107" s="380">
        <v>1.5</v>
      </c>
      <c r="AY107" s="380">
        <v>1.5</v>
      </c>
      <c r="AZ107" s="380">
        <v>1.5</v>
      </c>
      <c r="BA107" s="380">
        <v>1.5</v>
      </c>
      <c r="BB107" s="380">
        <v>1.5</v>
      </c>
      <c r="BC107" s="380">
        <v>1.5</v>
      </c>
      <c r="BD107" s="380">
        <v>1.5</v>
      </c>
      <c r="BE107" s="380">
        <v>1.5</v>
      </c>
      <c r="BF107" s="380">
        <v>1.5</v>
      </c>
      <c r="BG107" s="380">
        <v>1.5</v>
      </c>
      <c r="BH107" s="380">
        <v>1.5</v>
      </c>
      <c r="BI107" s="380">
        <v>1.5</v>
      </c>
      <c r="BJ107" s="380">
        <v>1.5</v>
      </c>
      <c r="BK107" s="380">
        <v>1.5</v>
      </c>
      <c r="BL107" s="380">
        <v>1.5</v>
      </c>
      <c r="BM107" s="380">
        <v>1.5</v>
      </c>
      <c r="BN107" s="380">
        <v>1.5</v>
      </c>
      <c r="BO107" s="380">
        <v>1.5</v>
      </c>
      <c r="BP107" s="380">
        <v>1.5</v>
      </c>
      <c r="BQ107" s="380">
        <v>1.5</v>
      </c>
      <c r="BR107" s="380">
        <v>1.5</v>
      </c>
      <c r="BS107" s="444"/>
      <c r="BT107" s="444"/>
      <c r="BU107" s="770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593"/>
    </row>
    <row r="108" spans="1:183" s="202" customFormat="1" x14ac:dyDescent="0.25">
      <c r="A108" s="601">
        <v>105</v>
      </c>
      <c r="B108" s="259" t="s">
        <v>952</v>
      </c>
      <c r="C108" s="439" t="s">
        <v>305</v>
      </c>
      <c r="D108" s="439" t="s">
        <v>10</v>
      </c>
      <c r="E108" s="199"/>
      <c r="F108" s="425" t="s">
        <v>112</v>
      </c>
      <c r="G108" s="198"/>
      <c r="H108" s="223">
        <v>1</v>
      </c>
      <c r="I108" s="223">
        <v>1</v>
      </c>
      <c r="J108" s="433"/>
      <c r="K108" s="433"/>
      <c r="L108" s="223">
        <v>1</v>
      </c>
      <c r="M108" s="223">
        <v>1</v>
      </c>
      <c r="N108" s="223"/>
      <c r="O108" s="223"/>
      <c r="P108" s="223">
        <v>1</v>
      </c>
      <c r="Q108" s="223">
        <v>1</v>
      </c>
      <c r="R108" s="223"/>
      <c r="S108" s="223"/>
      <c r="T108" s="223">
        <v>1</v>
      </c>
      <c r="U108" s="223">
        <v>1</v>
      </c>
      <c r="V108" s="230"/>
      <c r="W108" s="230"/>
      <c r="X108" s="223">
        <v>1</v>
      </c>
      <c r="Y108" s="223">
        <v>1</v>
      </c>
      <c r="Z108" s="230"/>
      <c r="AA108" s="230"/>
      <c r="AB108" s="223">
        <v>1</v>
      </c>
      <c r="AC108" s="223">
        <v>1</v>
      </c>
      <c r="AD108" s="230"/>
      <c r="AE108" s="230"/>
      <c r="AF108" s="223">
        <v>1</v>
      </c>
      <c r="AG108" s="223">
        <v>1</v>
      </c>
      <c r="AH108" s="230"/>
      <c r="AI108" s="230"/>
      <c r="AJ108" s="223">
        <v>1</v>
      </c>
      <c r="AK108" s="223">
        <v>1</v>
      </c>
      <c r="AL108" s="230"/>
      <c r="AM108" s="230"/>
      <c r="AN108" s="223">
        <v>1</v>
      </c>
      <c r="AO108" s="223">
        <v>1</v>
      </c>
      <c r="AP108" s="230"/>
      <c r="AQ108" s="230"/>
      <c r="AR108" s="223">
        <v>1</v>
      </c>
      <c r="AS108" s="223">
        <v>1</v>
      </c>
      <c r="AT108" s="230"/>
      <c r="AU108" s="230"/>
      <c r="AV108" s="223">
        <v>1</v>
      </c>
      <c r="AW108" s="223">
        <v>1</v>
      </c>
      <c r="AX108" s="230"/>
      <c r="AY108" s="433"/>
      <c r="AZ108" s="223">
        <v>1</v>
      </c>
      <c r="BA108" s="223">
        <v>1</v>
      </c>
      <c r="BB108" s="230"/>
      <c r="BC108" s="433"/>
      <c r="BD108" s="223">
        <v>1</v>
      </c>
      <c r="BE108" s="223">
        <v>1</v>
      </c>
      <c r="BF108" s="230"/>
      <c r="BG108" s="433"/>
      <c r="BH108" s="223">
        <v>1</v>
      </c>
      <c r="BI108" s="223">
        <v>1</v>
      </c>
      <c r="BJ108" s="230"/>
      <c r="BK108" s="433"/>
      <c r="BL108" s="223">
        <v>1</v>
      </c>
      <c r="BM108" s="223">
        <v>1</v>
      </c>
      <c r="BN108" s="230"/>
      <c r="BO108" s="433"/>
      <c r="BP108" s="223">
        <v>1</v>
      </c>
      <c r="BQ108" s="223">
        <v>1</v>
      </c>
      <c r="BR108" s="223">
        <v>1</v>
      </c>
      <c r="BS108" s="332"/>
      <c r="BT108" s="332"/>
      <c r="BU108" s="73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591"/>
    </row>
    <row r="109" spans="1:183" s="212" customFormat="1" ht="13.8" thickBot="1" x14ac:dyDescent="0.3">
      <c r="A109" s="601">
        <v>106</v>
      </c>
      <c r="B109" s="261" t="s">
        <v>952</v>
      </c>
      <c r="C109" s="441" t="s">
        <v>306</v>
      </c>
      <c r="D109" s="441" t="s">
        <v>10</v>
      </c>
      <c r="E109" s="206" t="s">
        <v>309</v>
      </c>
      <c r="F109" s="428" t="s">
        <v>112</v>
      </c>
      <c r="G109" s="208"/>
      <c r="H109" s="226">
        <v>1</v>
      </c>
      <c r="I109" s="226">
        <v>1</v>
      </c>
      <c r="J109" s="437"/>
      <c r="K109" s="437"/>
      <c r="L109" s="226">
        <v>1</v>
      </c>
      <c r="M109" s="226">
        <v>1</v>
      </c>
      <c r="N109" s="226"/>
      <c r="O109" s="226"/>
      <c r="P109" s="226">
        <v>1</v>
      </c>
      <c r="Q109" s="226">
        <v>1</v>
      </c>
      <c r="R109" s="226"/>
      <c r="S109" s="226"/>
      <c r="T109" s="226">
        <v>1</v>
      </c>
      <c r="U109" s="226">
        <v>1</v>
      </c>
      <c r="V109" s="231"/>
      <c r="W109" s="231"/>
      <c r="X109" s="226">
        <v>1</v>
      </c>
      <c r="Y109" s="226">
        <v>1</v>
      </c>
      <c r="Z109" s="231"/>
      <c r="AA109" s="231"/>
      <c r="AB109" s="226">
        <v>1</v>
      </c>
      <c r="AC109" s="226">
        <v>1</v>
      </c>
      <c r="AD109" s="231"/>
      <c r="AE109" s="231"/>
      <c r="AF109" s="226">
        <v>1</v>
      </c>
      <c r="AG109" s="226">
        <v>1</v>
      </c>
      <c r="AH109" s="231"/>
      <c r="AI109" s="231"/>
      <c r="AJ109" s="226">
        <v>1</v>
      </c>
      <c r="AK109" s="226">
        <v>1</v>
      </c>
      <c r="AL109" s="231"/>
      <c r="AM109" s="231"/>
      <c r="AN109" s="226">
        <v>1</v>
      </c>
      <c r="AO109" s="226">
        <v>1</v>
      </c>
      <c r="AP109" s="231"/>
      <c r="AQ109" s="231"/>
      <c r="AR109" s="226">
        <v>1</v>
      </c>
      <c r="AS109" s="226">
        <v>1</v>
      </c>
      <c r="AT109" s="231"/>
      <c r="AU109" s="231"/>
      <c r="AV109" s="226">
        <v>1</v>
      </c>
      <c r="AW109" s="226">
        <v>1</v>
      </c>
      <c r="AX109" s="231"/>
      <c r="AY109" s="437"/>
      <c r="AZ109" s="226">
        <v>1</v>
      </c>
      <c r="BA109" s="226">
        <v>1</v>
      </c>
      <c r="BB109" s="231"/>
      <c r="BC109" s="437"/>
      <c r="BD109" s="226">
        <v>1</v>
      </c>
      <c r="BE109" s="226">
        <v>1</v>
      </c>
      <c r="BF109" s="231"/>
      <c r="BG109" s="437"/>
      <c r="BH109" s="226">
        <v>1</v>
      </c>
      <c r="BI109" s="226">
        <v>1</v>
      </c>
      <c r="BJ109" s="231"/>
      <c r="BK109" s="437"/>
      <c r="BL109" s="226">
        <v>1</v>
      </c>
      <c r="BM109" s="226">
        <v>1</v>
      </c>
      <c r="BN109" s="231"/>
      <c r="BO109" s="437"/>
      <c r="BP109" s="226">
        <v>1</v>
      </c>
      <c r="BQ109" s="226">
        <v>1</v>
      </c>
      <c r="BR109" s="226">
        <v>1</v>
      </c>
      <c r="BS109" s="443"/>
      <c r="BT109" s="443"/>
      <c r="BU109" s="761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592"/>
    </row>
    <row r="110" spans="1:183" s="202" customFormat="1" x14ac:dyDescent="0.25">
      <c r="A110" s="601">
        <v>107</v>
      </c>
      <c r="B110" s="259" t="s">
        <v>953</v>
      </c>
      <c r="C110" s="439" t="s">
        <v>307</v>
      </c>
      <c r="D110" s="439" t="s">
        <v>6</v>
      </c>
      <c r="F110" s="425" t="s">
        <v>112</v>
      </c>
      <c r="G110" s="198"/>
      <c r="H110" s="223">
        <v>1</v>
      </c>
      <c r="I110" s="223">
        <v>1</v>
      </c>
      <c r="J110" s="433"/>
      <c r="K110" s="433"/>
      <c r="L110" s="223">
        <v>1</v>
      </c>
      <c r="M110" s="223">
        <v>1</v>
      </c>
      <c r="N110" s="223"/>
      <c r="O110" s="223"/>
      <c r="P110" s="223">
        <v>1</v>
      </c>
      <c r="Q110" s="223">
        <v>1</v>
      </c>
      <c r="R110" s="223"/>
      <c r="S110" s="223"/>
      <c r="T110" s="223">
        <v>1</v>
      </c>
      <c r="U110" s="223">
        <v>1</v>
      </c>
      <c r="V110" s="230"/>
      <c r="W110" s="230"/>
      <c r="X110" s="223">
        <v>1</v>
      </c>
      <c r="Y110" s="223">
        <v>1</v>
      </c>
      <c r="Z110" s="230"/>
      <c r="AA110" s="230"/>
      <c r="AB110" s="223">
        <v>1</v>
      </c>
      <c r="AC110" s="223">
        <v>1</v>
      </c>
      <c r="AD110" s="230"/>
      <c r="AE110" s="230"/>
      <c r="AF110" s="223">
        <v>1</v>
      </c>
      <c r="AG110" s="223">
        <v>1</v>
      </c>
      <c r="AH110" s="230"/>
      <c r="AI110" s="230"/>
      <c r="AJ110" s="223">
        <v>1</v>
      </c>
      <c r="AK110" s="223">
        <v>1</v>
      </c>
      <c r="AL110" s="230"/>
      <c r="AM110" s="230"/>
      <c r="AN110" s="223">
        <v>1</v>
      </c>
      <c r="AO110" s="223">
        <v>1</v>
      </c>
      <c r="AP110" s="230"/>
      <c r="AQ110" s="230"/>
      <c r="AR110" s="223">
        <v>1</v>
      </c>
      <c r="AS110" s="223">
        <v>1</v>
      </c>
      <c r="AT110" s="230"/>
      <c r="AU110" s="230"/>
      <c r="AV110" s="223">
        <v>1</v>
      </c>
      <c r="AW110" s="223">
        <v>1</v>
      </c>
      <c r="AX110" s="230"/>
      <c r="AY110" s="433"/>
      <c r="AZ110" s="223">
        <v>1</v>
      </c>
      <c r="BA110" s="223">
        <v>1</v>
      </c>
      <c r="BB110" s="230"/>
      <c r="BC110" s="433"/>
      <c r="BD110" s="223">
        <v>1</v>
      </c>
      <c r="BE110" s="223">
        <v>1</v>
      </c>
      <c r="BF110" s="230"/>
      <c r="BG110" s="433"/>
      <c r="BH110" s="223">
        <v>1</v>
      </c>
      <c r="BI110" s="223">
        <v>1</v>
      </c>
      <c r="BJ110" s="230"/>
      <c r="BK110" s="433"/>
      <c r="BL110" s="223">
        <v>1</v>
      </c>
      <c r="BM110" s="223">
        <v>1</v>
      </c>
      <c r="BN110" s="230"/>
      <c r="BO110" s="433"/>
      <c r="BP110" s="223">
        <v>1</v>
      </c>
      <c r="BQ110" s="223">
        <v>1</v>
      </c>
      <c r="BR110" s="223">
        <v>1</v>
      </c>
      <c r="BS110" s="332"/>
      <c r="BT110" s="332"/>
      <c r="BU110" s="73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591"/>
    </row>
    <row r="111" spans="1:183" s="212" customFormat="1" ht="13.8" thickBot="1" x14ac:dyDescent="0.3">
      <c r="A111" s="601">
        <v>108</v>
      </c>
      <c r="B111" s="261" t="s">
        <v>953</v>
      </c>
      <c r="C111" s="441" t="s">
        <v>308</v>
      </c>
      <c r="D111" s="441" t="s">
        <v>6</v>
      </c>
      <c r="E111" s="206" t="s">
        <v>310</v>
      </c>
      <c r="F111" s="428" t="s">
        <v>112</v>
      </c>
      <c r="G111" s="208"/>
      <c r="H111" s="226">
        <v>1</v>
      </c>
      <c r="I111" s="226">
        <v>1</v>
      </c>
      <c r="J111" s="437"/>
      <c r="K111" s="437"/>
      <c r="L111" s="226">
        <v>1</v>
      </c>
      <c r="M111" s="226">
        <v>1</v>
      </c>
      <c r="N111" s="226"/>
      <c r="O111" s="226"/>
      <c r="P111" s="226">
        <v>1</v>
      </c>
      <c r="Q111" s="226">
        <v>1</v>
      </c>
      <c r="R111" s="226"/>
      <c r="S111" s="226"/>
      <c r="T111" s="226">
        <v>1</v>
      </c>
      <c r="U111" s="226">
        <v>1</v>
      </c>
      <c r="V111" s="231"/>
      <c r="W111" s="231"/>
      <c r="X111" s="226">
        <v>1</v>
      </c>
      <c r="Y111" s="226">
        <v>1</v>
      </c>
      <c r="Z111" s="231"/>
      <c r="AA111" s="231"/>
      <c r="AB111" s="226">
        <v>1</v>
      </c>
      <c r="AC111" s="226">
        <v>1</v>
      </c>
      <c r="AD111" s="231"/>
      <c r="AE111" s="231"/>
      <c r="AF111" s="226">
        <v>1</v>
      </c>
      <c r="AG111" s="226">
        <v>1</v>
      </c>
      <c r="AH111" s="231"/>
      <c r="AI111" s="231"/>
      <c r="AJ111" s="226">
        <v>1</v>
      </c>
      <c r="AK111" s="226">
        <v>1</v>
      </c>
      <c r="AL111" s="231"/>
      <c r="AM111" s="231"/>
      <c r="AN111" s="226">
        <v>1</v>
      </c>
      <c r="AO111" s="226">
        <v>1</v>
      </c>
      <c r="AP111" s="231"/>
      <c r="AQ111" s="231"/>
      <c r="AR111" s="226">
        <v>1</v>
      </c>
      <c r="AS111" s="226">
        <v>1</v>
      </c>
      <c r="AT111" s="231"/>
      <c r="AU111" s="231"/>
      <c r="AV111" s="226">
        <v>1</v>
      </c>
      <c r="AW111" s="226">
        <v>1</v>
      </c>
      <c r="AX111" s="231"/>
      <c r="AY111" s="437"/>
      <c r="AZ111" s="226">
        <v>1</v>
      </c>
      <c r="BA111" s="226">
        <v>1</v>
      </c>
      <c r="BB111" s="231"/>
      <c r="BC111" s="437"/>
      <c r="BD111" s="226">
        <v>1</v>
      </c>
      <c r="BE111" s="226">
        <v>1</v>
      </c>
      <c r="BF111" s="231"/>
      <c r="BG111" s="437"/>
      <c r="BH111" s="226">
        <v>1</v>
      </c>
      <c r="BI111" s="226">
        <v>1</v>
      </c>
      <c r="BJ111" s="231"/>
      <c r="BK111" s="437"/>
      <c r="BL111" s="226">
        <v>1</v>
      </c>
      <c r="BM111" s="226">
        <v>1</v>
      </c>
      <c r="BN111" s="231"/>
      <c r="BO111" s="437"/>
      <c r="BP111" s="226">
        <v>1</v>
      </c>
      <c r="BQ111" s="226">
        <v>1</v>
      </c>
      <c r="BR111" s="226">
        <v>1</v>
      </c>
      <c r="BS111" s="443"/>
      <c r="BT111" s="443"/>
      <c r="BU111" s="761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592"/>
    </row>
    <row r="112" spans="1:183" s="37" customFormat="1" x14ac:dyDescent="0.25">
      <c r="A112" s="601">
        <v>109</v>
      </c>
      <c r="B112" s="376" t="s">
        <v>954</v>
      </c>
      <c r="C112" s="372" t="s">
        <v>64</v>
      </c>
      <c r="D112" s="372"/>
      <c r="E112" s="286"/>
      <c r="F112" s="366" t="s">
        <v>112</v>
      </c>
      <c r="G112" s="373">
        <v>1</v>
      </c>
      <c r="H112" s="374">
        <v>1</v>
      </c>
      <c r="I112" s="374">
        <v>1</v>
      </c>
      <c r="J112" s="374">
        <v>1</v>
      </c>
      <c r="K112" s="374">
        <v>1</v>
      </c>
      <c r="L112" s="374">
        <v>1</v>
      </c>
      <c r="M112" s="374">
        <v>1</v>
      </c>
      <c r="N112" s="374">
        <v>1</v>
      </c>
      <c r="O112" s="374">
        <v>1</v>
      </c>
      <c r="P112" s="374">
        <v>1</v>
      </c>
      <c r="Q112" s="374">
        <v>1</v>
      </c>
      <c r="R112" s="374">
        <v>1</v>
      </c>
      <c r="S112" s="374">
        <v>1</v>
      </c>
      <c r="T112" s="374">
        <v>1</v>
      </c>
      <c r="U112" s="374">
        <v>1</v>
      </c>
      <c r="V112" s="374">
        <v>1</v>
      </c>
      <c r="W112" s="374">
        <v>1</v>
      </c>
      <c r="X112" s="374">
        <v>1</v>
      </c>
      <c r="Y112" s="374">
        <v>1</v>
      </c>
      <c r="Z112" s="374">
        <v>1</v>
      </c>
      <c r="AA112" s="374">
        <v>1</v>
      </c>
      <c r="AB112" s="374">
        <v>1</v>
      </c>
      <c r="AC112" s="374">
        <v>1</v>
      </c>
      <c r="AD112" s="374">
        <v>1</v>
      </c>
      <c r="AE112" s="374">
        <v>1</v>
      </c>
      <c r="AF112" s="374">
        <v>1</v>
      </c>
      <c r="AG112" s="374">
        <v>1</v>
      </c>
      <c r="AH112" s="374">
        <v>1</v>
      </c>
      <c r="AI112" s="374">
        <v>1</v>
      </c>
      <c r="AJ112" s="374">
        <v>1</v>
      </c>
      <c r="AK112" s="374">
        <v>1</v>
      </c>
      <c r="AL112" s="374">
        <v>1</v>
      </c>
      <c r="AM112" s="374">
        <v>1</v>
      </c>
      <c r="AN112" s="374">
        <v>1</v>
      </c>
      <c r="AO112" s="374">
        <v>1</v>
      </c>
      <c r="AP112" s="374">
        <v>1</v>
      </c>
      <c r="AQ112" s="374">
        <v>1</v>
      </c>
      <c r="AR112" s="374">
        <v>1</v>
      </c>
      <c r="AS112" s="374">
        <v>1</v>
      </c>
      <c r="AT112" s="374">
        <v>1</v>
      </c>
      <c r="AU112" s="374">
        <v>1</v>
      </c>
      <c r="AV112" s="374">
        <v>1</v>
      </c>
      <c r="AW112" s="374">
        <v>1</v>
      </c>
      <c r="AX112" s="374">
        <v>1</v>
      </c>
      <c r="AY112" s="374">
        <v>1</v>
      </c>
      <c r="AZ112" s="374">
        <v>1</v>
      </c>
      <c r="BA112" s="374">
        <v>1</v>
      </c>
      <c r="BB112" s="374">
        <v>1</v>
      </c>
      <c r="BC112" s="374">
        <v>1</v>
      </c>
      <c r="BD112" s="374">
        <v>1</v>
      </c>
      <c r="BE112" s="374">
        <v>1</v>
      </c>
      <c r="BF112" s="374">
        <v>1</v>
      </c>
      <c r="BG112" s="374">
        <v>1</v>
      </c>
      <c r="BH112" s="374">
        <v>1</v>
      </c>
      <c r="BI112" s="374">
        <v>1</v>
      </c>
      <c r="BJ112" s="374">
        <v>1</v>
      </c>
      <c r="BK112" s="374">
        <v>1</v>
      </c>
      <c r="BL112" s="374">
        <v>1</v>
      </c>
      <c r="BM112" s="374">
        <v>1</v>
      </c>
      <c r="BN112" s="374">
        <v>1</v>
      </c>
      <c r="BO112" s="374">
        <v>1</v>
      </c>
      <c r="BP112" s="374">
        <v>1</v>
      </c>
      <c r="BQ112" s="374">
        <v>1</v>
      </c>
      <c r="BR112" s="374">
        <v>1</v>
      </c>
      <c r="BS112" s="382"/>
      <c r="BT112" s="382"/>
      <c r="BU112" s="764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594"/>
    </row>
    <row r="113" spans="1:198" s="263" customFormat="1" ht="13.8" thickBot="1" x14ac:dyDescent="0.3">
      <c r="A113" s="601">
        <v>110</v>
      </c>
      <c r="B113" s="353"/>
      <c r="C113" s="359"/>
      <c r="D113" s="360"/>
      <c r="E113" s="354"/>
      <c r="F113" s="355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56"/>
      <c r="AB113" s="356"/>
      <c r="AC113" s="356"/>
      <c r="AD113" s="356"/>
      <c r="AE113" s="356"/>
      <c r="AF113" s="356"/>
      <c r="AG113" s="356"/>
      <c r="AH113" s="356"/>
      <c r="AI113" s="356"/>
      <c r="AJ113" s="356"/>
      <c r="AK113" s="356"/>
      <c r="AL113" s="356"/>
      <c r="AM113" s="356"/>
      <c r="AN113" s="356"/>
      <c r="AO113" s="356"/>
      <c r="AP113" s="356"/>
      <c r="AQ113" s="356"/>
      <c r="AR113" s="356"/>
      <c r="AS113" s="356"/>
      <c r="AT113" s="356"/>
      <c r="AU113" s="356"/>
      <c r="AV113" s="356"/>
      <c r="AW113" s="356"/>
      <c r="AX113" s="356"/>
      <c r="AY113" s="356"/>
      <c r="AZ113" s="356"/>
      <c r="BA113" s="356"/>
      <c r="BB113" s="356"/>
      <c r="BC113" s="356"/>
      <c r="BD113" s="356"/>
      <c r="BE113" s="356"/>
      <c r="BF113" s="356"/>
      <c r="BG113" s="356"/>
      <c r="BH113" s="356"/>
      <c r="BI113" s="356"/>
      <c r="BJ113" s="356"/>
      <c r="BK113" s="356"/>
      <c r="BL113" s="356"/>
      <c r="BM113" s="356"/>
      <c r="BN113" s="356"/>
      <c r="BO113" s="356"/>
      <c r="BP113" s="356"/>
      <c r="BQ113" s="356"/>
      <c r="BR113" s="356"/>
      <c r="BS113" s="356"/>
      <c r="BT113" s="356"/>
      <c r="BU113" s="762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590"/>
      <c r="GB113" s="50"/>
      <c r="GC113" s="50"/>
      <c r="GD113" s="50"/>
      <c r="GE113" s="50"/>
      <c r="GF113" s="50"/>
      <c r="GG113" s="50"/>
      <c r="GH113" s="50"/>
      <c r="GI113" s="50"/>
      <c r="GJ113" s="50"/>
      <c r="GK113" s="50"/>
      <c r="GL113" s="50"/>
      <c r="GM113" s="50"/>
      <c r="GN113" s="50"/>
      <c r="GO113" s="50"/>
      <c r="GP113" s="50"/>
    </row>
    <row r="114" spans="1:198" s="275" customFormat="1" ht="13.8" thickBot="1" x14ac:dyDescent="0.3">
      <c r="A114" s="601">
        <v>111</v>
      </c>
      <c r="B114" s="384" t="s">
        <v>944</v>
      </c>
      <c r="C114" s="390" t="s">
        <v>116</v>
      </c>
      <c r="D114" s="397" t="s">
        <v>117</v>
      </c>
      <c r="E114" s="269" t="s">
        <v>311</v>
      </c>
      <c r="F114" s="386" t="s">
        <v>112</v>
      </c>
      <c r="G114" s="272"/>
      <c r="H114" s="399"/>
      <c r="I114" s="399"/>
      <c r="J114" s="388">
        <v>1</v>
      </c>
      <c r="K114" s="388">
        <v>1</v>
      </c>
      <c r="L114" s="399"/>
      <c r="M114" s="399"/>
      <c r="N114" s="388">
        <v>1</v>
      </c>
      <c r="O114" s="388">
        <v>1</v>
      </c>
      <c r="P114" s="399"/>
      <c r="Q114" s="399"/>
      <c r="R114" s="388">
        <v>1</v>
      </c>
      <c r="S114" s="388">
        <v>1</v>
      </c>
      <c r="T114" s="399"/>
      <c r="U114" s="400"/>
      <c r="V114" s="388">
        <v>1</v>
      </c>
      <c r="W114" s="388">
        <v>1</v>
      </c>
      <c r="X114" s="400"/>
      <c r="Y114" s="400"/>
      <c r="Z114" s="388">
        <v>1</v>
      </c>
      <c r="AA114" s="388">
        <v>1</v>
      </c>
      <c r="AB114" s="400"/>
      <c r="AC114" s="400"/>
      <c r="AD114" s="388">
        <v>1</v>
      </c>
      <c r="AE114" s="388">
        <v>1</v>
      </c>
      <c r="AF114" s="400"/>
      <c r="AG114" s="400"/>
      <c r="AH114" s="388">
        <v>1</v>
      </c>
      <c r="AI114" s="388">
        <v>1</v>
      </c>
      <c r="AJ114" s="400"/>
      <c r="AK114" s="400"/>
      <c r="AL114" s="388">
        <v>1</v>
      </c>
      <c r="AM114" s="388">
        <v>1</v>
      </c>
      <c r="AN114" s="400"/>
      <c r="AO114" s="400"/>
      <c r="AP114" s="388">
        <v>1</v>
      </c>
      <c r="AQ114" s="388">
        <v>1</v>
      </c>
      <c r="AR114" s="400"/>
      <c r="AS114" s="400"/>
      <c r="AT114" s="388">
        <v>1</v>
      </c>
      <c r="AU114" s="388">
        <v>1</v>
      </c>
      <c r="AV114" s="400"/>
      <c r="AW114" s="400"/>
      <c r="AX114" s="388">
        <v>1</v>
      </c>
      <c r="AY114" s="388">
        <v>1</v>
      </c>
      <c r="AZ114" s="400"/>
      <c r="BA114" s="400"/>
      <c r="BB114" s="388">
        <v>1</v>
      </c>
      <c r="BC114" s="388">
        <v>1</v>
      </c>
      <c r="BD114" s="400"/>
      <c r="BE114" s="400"/>
      <c r="BF114" s="388">
        <v>1</v>
      </c>
      <c r="BG114" s="388">
        <v>1</v>
      </c>
      <c r="BH114" s="400"/>
      <c r="BI114" s="400"/>
      <c r="BJ114" s="388">
        <v>1</v>
      </c>
      <c r="BK114" s="388">
        <v>1</v>
      </c>
      <c r="BL114" s="400"/>
      <c r="BM114" s="400"/>
      <c r="BN114" s="388">
        <v>1</v>
      </c>
      <c r="BO114" s="388">
        <v>1</v>
      </c>
      <c r="BP114" s="400"/>
      <c r="BQ114" s="400"/>
      <c r="BR114" s="400"/>
      <c r="BS114" s="400"/>
      <c r="BT114" s="400"/>
      <c r="BU114" s="763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595"/>
      <c r="GB114" s="270"/>
      <c r="GC114" s="270"/>
      <c r="GD114" s="270"/>
      <c r="GE114" s="270"/>
      <c r="GF114" s="270"/>
      <c r="GG114" s="270"/>
      <c r="GH114" s="270"/>
      <c r="GI114" s="270"/>
      <c r="GJ114" s="270"/>
      <c r="GK114" s="270"/>
      <c r="GL114" s="270"/>
      <c r="GM114" s="270"/>
      <c r="GN114" s="270"/>
      <c r="GO114" s="270"/>
      <c r="GP114" s="270"/>
    </row>
    <row r="115" spans="1:198" s="254" customFormat="1" ht="13.8" thickBot="1" x14ac:dyDescent="0.3">
      <c r="A115" s="601">
        <v>112</v>
      </c>
      <c r="B115" s="306" t="s">
        <v>957</v>
      </c>
      <c r="C115" s="377" t="s">
        <v>140</v>
      </c>
      <c r="D115" s="377" t="s">
        <v>10</v>
      </c>
      <c r="F115" s="379" t="s">
        <v>112</v>
      </c>
      <c r="G115" s="309"/>
      <c r="H115" s="310"/>
      <c r="I115" s="310"/>
      <c r="J115" s="310">
        <v>1</v>
      </c>
      <c r="K115" s="310">
        <v>1</v>
      </c>
      <c r="L115" s="310"/>
      <c r="M115" s="310"/>
      <c r="N115" s="310">
        <v>1</v>
      </c>
      <c r="O115" s="310">
        <v>1</v>
      </c>
      <c r="P115" s="310"/>
      <c r="Q115" s="310"/>
      <c r="R115" s="310">
        <v>1</v>
      </c>
      <c r="S115" s="310">
        <v>1</v>
      </c>
      <c r="T115" s="310"/>
      <c r="U115" s="311"/>
      <c r="V115" s="310">
        <v>1</v>
      </c>
      <c r="W115" s="310">
        <v>1</v>
      </c>
      <c r="X115" s="311"/>
      <c r="Y115" s="311"/>
      <c r="Z115" s="310">
        <v>1</v>
      </c>
      <c r="AA115" s="310">
        <v>1</v>
      </c>
      <c r="AB115" s="311"/>
      <c r="AC115" s="311"/>
      <c r="AD115" s="310">
        <v>1</v>
      </c>
      <c r="AE115" s="310">
        <v>1</v>
      </c>
      <c r="AF115" s="311"/>
      <c r="AG115" s="311"/>
      <c r="AH115" s="310">
        <v>1</v>
      </c>
      <c r="AI115" s="310">
        <v>1</v>
      </c>
      <c r="AJ115" s="311"/>
      <c r="AK115" s="311"/>
      <c r="AL115" s="310">
        <v>1</v>
      </c>
      <c r="AM115" s="310">
        <v>1</v>
      </c>
      <c r="AN115" s="311"/>
      <c r="AO115" s="311"/>
      <c r="AP115" s="310">
        <v>1</v>
      </c>
      <c r="AQ115" s="310">
        <v>1</v>
      </c>
      <c r="AR115" s="311"/>
      <c r="AS115" s="311"/>
      <c r="AT115" s="310">
        <v>1</v>
      </c>
      <c r="AU115" s="310">
        <v>1</v>
      </c>
      <c r="AV115" s="311"/>
      <c r="AW115" s="311"/>
      <c r="AX115" s="310">
        <v>1</v>
      </c>
      <c r="AY115" s="310">
        <v>1</v>
      </c>
      <c r="AZ115" s="311"/>
      <c r="BA115" s="311"/>
      <c r="BB115" s="310">
        <v>1</v>
      </c>
      <c r="BC115" s="310">
        <v>1</v>
      </c>
      <c r="BD115" s="311"/>
      <c r="BE115" s="311"/>
      <c r="BF115" s="310">
        <v>1</v>
      </c>
      <c r="BG115" s="310">
        <v>1</v>
      </c>
      <c r="BH115" s="311"/>
      <c r="BI115" s="311"/>
      <c r="BJ115" s="310">
        <v>1</v>
      </c>
      <c r="BK115" s="310">
        <v>1</v>
      </c>
      <c r="BL115" s="311"/>
      <c r="BM115" s="311"/>
      <c r="BN115" s="310">
        <v>1</v>
      </c>
      <c r="BO115" s="310">
        <v>1</v>
      </c>
      <c r="BP115" s="311"/>
      <c r="BQ115" s="311"/>
      <c r="BR115" s="311"/>
      <c r="BS115" s="311"/>
      <c r="BT115" s="311"/>
      <c r="BU115" s="737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593"/>
      <c r="GB115" s="253"/>
      <c r="GC115" s="253"/>
      <c r="GD115" s="253"/>
      <c r="GE115" s="253"/>
      <c r="GF115" s="253"/>
      <c r="GG115" s="253"/>
      <c r="GH115" s="253"/>
      <c r="GI115" s="253"/>
      <c r="GJ115" s="253"/>
      <c r="GK115" s="253"/>
      <c r="GL115" s="253"/>
      <c r="GM115" s="253"/>
      <c r="GN115" s="253"/>
      <c r="GO115" s="253"/>
      <c r="GP115" s="253"/>
    </row>
    <row r="116" spans="1:198" s="275" customFormat="1" ht="13.8" thickBot="1" x14ac:dyDescent="0.3">
      <c r="A116" s="601">
        <v>113</v>
      </c>
      <c r="B116" s="384" t="s">
        <v>948</v>
      </c>
      <c r="C116" s="397" t="s">
        <v>42</v>
      </c>
      <c r="D116" s="391" t="s">
        <v>43</v>
      </c>
      <c r="F116" s="386" t="s">
        <v>112</v>
      </c>
      <c r="G116" s="272"/>
      <c r="H116" s="399"/>
      <c r="I116" s="399"/>
      <c r="J116" s="388">
        <v>1</v>
      </c>
      <c r="K116" s="388">
        <v>1</v>
      </c>
      <c r="L116" s="399"/>
      <c r="M116" s="399"/>
      <c r="N116" s="388">
        <v>1</v>
      </c>
      <c r="O116" s="388">
        <v>1</v>
      </c>
      <c r="P116" s="399"/>
      <c r="Q116" s="399"/>
      <c r="R116" s="388">
        <v>1</v>
      </c>
      <c r="S116" s="388">
        <v>1</v>
      </c>
      <c r="T116" s="399"/>
      <c r="U116" s="400"/>
      <c r="V116" s="388">
        <v>1</v>
      </c>
      <c r="W116" s="388">
        <v>1</v>
      </c>
      <c r="X116" s="400"/>
      <c r="Y116" s="400"/>
      <c r="Z116" s="388">
        <v>1</v>
      </c>
      <c r="AA116" s="388">
        <v>1</v>
      </c>
      <c r="AB116" s="400"/>
      <c r="AC116" s="400"/>
      <c r="AD116" s="388">
        <v>1</v>
      </c>
      <c r="AE116" s="388">
        <v>1</v>
      </c>
      <c r="AF116" s="400"/>
      <c r="AG116" s="400"/>
      <c r="AH116" s="388">
        <v>1</v>
      </c>
      <c r="AI116" s="388">
        <v>1</v>
      </c>
      <c r="AJ116" s="400"/>
      <c r="AK116" s="400"/>
      <c r="AL116" s="388">
        <v>1</v>
      </c>
      <c r="AM116" s="388">
        <v>1</v>
      </c>
      <c r="AN116" s="400"/>
      <c r="AO116" s="400"/>
      <c r="AP116" s="388">
        <v>1</v>
      </c>
      <c r="AQ116" s="388">
        <v>1</v>
      </c>
      <c r="AR116" s="400"/>
      <c r="AS116" s="400"/>
      <c r="AT116" s="388">
        <v>1</v>
      </c>
      <c r="AU116" s="388">
        <v>1</v>
      </c>
      <c r="AV116" s="400"/>
      <c r="AW116" s="400"/>
      <c r="AX116" s="388">
        <v>1</v>
      </c>
      <c r="AY116" s="388">
        <v>1</v>
      </c>
      <c r="AZ116" s="400"/>
      <c r="BA116" s="400"/>
      <c r="BB116" s="388">
        <v>1</v>
      </c>
      <c r="BC116" s="388">
        <v>1</v>
      </c>
      <c r="BD116" s="400"/>
      <c r="BE116" s="400"/>
      <c r="BF116" s="388">
        <v>1</v>
      </c>
      <c r="BG116" s="388">
        <v>1</v>
      </c>
      <c r="BH116" s="400"/>
      <c r="BI116" s="400"/>
      <c r="BJ116" s="388">
        <v>1</v>
      </c>
      <c r="BK116" s="388">
        <v>1</v>
      </c>
      <c r="BL116" s="400"/>
      <c r="BM116" s="400"/>
      <c r="BN116" s="388">
        <v>1</v>
      </c>
      <c r="BO116" s="388">
        <v>1</v>
      </c>
      <c r="BP116" s="400"/>
      <c r="BQ116" s="400"/>
      <c r="BR116" s="400"/>
      <c r="BS116" s="400"/>
      <c r="BT116" s="400"/>
      <c r="BU116" s="763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595"/>
      <c r="GB116" s="270"/>
      <c r="GC116" s="270"/>
      <c r="GD116" s="270"/>
      <c r="GE116" s="270"/>
      <c r="GF116" s="270"/>
      <c r="GG116" s="270"/>
      <c r="GH116" s="270"/>
      <c r="GI116" s="270"/>
      <c r="GJ116" s="270"/>
      <c r="GK116" s="270"/>
      <c r="GL116" s="270"/>
      <c r="GM116" s="270"/>
      <c r="GN116" s="270"/>
      <c r="GO116" s="270"/>
      <c r="GP116" s="270"/>
    </row>
    <row r="117" spans="1:198" s="286" customFormat="1" x14ac:dyDescent="0.25">
      <c r="A117" s="601">
        <v>114</v>
      </c>
      <c r="B117" s="376" t="s">
        <v>952</v>
      </c>
      <c r="C117" s="381" t="s">
        <v>65</v>
      </c>
      <c r="D117" s="381" t="s">
        <v>10</v>
      </c>
      <c r="F117" s="366" t="s">
        <v>112</v>
      </c>
      <c r="G117" s="191"/>
      <c r="H117" s="228"/>
      <c r="I117" s="228"/>
      <c r="J117" s="374">
        <v>1</v>
      </c>
      <c r="K117" s="374">
        <v>1</v>
      </c>
      <c r="L117" s="228"/>
      <c r="M117" s="228"/>
      <c r="N117" s="374">
        <v>1</v>
      </c>
      <c r="O117" s="374">
        <v>1</v>
      </c>
      <c r="P117" s="228"/>
      <c r="Q117" s="228"/>
      <c r="R117" s="374">
        <v>1</v>
      </c>
      <c r="S117" s="374">
        <v>1</v>
      </c>
      <c r="T117" s="228"/>
      <c r="U117" s="305"/>
      <c r="V117" s="374">
        <v>1</v>
      </c>
      <c r="W117" s="374">
        <v>1</v>
      </c>
      <c r="X117" s="305"/>
      <c r="Y117" s="305"/>
      <c r="Z117" s="374">
        <v>1</v>
      </c>
      <c r="AA117" s="374">
        <v>1</v>
      </c>
      <c r="AB117" s="305"/>
      <c r="AC117" s="305"/>
      <c r="AD117" s="374">
        <v>1</v>
      </c>
      <c r="AE117" s="374">
        <v>1</v>
      </c>
      <c r="AF117" s="305"/>
      <c r="AG117" s="305"/>
      <c r="AH117" s="374">
        <v>1</v>
      </c>
      <c r="AI117" s="374">
        <v>1</v>
      </c>
      <c r="AJ117" s="305"/>
      <c r="AK117" s="305"/>
      <c r="AL117" s="374">
        <v>1</v>
      </c>
      <c r="AM117" s="374">
        <v>1</v>
      </c>
      <c r="AN117" s="305"/>
      <c r="AO117" s="305"/>
      <c r="AP117" s="374">
        <v>1</v>
      </c>
      <c r="AQ117" s="374">
        <v>1</v>
      </c>
      <c r="AR117" s="305"/>
      <c r="AS117" s="305"/>
      <c r="AT117" s="374">
        <v>1</v>
      </c>
      <c r="AU117" s="374">
        <v>1</v>
      </c>
      <c r="AV117" s="305"/>
      <c r="AW117" s="305"/>
      <c r="AX117" s="374">
        <v>1</v>
      </c>
      <c r="AY117" s="374">
        <v>1</v>
      </c>
      <c r="AZ117" s="305"/>
      <c r="BA117" s="305"/>
      <c r="BB117" s="374">
        <v>1</v>
      </c>
      <c r="BC117" s="374">
        <v>1</v>
      </c>
      <c r="BD117" s="305"/>
      <c r="BE117" s="305"/>
      <c r="BF117" s="374">
        <v>1</v>
      </c>
      <c r="BG117" s="374">
        <v>1</v>
      </c>
      <c r="BH117" s="305"/>
      <c r="BI117" s="305"/>
      <c r="BJ117" s="374">
        <v>1</v>
      </c>
      <c r="BK117" s="374">
        <v>1</v>
      </c>
      <c r="BL117" s="305"/>
      <c r="BM117" s="305"/>
      <c r="BN117" s="374">
        <v>1</v>
      </c>
      <c r="BO117" s="374">
        <v>1</v>
      </c>
      <c r="BP117" s="305"/>
      <c r="BQ117" s="305"/>
      <c r="BR117" s="305"/>
      <c r="BS117" s="305"/>
      <c r="BT117" s="305"/>
      <c r="BU117" s="739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594"/>
      <c r="GB117" s="37"/>
      <c r="GC117" s="37"/>
      <c r="GD117" s="37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</row>
    <row r="118" spans="1:198" s="3" customFormat="1" x14ac:dyDescent="0.25">
      <c r="A118" s="601">
        <v>115</v>
      </c>
      <c r="B118" s="109" t="s">
        <v>953</v>
      </c>
      <c r="C118" s="20" t="s">
        <v>66</v>
      </c>
      <c r="D118" s="20" t="s">
        <v>6</v>
      </c>
      <c r="F118" s="40" t="s">
        <v>112</v>
      </c>
      <c r="G118" s="51"/>
      <c r="H118" s="33"/>
      <c r="I118" s="33"/>
      <c r="J118" s="32">
        <v>1</v>
      </c>
      <c r="K118" s="32">
        <v>1</v>
      </c>
      <c r="L118" s="33"/>
      <c r="M118" s="33"/>
      <c r="N118" s="32">
        <v>1</v>
      </c>
      <c r="O118" s="32">
        <v>1</v>
      </c>
      <c r="P118" s="33"/>
      <c r="Q118" s="33"/>
      <c r="R118" s="32">
        <v>1</v>
      </c>
      <c r="S118" s="32">
        <v>1</v>
      </c>
      <c r="T118" s="33"/>
      <c r="U118" s="42"/>
      <c r="V118" s="32">
        <v>1</v>
      </c>
      <c r="W118" s="32">
        <v>1</v>
      </c>
      <c r="X118" s="42"/>
      <c r="Y118" s="42"/>
      <c r="Z118" s="32">
        <v>1</v>
      </c>
      <c r="AA118" s="32">
        <v>1</v>
      </c>
      <c r="AB118" s="42"/>
      <c r="AC118" s="42"/>
      <c r="AD118" s="32">
        <v>1</v>
      </c>
      <c r="AE118" s="32">
        <v>1</v>
      </c>
      <c r="AF118" s="42"/>
      <c r="AG118" s="42"/>
      <c r="AH118" s="32">
        <v>1</v>
      </c>
      <c r="AI118" s="32">
        <v>1</v>
      </c>
      <c r="AJ118" s="42"/>
      <c r="AK118" s="42"/>
      <c r="AL118" s="32">
        <v>1</v>
      </c>
      <c r="AM118" s="32">
        <v>1</v>
      </c>
      <c r="AN118" s="42"/>
      <c r="AO118" s="42"/>
      <c r="AP118" s="32">
        <v>1</v>
      </c>
      <c r="AQ118" s="32">
        <v>1</v>
      </c>
      <c r="AR118" s="42"/>
      <c r="AS118" s="42"/>
      <c r="AT118" s="32">
        <v>1</v>
      </c>
      <c r="AU118" s="32">
        <v>1</v>
      </c>
      <c r="AV118" s="42"/>
      <c r="AW118" s="42"/>
      <c r="AX118" s="32">
        <v>1</v>
      </c>
      <c r="AY118" s="32">
        <v>1</v>
      </c>
      <c r="AZ118" s="42"/>
      <c r="BA118" s="42"/>
      <c r="BB118" s="32">
        <v>1</v>
      </c>
      <c r="BC118" s="32">
        <v>1</v>
      </c>
      <c r="BD118" s="42"/>
      <c r="BE118" s="42"/>
      <c r="BF118" s="32">
        <v>1</v>
      </c>
      <c r="BG118" s="32">
        <v>1</v>
      </c>
      <c r="BH118" s="42"/>
      <c r="BI118" s="42"/>
      <c r="BJ118" s="32">
        <v>1</v>
      </c>
      <c r="BK118" s="32">
        <v>1</v>
      </c>
      <c r="BL118" s="42"/>
      <c r="BM118" s="42"/>
      <c r="BN118" s="32">
        <v>1</v>
      </c>
      <c r="BO118" s="32">
        <v>1</v>
      </c>
      <c r="BP118" s="42"/>
      <c r="BQ118" s="42"/>
      <c r="BR118" s="42"/>
      <c r="BS118" s="42"/>
      <c r="BT118" s="42"/>
      <c r="BU118" s="741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589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</row>
    <row r="119" spans="1:198" s="263" customFormat="1" ht="13.8" thickBot="1" x14ac:dyDescent="0.3">
      <c r="A119" s="601">
        <v>116</v>
      </c>
      <c r="B119" s="337"/>
      <c r="F119" s="339"/>
      <c r="G119" s="340" t="s">
        <v>209</v>
      </c>
      <c r="H119" s="340" t="s">
        <v>272</v>
      </c>
      <c r="I119" s="340" t="s">
        <v>210</v>
      </c>
      <c r="J119" s="340" t="s">
        <v>211</v>
      </c>
      <c r="K119" s="340" t="s">
        <v>212</v>
      </c>
      <c r="L119" s="340" t="s">
        <v>213</v>
      </c>
      <c r="M119" s="340" t="s">
        <v>214</v>
      </c>
      <c r="N119" s="340" t="s">
        <v>215</v>
      </c>
      <c r="O119" s="340" t="s">
        <v>216</v>
      </c>
      <c r="P119" s="340" t="s">
        <v>217</v>
      </c>
      <c r="Q119" s="340" t="s">
        <v>218</v>
      </c>
      <c r="R119" s="340" t="s">
        <v>219</v>
      </c>
      <c r="S119" s="340" t="s">
        <v>220</v>
      </c>
      <c r="T119" s="340" t="s">
        <v>221</v>
      </c>
      <c r="U119" s="340" t="s">
        <v>222</v>
      </c>
      <c r="V119" s="340" t="s">
        <v>223</v>
      </c>
      <c r="W119" s="340" t="s">
        <v>224</v>
      </c>
      <c r="X119" s="340" t="s">
        <v>225</v>
      </c>
      <c r="Y119" s="340" t="s">
        <v>226</v>
      </c>
      <c r="Z119" s="340" t="s">
        <v>227</v>
      </c>
      <c r="AA119" s="340" t="s">
        <v>228</v>
      </c>
      <c r="AB119" s="340" t="s">
        <v>229</v>
      </c>
      <c r="AC119" s="340" t="s">
        <v>230</v>
      </c>
      <c r="AD119" s="340" t="s">
        <v>231</v>
      </c>
      <c r="AE119" s="340" t="s">
        <v>232</v>
      </c>
      <c r="AF119" s="340" t="s">
        <v>233</v>
      </c>
      <c r="AG119" s="340" t="s">
        <v>234</v>
      </c>
      <c r="AH119" s="340" t="s">
        <v>235</v>
      </c>
      <c r="AI119" s="340" t="s">
        <v>236</v>
      </c>
      <c r="AJ119" s="340" t="s">
        <v>237</v>
      </c>
      <c r="AK119" s="340" t="s">
        <v>238</v>
      </c>
      <c r="AL119" s="340" t="s">
        <v>239</v>
      </c>
      <c r="AM119" s="340" t="s">
        <v>240</v>
      </c>
      <c r="AN119" s="340" t="s">
        <v>241</v>
      </c>
      <c r="AO119" s="340" t="s">
        <v>242</v>
      </c>
      <c r="AP119" s="340" t="s">
        <v>243</v>
      </c>
      <c r="AQ119" s="340" t="s">
        <v>244</v>
      </c>
      <c r="AR119" s="340" t="s">
        <v>245</v>
      </c>
      <c r="AS119" s="340" t="s">
        <v>246</v>
      </c>
      <c r="AT119" s="340" t="s">
        <v>247</v>
      </c>
      <c r="AU119" s="340" t="s">
        <v>248</v>
      </c>
      <c r="AV119" s="340" t="s">
        <v>249</v>
      </c>
      <c r="AW119" s="340" t="s">
        <v>250</v>
      </c>
      <c r="AX119" s="340" t="s">
        <v>251</v>
      </c>
      <c r="AY119" s="340" t="s">
        <v>252</v>
      </c>
      <c r="AZ119" s="340" t="s">
        <v>253</v>
      </c>
      <c r="BA119" s="340" t="s">
        <v>254</v>
      </c>
      <c r="BB119" s="340" t="s">
        <v>255</v>
      </c>
      <c r="BC119" s="340" t="s">
        <v>256</v>
      </c>
      <c r="BD119" s="340" t="s">
        <v>257</v>
      </c>
      <c r="BE119" s="340" t="s">
        <v>258</v>
      </c>
      <c r="BF119" s="340" t="s">
        <v>259</v>
      </c>
      <c r="BG119" s="340" t="s">
        <v>260</v>
      </c>
      <c r="BH119" s="340" t="s">
        <v>261</v>
      </c>
      <c r="BI119" s="340" t="s">
        <v>262</v>
      </c>
      <c r="BJ119" s="340" t="s">
        <v>263</v>
      </c>
      <c r="BK119" s="340" t="s">
        <v>264</v>
      </c>
      <c r="BL119" s="340" t="s">
        <v>265</v>
      </c>
      <c r="BM119" s="340" t="s">
        <v>266</v>
      </c>
      <c r="BN119" s="340" t="s">
        <v>267</v>
      </c>
      <c r="BO119" s="340" t="s">
        <v>268</v>
      </c>
      <c r="BP119" s="340" t="s">
        <v>269</v>
      </c>
      <c r="BQ119" s="340" t="s">
        <v>270</v>
      </c>
      <c r="BR119" s="340" t="s">
        <v>271</v>
      </c>
      <c r="BS119" s="340"/>
      <c r="BT119" s="340"/>
      <c r="BU119" s="747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590"/>
      <c r="GB119" s="50"/>
      <c r="GC119" s="50"/>
      <c r="GD119" s="50"/>
      <c r="GE119" s="50"/>
      <c r="GF119" s="50"/>
      <c r="GG119" s="50"/>
      <c r="GH119" s="50"/>
      <c r="GI119" s="50"/>
      <c r="GJ119" s="50"/>
      <c r="GK119" s="50"/>
      <c r="GL119" s="50"/>
      <c r="GM119" s="50"/>
      <c r="GN119" s="50"/>
      <c r="GO119" s="50"/>
      <c r="GP119" s="50"/>
    </row>
    <row r="120" spans="1:198" s="275" customFormat="1" ht="13.8" thickBot="1" x14ac:dyDescent="0.3">
      <c r="A120" s="601">
        <v>117</v>
      </c>
      <c r="B120" s="384" t="s">
        <v>959</v>
      </c>
      <c r="C120" s="390" t="s">
        <v>118</v>
      </c>
      <c r="D120" s="390" t="s">
        <v>8</v>
      </c>
      <c r="F120" s="271" t="s">
        <v>112</v>
      </c>
      <c r="G120" s="272"/>
      <c r="H120" s="399"/>
      <c r="I120" s="399"/>
      <c r="J120" s="399"/>
      <c r="K120" s="388"/>
      <c r="L120" s="399"/>
      <c r="M120" s="399"/>
      <c r="N120" s="399"/>
      <c r="O120" s="399"/>
      <c r="P120" s="399"/>
      <c r="Q120" s="399"/>
      <c r="R120" s="399"/>
      <c r="S120" s="399"/>
      <c r="T120" s="399"/>
      <c r="U120" s="400"/>
      <c r="V120" s="400"/>
      <c r="W120" s="400"/>
      <c r="X120" s="400"/>
      <c r="Y120" s="400"/>
      <c r="Z120" s="400"/>
      <c r="AA120" s="400"/>
      <c r="AB120" s="400"/>
      <c r="AC120" s="400"/>
      <c r="AD120" s="400"/>
      <c r="AE120" s="400"/>
      <c r="AF120" s="400"/>
      <c r="AG120" s="400"/>
      <c r="AH120" s="400"/>
      <c r="AI120" s="400"/>
      <c r="AJ120" s="400"/>
      <c r="AK120" s="400"/>
      <c r="AL120" s="400"/>
      <c r="AM120" s="400"/>
      <c r="AN120" s="400"/>
      <c r="AO120" s="400"/>
      <c r="AP120" s="400"/>
      <c r="AQ120" s="400"/>
      <c r="AR120" s="400"/>
      <c r="AS120" s="400"/>
      <c r="AT120" s="400"/>
      <c r="AU120" s="400"/>
      <c r="AV120" s="388">
        <v>1</v>
      </c>
      <c r="AW120" s="388">
        <v>1</v>
      </c>
      <c r="AX120" s="388">
        <v>1</v>
      </c>
      <c r="AY120" s="388">
        <v>1</v>
      </c>
      <c r="AZ120" s="388">
        <v>1</v>
      </c>
      <c r="BA120" s="388">
        <v>1</v>
      </c>
      <c r="BB120" s="388">
        <v>1</v>
      </c>
      <c r="BC120" s="388">
        <v>1</v>
      </c>
      <c r="BD120" s="388">
        <v>1</v>
      </c>
      <c r="BE120" s="388">
        <v>1</v>
      </c>
      <c r="BF120" s="388">
        <v>1</v>
      </c>
      <c r="BG120" s="388">
        <v>1</v>
      </c>
      <c r="BH120" s="388">
        <v>1</v>
      </c>
      <c r="BI120" s="388">
        <v>1</v>
      </c>
      <c r="BJ120" s="388">
        <v>1</v>
      </c>
      <c r="BK120" s="388">
        <v>1</v>
      </c>
      <c r="BL120" s="400"/>
      <c r="BM120" s="400"/>
      <c r="BN120" s="400"/>
      <c r="BO120" s="400"/>
      <c r="BP120" s="388">
        <v>1</v>
      </c>
      <c r="BQ120" s="400"/>
      <c r="BR120" s="400"/>
      <c r="BS120" s="400"/>
      <c r="BT120" s="400"/>
      <c r="BU120" s="763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595"/>
      <c r="GB120" s="270"/>
      <c r="GC120" s="270"/>
      <c r="GD120" s="270"/>
      <c r="GE120" s="270"/>
      <c r="GF120" s="270"/>
      <c r="GG120" s="270"/>
      <c r="GH120" s="270"/>
      <c r="GI120" s="270"/>
      <c r="GJ120" s="270"/>
      <c r="GK120" s="270"/>
      <c r="GL120" s="270"/>
      <c r="GM120" s="270"/>
      <c r="GN120" s="270"/>
      <c r="GO120" s="270"/>
      <c r="GP120" s="270"/>
    </row>
    <row r="121" spans="1:198" s="286" customFormat="1" x14ac:dyDescent="0.25">
      <c r="A121" s="601">
        <v>118</v>
      </c>
      <c r="B121" s="188" t="s">
        <v>960</v>
      </c>
      <c r="C121" s="383" t="s">
        <v>141</v>
      </c>
      <c r="D121" s="383" t="s">
        <v>142</v>
      </c>
      <c r="F121" s="190" t="s">
        <v>112</v>
      </c>
      <c r="G121" s="191"/>
      <c r="H121" s="228"/>
      <c r="I121" s="228"/>
      <c r="J121" s="228"/>
      <c r="K121" s="374"/>
      <c r="L121" s="228"/>
      <c r="M121" s="228"/>
      <c r="N121" s="228"/>
      <c r="O121" s="228"/>
      <c r="P121" s="228"/>
      <c r="Q121" s="228"/>
      <c r="R121" s="228"/>
      <c r="S121" s="228"/>
      <c r="T121" s="228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  <c r="AE121" s="305"/>
      <c r="AF121" s="305"/>
      <c r="AG121" s="305"/>
      <c r="AH121" s="305"/>
      <c r="AI121" s="305"/>
      <c r="AJ121" s="305"/>
      <c r="AK121" s="305"/>
      <c r="AL121" s="305"/>
      <c r="AM121" s="305"/>
      <c r="AN121" s="305"/>
      <c r="AO121" s="305"/>
      <c r="AP121" s="305"/>
      <c r="AQ121" s="305"/>
      <c r="AR121" s="305"/>
      <c r="AS121" s="305"/>
      <c r="AT121" s="305"/>
      <c r="AU121" s="305"/>
      <c r="AV121" s="374">
        <v>1</v>
      </c>
      <c r="AW121" s="374">
        <v>1</v>
      </c>
      <c r="AX121" s="374">
        <v>1</v>
      </c>
      <c r="AY121" s="374">
        <v>1</v>
      </c>
      <c r="AZ121" s="374">
        <v>1</v>
      </c>
      <c r="BA121" s="374">
        <v>1</v>
      </c>
      <c r="BB121" s="374">
        <v>1</v>
      </c>
      <c r="BC121" s="374">
        <v>1</v>
      </c>
      <c r="BD121" s="374">
        <v>1</v>
      </c>
      <c r="BE121" s="374">
        <v>1</v>
      </c>
      <c r="BF121" s="374">
        <v>1</v>
      </c>
      <c r="BG121" s="374">
        <v>1</v>
      </c>
      <c r="BH121" s="374">
        <v>1</v>
      </c>
      <c r="BI121" s="374">
        <v>1</v>
      </c>
      <c r="BJ121" s="374">
        <v>1</v>
      </c>
      <c r="BK121" s="374">
        <v>1</v>
      </c>
      <c r="BL121" s="305"/>
      <c r="BM121" s="305"/>
      <c r="BN121" s="305"/>
      <c r="BO121" s="305"/>
      <c r="BP121" s="374">
        <v>1</v>
      </c>
      <c r="BQ121" s="305"/>
      <c r="BR121" s="305"/>
      <c r="BS121" s="305"/>
      <c r="BT121" s="305"/>
      <c r="BU121" s="739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594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</row>
    <row r="122" spans="1:198" s="3" customFormat="1" x14ac:dyDescent="0.25">
      <c r="A122" s="601">
        <v>119</v>
      </c>
      <c r="B122" s="108" t="s">
        <v>961</v>
      </c>
      <c r="C122" s="98" t="s">
        <v>143</v>
      </c>
      <c r="D122" s="98"/>
      <c r="F122" s="44" t="s">
        <v>89</v>
      </c>
      <c r="G122" s="51"/>
      <c r="H122" s="33"/>
      <c r="I122" s="33"/>
      <c r="J122" s="42"/>
      <c r="K122" s="3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32">
        <v>0.05</v>
      </c>
      <c r="AW122" s="32">
        <v>0.05</v>
      </c>
      <c r="AX122" s="32">
        <v>0.05</v>
      </c>
      <c r="AY122" s="32">
        <v>0.05</v>
      </c>
      <c r="AZ122" s="32">
        <v>0.05</v>
      </c>
      <c r="BA122" s="32">
        <v>0.05</v>
      </c>
      <c r="BB122" s="32">
        <v>0.05</v>
      </c>
      <c r="BC122" s="32">
        <v>0.05</v>
      </c>
      <c r="BD122" s="32">
        <v>0.05</v>
      </c>
      <c r="BE122" s="32">
        <v>0.05</v>
      </c>
      <c r="BF122" s="32">
        <v>0.05</v>
      </c>
      <c r="BG122" s="32">
        <v>0.05</v>
      </c>
      <c r="BH122" s="32">
        <v>0.05</v>
      </c>
      <c r="BI122" s="32">
        <v>0.05</v>
      </c>
      <c r="BJ122" s="32">
        <v>0.05</v>
      </c>
      <c r="BK122" s="32">
        <v>0.05</v>
      </c>
      <c r="BL122" s="42"/>
      <c r="BM122" s="42"/>
      <c r="BN122" s="42"/>
      <c r="BO122" s="42"/>
      <c r="BP122" s="32">
        <v>0.05</v>
      </c>
      <c r="BQ122" s="42"/>
      <c r="BR122" s="42"/>
      <c r="BS122" s="42"/>
      <c r="BT122" s="42"/>
      <c r="BU122" s="741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589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</row>
    <row r="123" spans="1:198" s="35" customFormat="1" ht="13.8" thickBot="1" x14ac:dyDescent="0.3">
      <c r="A123" s="601">
        <v>120</v>
      </c>
      <c r="B123" s="182" t="s">
        <v>962</v>
      </c>
      <c r="C123" s="447" t="s">
        <v>144</v>
      </c>
      <c r="D123" s="447"/>
      <c r="F123" s="185" t="s">
        <v>89</v>
      </c>
      <c r="G123" s="186"/>
      <c r="H123" s="220"/>
      <c r="I123" s="220"/>
      <c r="J123" s="303"/>
      <c r="K123" s="351"/>
      <c r="L123" s="303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  <c r="Y123" s="303"/>
      <c r="Z123" s="303"/>
      <c r="AA123" s="303"/>
      <c r="AB123" s="303"/>
      <c r="AC123" s="303"/>
      <c r="AD123" s="303"/>
      <c r="AE123" s="303"/>
      <c r="AF123" s="303"/>
      <c r="AG123" s="303"/>
      <c r="AH123" s="303"/>
      <c r="AI123" s="303"/>
      <c r="AJ123" s="303"/>
      <c r="AK123" s="303"/>
      <c r="AL123" s="303"/>
      <c r="AM123" s="303"/>
      <c r="AN123" s="303"/>
      <c r="AO123" s="303"/>
      <c r="AP123" s="303"/>
      <c r="AQ123" s="303"/>
      <c r="AR123" s="303"/>
      <c r="AS123" s="303"/>
      <c r="AT123" s="303"/>
      <c r="AU123" s="303"/>
      <c r="AV123" s="351">
        <v>2.4E-2</v>
      </c>
      <c r="AW123" s="351">
        <v>2.4E-2</v>
      </c>
      <c r="AX123" s="351">
        <v>2.4E-2</v>
      </c>
      <c r="AY123" s="351">
        <v>2.4E-2</v>
      </c>
      <c r="AZ123" s="351">
        <v>2.4E-2</v>
      </c>
      <c r="BA123" s="351">
        <v>2.4E-2</v>
      </c>
      <c r="BB123" s="351">
        <v>2.4E-2</v>
      </c>
      <c r="BC123" s="351">
        <v>2.4E-2</v>
      </c>
      <c r="BD123" s="351">
        <v>2.4E-2</v>
      </c>
      <c r="BE123" s="351">
        <v>2.4E-2</v>
      </c>
      <c r="BF123" s="351">
        <v>2.4E-2</v>
      </c>
      <c r="BG123" s="351">
        <v>2.4E-2</v>
      </c>
      <c r="BH123" s="351">
        <v>2.4E-2</v>
      </c>
      <c r="BI123" s="351">
        <v>2.4E-2</v>
      </c>
      <c r="BJ123" s="351">
        <v>2.4E-2</v>
      </c>
      <c r="BK123" s="351">
        <v>2.4E-2</v>
      </c>
      <c r="BL123" s="303"/>
      <c r="BM123" s="303"/>
      <c r="BN123" s="303"/>
      <c r="BO123" s="303"/>
      <c r="BP123" s="351">
        <v>2.4E-2</v>
      </c>
      <c r="BQ123" s="303"/>
      <c r="BR123" s="303"/>
      <c r="BS123" s="303"/>
      <c r="BT123" s="303"/>
      <c r="BU123" s="734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590"/>
      <c r="GB123" s="50"/>
      <c r="GC123" s="50"/>
      <c r="GD123" s="50"/>
      <c r="GE123" s="50"/>
      <c r="GF123" s="50"/>
      <c r="GG123" s="50"/>
      <c r="GH123" s="50"/>
      <c r="GI123" s="50"/>
      <c r="GJ123" s="50"/>
      <c r="GK123" s="50"/>
      <c r="GL123" s="50"/>
      <c r="GM123" s="50"/>
      <c r="GN123" s="50"/>
      <c r="GO123" s="50"/>
      <c r="GP123" s="50"/>
    </row>
    <row r="124" spans="1:198" s="199" customFormat="1" x14ac:dyDescent="0.25">
      <c r="A124" s="601">
        <v>121</v>
      </c>
      <c r="B124" s="194" t="s">
        <v>963</v>
      </c>
      <c r="C124" s="448" t="s">
        <v>145</v>
      </c>
      <c r="D124" s="448"/>
      <c r="E124" s="196" t="s">
        <v>147</v>
      </c>
      <c r="F124" s="197" t="s">
        <v>89</v>
      </c>
      <c r="G124" s="198"/>
      <c r="H124" s="223"/>
      <c r="I124" s="223"/>
      <c r="J124" s="230"/>
      <c r="K124" s="433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  <c r="AI124" s="230"/>
      <c r="AJ124" s="230"/>
      <c r="AK124" s="230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433">
        <v>2.8000000000000001E-2</v>
      </c>
      <c r="AW124" s="433">
        <v>2.8000000000000001E-2</v>
      </c>
      <c r="AX124" s="433">
        <v>2.8000000000000001E-2</v>
      </c>
      <c r="AY124" s="433">
        <v>2.8000000000000001E-2</v>
      </c>
      <c r="AZ124" s="433">
        <v>2.8000000000000001E-2</v>
      </c>
      <c r="BA124" s="433">
        <v>2.8000000000000001E-2</v>
      </c>
      <c r="BB124" s="433">
        <v>2.8000000000000001E-2</v>
      </c>
      <c r="BC124" s="433">
        <v>2.8000000000000001E-2</v>
      </c>
      <c r="BD124" s="433">
        <v>2.8000000000000001E-2</v>
      </c>
      <c r="BE124" s="433">
        <v>2.8000000000000001E-2</v>
      </c>
      <c r="BF124" s="433">
        <v>2.8000000000000001E-2</v>
      </c>
      <c r="BG124" s="433">
        <v>2.8000000000000001E-2</v>
      </c>
      <c r="BH124" s="433">
        <v>2.8000000000000001E-2</v>
      </c>
      <c r="BI124" s="433">
        <v>2.8000000000000001E-2</v>
      </c>
      <c r="BJ124" s="433">
        <v>2.8000000000000001E-2</v>
      </c>
      <c r="BK124" s="433">
        <v>2.8000000000000001E-2</v>
      </c>
      <c r="BL124" s="230"/>
      <c r="BM124" s="230"/>
      <c r="BN124" s="230"/>
      <c r="BO124" s="230"/>
      <c r="BP124" s="433">
        <v>2.8000000000000001E-2</v>
      </c>
      <c r="BQ124" s="230"/>
      <c r="BR124" s="230"/>
      <c r="BS124" s="230"/>
      <c r="BT124" s="230"/>
      <c r="BU124" s="735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591"/>
      <c r="GB124" s="202"/>
      <c r="GC124" s="202"/>
      <c r="GD124" s="202"/>
      <c r="GE124" s="202"/>
      <c r="GF124" s="202"/>
      <c r="GG124" s="202"/>
      <c r="GH124" s="202"/>
      <c r="GI124" s="202"/>
      <c r="GJ124" s="202"/>
      <c r="GK124" s="202"/>
      <c r="GL124" s="202"/>
      <c r="GM124" s="202"/>
      <c r="GN124" s="202"/>
      <c r="GO124" s="202"/>
      <c r="GP124" s="202"/>
    </row>
    <row r="125" spans="1:198" s="209" customFormat="1" ht="13.8" thickBot="1" x14ac:dyDescent="0.3">
      <c r="A125" s="601">
        <v>122</v>
      </c>
      <c r="B125" s="204" t="s">
        <v>963</v>
      </c>
      <c r="C125" s="449" t="s">
        <v>146</v>
      </c>
      <c r="D125" s="449"/>
      <c r="E125" s="206" t="s">
        <v>148</v>
      </c>
      <c r="F125" s="207" t="s">
        <v>89</v>
      </c>
      <c r="G125" s="208"/>
      <c r="H125" s="226"/>
      <c r="I125" s="226"/>
      <c r="J125" s="231"/>
      <c r="K125" s="437"/>
      <c r="L125" s="231"/>
      <c r="M125" s="231"/>
      <c r="N125" s="231"/>
      <c r="O125" s="231"/>
      <c r="P125" s="231"/>
      <c r="Q125" s="231"/>
      <c r="R125" s="231"/>
      <c r="S125" s="231"/>
      <c r="T125" s="231"/>
      <c r="U125" s="231"/>
      <c r="V125" s="231"/>
      <c r="W125" s="231"/>
      <c r="X125" s="231"/>
      <c r="Y125" s="231"/>
      <c r="Z125" s="231"/>
      <c r="AA125" s="231"/>
      <c r="AB125" s="231"/>
      <c r="AC125" s="231"/>
      <c r="AD125" s="231"/>
      <c r="AE125" s="231"/>
      <c r="AF125" s="231"/>
      <c r="AG125" s="231"/>
      <c r="AH125" s="231"/>
      <c r="AI125" s="231"/>
      <c r="AJ125" s="231"/>
      <c r="AK125" s="231"/>
      <c r="AL125" s="231"/>
      <c r="AM125" s="231"/>
      <c r="AN125" s="231"/>
      <c r="AO125" s="231"/>
      <c r="AP125" s="231"/>
      <c r="AQ125" s="231"/>
      <c r="AR125" s="231"/>
      <c r="AS125" s="231"/>
      <c r="AT125" s="231"/>
      <c r="AU125" s="231"/>
      <c r="AV125" s="437">
        <v>2.8000000000000001E-2</v>
      </c>
      <c r="AW125" s="437">
        <v>2.8000000000000001E-2</v>
      </c>
      <c r="AX125" s="437">
        <v>2.8000000000000001E-2</v>
      </c>
      <c r="AY125" s="437">
        <v>2.8000000000000001E-2</v>
      </c>
      <c r="AZ125" s="437">
        <v>2.8000000000000001E-2</v>
      </c>
      <c r="BA125" s="437">
        <v>2.8000000000000001E-2</v>
      </c>
      <c r="BB125" s="437">
        <v>2.8000000000000001E-2</v>
      </c>
      <c r="BC125" s="437">
        <v>2.8000000000000001E-2</v>
      </c>
      <c r="BD125" s="437">
        <v>2.8000000000000001E-2</v>
      </c>
      <c r="BE125" s="437">
        <v>2.8000000000000001E-2</v>
      </c>
      <c r="BF125" s="437">
        <v>2.8000000000000001E-2</v>
      </c>
      <c r="BG125" s="437">
        <v>2.8000000000000001E-2</v>
      </c>
      <c r="BH125" s="437">
        <v>2.8000000000000001E-2</v>
      </c>
      <c r="BI125" s="437">
        <v>2.8000000000000001E-2</v>
      </c>
      <c r="BJ125" s="437">
        <v>2.8000000000000001E-2</v>
      </c>
      <c r="BK125" s="437">
        <v>2.8000000000000001E-2</v>
      </c>
      <c r="BL125" s="231"/>
      <c r="BM125" s="231"/>
      <c r="BN125" s="231"/>
      <c r="BO125" s="231"/>
      <c r="BP125" s="437">
        <v>2.8000000000000001E-2</v>
      </c>
      <c r="BQ125" s="231"/>
      <c r="BR125" s="231"/>
      <c r="BS125" s="231"/>
      <c r="BT125" s="231"/>
      <c r="BU125" s="736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592"/>
      <c r="GB125" s="212"/>
      <c r="GC125" s="212"/>
      <c r="GD125" s="212"/>
      <c r="GE125" s="212"/>
      <c r="GF125" s="212"/>
      <c r="GG125" s="212"/>
      <c r="GH125" s="212"/>
      <c r="GI125" s="212"/>
      <c r="GJ125" s="212"/>
      <c r="GK125" s="212"/>
      <c r="GL125" s="212"/>
      <c r="GM125" s="212"/>
      <c r="GN125" s="212"/>
      <c r="GO125" s="212"/>
      <c r="GP125" s="212"/>
    </row>
    <row r="126" spans="1:198" s="286" customFormat="1" x14ac:dyDescent="0.25">
      <c r="A126" s="601">
        <v>123</v>
      </c>
      <c r="B126" s="188" t="s">
        <v>964</v>
      </c>
      <c r="C126" s="383" t="s">
        <v>1259</v>
      </c>
      <c r="D126" s="383" t="s">
        <v>50</v>
      </c>
      <c r="F126" s="190" t="s">
        <v>112</v>
      </c>
      <c r="G126" s="191"/>
      <c r="H126" s="228"/>
      <c r="I126" s="228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  <c r="AE126" s="305"/>
      <c r="AF126" s="305"/>
      <c r="AG126" s="305"/>
      <c r="AH126" s="305"/>
      <c r="AI126" s="305"/>
      <c r="AJ126" s="305"/>
      <c r="AK126" s="305"/>
      <c r="AL126" s="305"/>
      <c r="AM126" s="305"/>
      <c r="AN126" s="305"/>
      <c r="AO126" s="305"/>
      <c r="AP126" s="305"/>
      <c r="AQ126" s="305"/>
      <c r="AR126" s="305"/>
      <c r="AS126" s="305"/>
      <c r="AT126" s="305"/>
      <c r="AU126" s="305"/>
      <c r="AV126" s="305">
        <v>1</v>
      </c>
      <c r="AW126" s="305">
        <v>1</v>
      </c>
      <c r="AX126" s="305">
        <v>1</v>
      </c>
      <c r="AY126" s="305">
        <v>1</v>
      </c>
      <c r="AZ126" s="305">
        <v>1</v>
      </c>
      <c r="BA126" s="305">
        <v>1</v>
      </c>
      <c r="BB126" s="305">
        <v>1</v>
      </c>
      <c r="BC126" s="305">
        <v>1</v>
      </c>
      <c r="BD126" s="305">
        <v>1</v>
      </c>
      <c r="BE126" s="305">
        <v>1</v>
      </c>
      <c r="BF126" s="305">
        <v>1</v>
      </c>
      <c r="BG126" s="305">
        <v>1</v>
      </c>
      <c r="BH126" s="305">
        <v>1</v>
      </c>
      <c r="BI126" s="305">
        <v>1</v>
      </c>
      <c r="BJ126" s="305">
        <v>1</v>
      </c>
      <c r="BK126" s="305">
        <v>1</v>
      </c>
      <c r="BL126" s="305"/>
      <c r="BM126" s="305"/>
      <c r="BN126" s="305"/>
      <c r="BO126" s="305"/>
      <c r="BP126" s="305">
        <v>1</v>
      </c>
      <c r="BQ126" s="305"/>
      <c r="BR126" s="305"/>
      <c r="BS126" s="305"/>
      <c r="BT126" s="305"/>
      <c r="BU126" s="739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594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</row>
    <row r="127" spans="1:198" s="263" customFormat="1" ht="13.8" thickBot="1" x14ac:dyDescent="0.3">
      <c r="A127" s="601">
        <v>124</v>
      </c>
      <c r="B127" s="337"/>
      <c r="F127" s="339"/>
      <c r="G127" s="340" t="s">
        <v>209</v>
      </c>
      <c r="H127" s="340" t="s">
        <v>272</v>
      </c>
      <c r="I127" s="340" t="s">
        <v>210</v>
      </c>
      <c r="J127" s="340" t="s">
        <v>211</v>
      </c>
      <c r="K127" s="340" t="s">
        <v>212</v>
      </c>
      <c r="L127" s="340" t="s">
        <v>213</v>
      </c>
      <c r="M127" s="340" t="s">
        <v>214</v>
      </c>
      <c r="N127" s="340" t="s">
        <v>215</v>
      </c>
      <c r="O127" s="340" t="s">
        <v>216</v>
      </c>
      <c r="P127" s="340" t="s">
        <v>217</v>
      </c>
      <c r="Q127" s="340" t="s">
        <v>218</v>
      </c>
      <c r="R127" s="340" t="s">
        <v>219</v>
      </c>
      <c r="S127" s="340" t="s">
        <v>220</v>
      </c>
      <c r="T127" s="340" t="s">
        <v>221</v>
      </c>
      <c r="U127" s="340" t="s">
        <v>222</v>
      </c>
      <c r="V127" s="340" t="s">
        <v>223</v>
      </c>
      <c r="W127" s="340" t="s">
        <v>224</v>
      </c>
      <c r="X127" s="340" t="s">
        <v>225</v>
      </c>
      <c r="Y127" s="340" t="s">
        <v>226</v>
      </c>
      <c r="Z127" s="340" t="s">
        <v>227</v>
      </c>
      <c r="AA127" s="340" t="s">
        <v>228</v>
      </c>
      <c r="AB127" s="340" t="s">
        <v>229</v>
      </c>
      <c r="AC127" s="340" t="s">
        <v>230</v>
      </c>
      <c r="AD127" s="340" t="s">
        <v>231</v>
      </c>
      <c r="AE127" s="340" t="s">
        <v>232</v>
      </c>
      <c r="AF127" s="340" t="s">
        <v>233</v>
      </c>
      <c r="AG127" s="340" t="s">
        <v>234</v>
      </c>
      <c r="AH127" s="340" t="s">
        <v>235</v>
      </c>
      <c r="AI127" s="340" t="s">
        <v>236</v>
      </c>
      <c r="AJ127" s="340" t="s">
        <v>237</v>
      </c>
      <c r="AK127" s="340" t="s">
        <v>238</v>
      </c>
      <c r="AL127" s="340" t="s">
        <v>239</v>
      </c>
      <c r="AM127" s="340" t="s">
        <v>240</v>
      </c>
      <c r="AN127" s="340" t="s">
        <v>241</v>
      </c>
      <c r="AO127" s="340" t="s">
        <v>242</v>
      </c>
      <c r="AP127" s="340" t="s">
        <v>243</v>
      </c>
      <c r="AQ127" s="340" t="s">
        <v>244</v>
      </c>
      <c r="AR127" s="340" t="s">
        <v>245</v>
      </c>
      <c r="AS127" s="340" t="s">
        <v>246</v>
      </c>
      <c r="AT127" s="340" t="s">
        <v>247</v>
      </c>
      <c r="AU127" s="340" t="s">
        <v>248</v>
      </c>
      <c r="AV127" s="340" t="s">
        <v>249</v>
      </c>
      <c r="AW127" s="340" t="s">
        <v>250</v>
      </c>
      <c r="AX127" s="340" t="s">
        <v>251</v>
      </c>
      <c r="AY127" s="340" t="s">
        <v>252</v>
      </c>
      <c r="AZ127" s="340" t="s">
        <v>253</v>
      </c>
      <c r="BA127" s="340" t="s">
        <v>254</v>
      </c>
      <c r="BB127" s="340" t="s">
        <v>255</v>
      </c>
      <c r="BC127" s="340" t="s">
        <v>256</v>
      </c>
      <c r="BD127" s="340" t="s">
        <v>257</v>
      </c>
      <c r="BE127" s="340" t="s">
        <v>258</v>
      </c>
      <c r="BF127" s="340" t="s">
        <v>259</v>
      </c>
      <c r="BG127" s="340" t="s">
        <v>260</v>
      </c>
      <c r="BH127" s="340" t="s">
        <v>261</v>
      </c>
      <c r="BI127" s="340" t="s">
        <v>262</v>
      </c>
      <c r="BJ127" s="340" t="s">
        <v>263</v>
      </c>
      <c r="BK127" s="340" t="s">
        <v>264</v>
      </c>
      <c r="BL127" s="340" t="s">
        <v>265</v>
      </c>
      <c r="BM127" s="340" t="s">
        <v>266</v>
      </c>
      <c r="BN127" s="340" t="s">
        <v>267</v>
      </c>
      <c r="BO127" s="340" t="s">
        <v>268</v>
      </c>
      <c r="BP127" s="340" t="s">
        <v>269</v>
      </c>
      <c r="BQ127" s="340" t="s">
        <v>270</v>
      </c>
      <c r="BR127" s="340" t="s">
        <v>271</v>
      </c>
      <c r="BS127" s="340"/>
      <c r="BT127" s="340"/>
      <c r="BU127" s="747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590"/>
      <c r="GB127" s="50"/>
      <c r="GC127" s="50"/>
      <c r="GD127" s="50"/>
      <c r="GE127" s="50"/>
      <c r="GF127" s="50"/>
      <c r="GG127" s="50"/>
      <c r="GH127" s="50"/>
      <c r="GI127" s="50"/>
      <c r="GJ127" s="50"/>
      <c r="GK127" s="50"/>
      <c r="GL127" s="50"/>
      <c r="GM127" s="50"/>
      <c r="GN127" s="50"/>
      <c r="GO127" s="50"/>
      <c r="GP127" s="50"/>
    </row>
    <row r="128" spans="1:198" s="458" customFormat="1" ht="16.2" x14ac:dyDescent="0.25">
      <c r="A128" s="601">
        <v>125</v>
      </c>
      <c r="B128" s="330"/>
      <c r="C128" s="324"/>
      <c r="D128" s="324"/>
      <c r="E128" s="324"/>
      <c r="F128" s="325"/>
      <c r="G128" s="326"/>
      <c r="H128" s="327" t="s">
        <v>272</v>
      </c>
      <c r="I128" s="327" t="s">
        <v>210</v>
      </c>
      <c r="J128" s="327" t="s">
        <v>211</v>
      </c>
      <c r="K128" s="327" t="s">
        <v>212</v>
      </c>
      <c r="L128" s="327" t="s">
        <v>213</v>
      </c>
      <c r="M128" s="327" t="s">
        <v>214</v>
      </c>
      <c r="N128" s="327" t="s">
        <v>215</v>
      </c>
      <c r="O128" s="327" t="s">
        <v>216</v>
      </c>
      <c r="P128" s="327" t="s">
        <v>217</v>
      </c>
      <c r="Q128" s="327" t="s">
        <v>218</v>
      </c>
      <c r="R128" s="327" t="s">
        <v>219</v>
      </c>
      <c r="S128" s="327" t="s">
        <v>220</v>
      </c>
      <c r="T128" s="327" t="s">
        <v>221</v>
      </c>
      <c r="U128" s="327" t="s">
        <v>222</v>
      </c>
      <c r="V128" s="327" t="s">
        <v>223</v>
      </c>
      <c r="W128" s="327" t="s">
        <v>224</v>
      </c>
      <c r="X128" s="327" t="s">
        <v>225</v>
      </c>
      <c r="Y128" s="327" t="s">
        <v>226</v>
      </c>
      <c r="Z128" s="327" t="s">
        <v>227</v>
      </c>
      <c r="AA128" s="327" t="s">
        <v>228</v>
      </c>
      <c r="AB128" s="327" t="s">
        <v>229</v>
      </c>
      <c r="AC128" s="327" t="s">
        <v>230</v>
      </c>
      <c r="AD128" s="327" t="s">
        <v>231</v>
      </c>
      <c r="AE128" s="327" t="s">
        <v>232</v>
      </c>
      <c r="AF128" s="327" t="s">
        <v>233</v>
      </c>
      <c r="AG128" s="327" t="s">
        <v>234</v>
      </c>
      <c r="AH128" s="327" t="s">
        <v>235</v>
      </c>
      <c r="AI128" s="327" t="s">
        <v>236</v>
      </c>
      <c r="AJ128" s="327" t="s">
        <v>237</v>
      </c>
      <c r="AK128" s="327" t="s">
        <v>238</v>
      </c>
      <c r="AL128" s="327" t="s">
        <v>239</v>
      </c>
      <c r="AM128" s="327" t="s">
        <v>240</v>
      </c>
      <c r="AN128" s="327" t="s">
        <v>241</v>
      </c>
      <c r="AO128" s="327" t="s">
        <v>242</v>
      </c>
      <c r="AP128" s="327" t="s">
        <v>243</v>
      </c>
      <c r="AQ128" s="327" t="s">
        <v>244</v>
      </c>
      <c r="AR128" s="327" t="s">
        <v>245</v>
      </c>
      <c r="AS128" s="327" t="s">
        <v>246</v>
      </c>
      <c r="AT128" s="327" t="s">
        <v>247</v>
      </c>
      <c r="AU128" s="327" t="s">
        <v>248</v>
      </c>
      <c r="AV128" s="327" t="s">
        <v>249</v>
      </c>
      <c r="AW128" s="327" t="s">
        <v>250</v>
      </c>
      <c r="AX128" s="327" t="s">
        <v>251</v>
      </c>
      <c r="AY128" s="327" t="s">
        <v>252</v>
      </c>
      <c r="AZ128" s="327" t="s">
        <v>253</v>
      </c>
      <c r="BA128" s="327" t="s">
        <v>254</v>
      </c>
      <c r="BB128" s="327" t="s">
        <v>255</v>
      </c>
      <c r="BC128" s="327" t="s">
        <v>256</v>
      </c>
      <c r="BD128" s="327" t="s">
        <v>257</v>
      </c>
      <c r="BE128" s="327" t="s">
        <v>258</v>
      </c>
      <c r="BF128" s="327" t="s">
        <v>259</v>
      </c>
      <c r="BG128" s="327" t="s">
        <v>260</v>
      </c>
      <c r="BH128" s="327" t="s">
        <v>261</v>
      </c>
      <c r="BI128" s="327" t="s">
        <v>262</v>
      </c>
      <c r="BJ128" s="327" t="s">
        <v>263</v>
      </c>
      <c r="BK128" s="327" t="s">
        <v>264</v>
      </c>
      <c r="BL128" s="327" t="s">
        <v>265</v>
      </c>
      <c r="BM128" s="327" t="s">
        <v>266</v>
      </c>
      <c r="BN128" s="327" t="s">
        <v>267</v>
      </c>
      <c r="BO128" s="327" t="s">
        <v>268</v>
      </c>
      <c r="BP128" s="327" t="s">
        <v>269</v>
      </c>
      <c r="BQ128" s="327" t="s">
        <v>270</v>
      </c>
      <c r="BR128" s="327" t="s">
        <v>270</v>
      </c>
      <c r="BS128" s="457"/>
      <c r="BT128" s="457"/>
      <c r="BU128" s="773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591"/>
      <c r="GB128" s="202"/>
      <c r="GC128" s="202"/>
      <c r="GD128" s="202"/>
      <c r="GE128" s="202"/>
      <c r="GF128" s="202"/>
      <c r="GG128" s="202"/>
      <c r="GH128" s="202"/>
      <c r="GI128" s="202"/>
      <c r="GJ128" s="202"/>
      <c r="GK128" s="202"/>
      <c r="GL128" s="202"/>
      <c r="GM128" s="202"/>
      <c r="GN128" s="202"/>
      <c r="GO128" s="202"/>
      <c r="GP128" s="202"/>
    </row>
    <row r="129" spans="1:198" s="452" customFormat="1" ht="13.8" thickBot="1" x14ac:dyDescent="0.3">
      <c r="A129" s="601">
        <v>126</v>
      </c>
      <c r="B129" s="450" t="s">
        <v>965</v>
      </c>
      <c r="C129" s="451" t="s">
        <v>206</v>
      </c>
      <c r="D129" s="451" t="s">
        <v>12</v>
      </c>
      <c r="F129" s="453" t="s">
        <v>112</v>
      </c>
      <c r="G129" s="454" t="s">
        <v>926</v>
      </c>
      <c r="H129" s="455">
        <v>1</v>
      </c>
      <c r="I129" s="455">
        <v>1</v>
      </c>
      <c r="J129" s="455">
        <v>1</v>
      </c>
      <c r="K129" s="455">
        <v>1</v>
      </c>
      <c r="L129" s="455">
        <v>1</v>
      </c>
      <c r="M129" s="455">
        <v>1</v>
      </c>
      <c r="N129" s="455">
        <v>1</v>
      </c>
      <c r="O129" s="455">
        <v>1</v>
      </c>
      <c r="P129" s="455">
        <v>1</v>
      </c>
      <c r="Q129" s="455">
        <v>1</v>
      </c>
      <c r="R129" s="455">
        <v>1</v>
      </c>
      <c r="S129" s="455">
        <v>1</v>
      </c>
      <c r="T129" s="455">
        <v>1</v>
      </c>
      <c r="U129" s="455">
        <v>1</v>
      </c>
      <c r="V129" s="455">
        <v>1</v>
      </c>
      <c r="W129" s="455">
        <v>1</v>
      </c>
      <c r="X129" s="455">
        <v>1</v>
      </c>
      <c r="Y129" s="455">
        <v>1</v>
      </c>
      <c r="Z129" s="455">
        <v>1</v>
      </c>
      <c r="AA129" s="455">
        <v>1</v>
      </c>
      <c r="AB129" s="455">
        <v>1</v>
      </c>
      <c r="AC129" s="455">
        <v>1</v>
      </c>
      <c r="AD129" s="455">
        <v>1</v>
      </c>
      <c r="AE129" s="455">
        <v>1</v>
      </c>
      <c r="AF129" s="455">
        <v>1</v>
      </c>
      <c r="AG129" s="455">
        <v>1</v>
      </c>
      <c r="AH129" s="455">
        <v>1</v>
      </c>
      <c r="AI129" s="455">
        <v>1</v>
      </c>
      <c r="AJ129" s="455">
        <v>1</v>
      </c>
      <c r="AK129" s="455">
        <v>1</v>
      </c>
      <c r="AL129" s="455">
        <v>1</v>
      </c>
      <c r="AM129" s="455">
        <v>1</v>
      </c>
      <c r="AN129" s="455">
        <v>1</v>
      </c>
      <c r="AO129" s="455">
        <v>1</v>
      </c>
      <c r="AP129" s="455">
        <v>1</v>
      </c>
      <c r="AQ129" s="455">
        <v>1</v>
      </c>
      <c r="AR129" s="455">
        <v>1</v>
      </c>
      <c r="AS129" s="455">
        <v>1</v>
      </c>
      <c r="AT129" s="455">
        <v>1</v>
      </c>
      <c r="AU129" s="455">
        <v>1</v>
      </c>
      <c r="AV129" s="455">
        <v>1</v>
      </c>
      <c r="AW129" s="455">
        <v>1</v>
      </c>
      <c r="AX129" s="455">
        <v>1</v>
      </c>
      <c r="AY129" s="455">
        <v>1</v>
      </c>
      <c r="AZ129" s="455">
        <v>1</v>
      </c>
      <c r="BA129" s="455">
        <v>1</v>
      </c>
      <c r="BB129" s="455">
        <v>1</v>
      </c>
      <c r="BC129" s="455">
        <v>1</v>
      </c>
      <c r="BD129" s="455">
        <v>1</v>
      </c>
      <c r="BE129" s="455">
        <v>1</v>
      </c>
      <c r="BF129" s="455">
        <v>1</v>
      </c>
      <c r="BG129" s="455">
        <v>1</v>
      </c>
      <c r="BH129" s="455">
        <v>1</v>
      </c>
      <c r="BI129" s="455">
        <v>1</v>
      </c>
      <c r="BJ129" s="455">
        <v>1</v>
      </c>
      <c r="BK129" s="455">
        <v>1</v>
      </c>
      <c r="BL129" s="455">
        <v>1</v>
      </c>
      <c r="BM129" s="455">
        <v>1</v>
      </c>
      <c r="BN129" s="455">
        <v>1</v>
      </c>
      <c r="BO129" s="455">
        <v>1</v>
      </c>
      <c r="BP129" s="455">
        <v>1</v>
      </c>
      <c r="BQ129" s="455">
        <v>1</v>
      </c>
      <c r="BR129" s="455">
        <v>1</v>
      </c>
      <c r="BS129" s="456"/>
      <c r="BT129" s="456"/>
      <c r="BU129" s="774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724"/>
      <c r="GB129" s="328"/>
      <c r="GC129" s="328"/>
      <c r="GD129" s="328"/>
      <c r="GE129" s="328"/>
      <c r="GF129" s="328"/>
      <c r="GG129" s="328"/>
      <c r="GH129" s="328"/>
      <c r="GI129" s="328"/>
      <c r="GJ129" s="328"/>
      <c r="GK129" s="328"/>
      <c r="GL129" s="328"/>
      <c r="GM129" s="328"/>
      <c r="GN129" s="328"/>
      <c r="GO129" s="328"/>
      <c r="GP129" s="328"/>
    </row>
    <row r="130" spans="1:198" s="286" customFormat="1" x14ac:dyDescent="0.25">
      <c r="A130" s="601">
        <v>127</v>
      </c>
      <c r="B130" s="188" t="s">
        <v>988</v>
      </c>
      <c r="C130" s="229" t="s">
        <v>164</v>
      </c>
      <c r="D130" s="229" t="s">
        <v>79</v>
      </c>
      <c r="F130" s="190" t="s">
        <v>112</v>
      </c>
      <c r="G130" s="191">
        <v>2</v>
      </c>
      <c r="H130" s="228">
        <v>2</v>
      </c>
      <c r="I130" s="228">
        <v>2</v>
      </c>
      <c r="J130" s="228">
        <v>2</v>
      </c>
      <c r="K130" s="228">
        <v>2</v>
      </c>
      <c r="L130" s="228">
        <v>2</v>
      </c>
      <c r="M130" s="228">
        <v>2</v>
      </c>
      <c r="N130" s="228">
        <v>2</v>
      </c>
      <c r="O130" s="228">
        <v>2</v>
      </c>
      <c r="P130" s="228">
        <v>2</v>
      </c>
      <c r="Q130" s="228">
        <v>2</v>
      </c>
      <c r="R130" s="228">
        <v>2</v>
      </c>
      <c r="S130" s="228">
        <v>2</v>
      </c>
      <c r="T130" s="228">
        <v>2</v>
      </c>
      <c r="U130" s="228">
        <v>2</v>
      </c>
      <c r="V130" s="228">
        <v>2</v>
      </c>
      <c r="W130" s="228">
        <v>2</v>
      </c>
      <c r="X130" s="228">
        <v>2</v>
      </c>
      <c r="Y130" s="228">
        <v>2</v>
      </c>
      <c r="Z130" s="228">
        <v>2</v>
      </c>
      <c r="AA130" s="228">
        <v>2</v>
      </c>
      <c r="AB130" s="228">
        <v>2</v>
      </c>
      <c r="AC130" s="228">
        <v>2</v>
      </c>
      <c r="AD130" s="228">
        <v>2</v>
      </c>
      <c r="AE130" s="228">
        <v>2</v>
      </c>
      <c r="AF130" s="228">
        <v>2</v>
      </c>
      <c r="AG130" s="228">
        <v>2</v>
      </c>
      <c r="AH130" s="228">
        <v>2</v>
      </c>
      <c r="AI130" s="228">
        <v>2</v>
      </c>
      <c r="AJ130" s="228">
        <v>2</v>
      </c>
      <c r="AK130" s="228">
        <v>2</v>
      </c>
      <c r="AL130" s="228">
        <v>2</v>
      </c>
      <c r="AM130" s="228">
        <v>2</v>
      </c>
      <c r="AN130" s="228">
        <v>2</v>
      </c>
      <c r="AO130" s="228">
        <v>2</v>
      </c>
      <c r="AP130" s="228">
        <v>2</v>
      </c>
      <c r="AQ130" s="228">
        <v>2</v>
      </c>
      <c r="AR130" s="228">
        <v>2</v>
      </c>
      <c r="AS130" s="228">
        <v>2</v>
      </c>
      <c r="AT130" s="228">
        <v>2</v>
      </c>
      <c r="AU130" s="228">
        <v>2</v>
      </c>
      <c r="AV130" s="228">
        <v>2</v>
      </c>
      <c r="AW130" s="228">
        <v>2</v>
      </c>
      <c r="AX130" s="228">
        <v>2</v>
      </c>
      <c r="AY130" s="228">
        <v>2</v>
      </c>
      <c r="AZ130" s="228">
        <v>2</v>
      </c>
      <c r="BA130" s="228">
        <v>2</v>
      </c>
      <c r="BB130" s="228">
        <v>2</v>
      </c>
      <c r="BC130" s="228">
        <v>2</v>
      </c>
      <c r="BD130" s="228">
        <v>2</v>
      </c>
      <c r="BE130" s="228">
        <v>2</v>
      </c>
      <c r="BF130" s="228">
        <v>2</v>
      </c>
      <c r="BG130" s="228">
        <v>2</v>
      </c>
      <c r="BH130" s="228">
        <v>2</v>
      </c>
      <c r="BI130" s="228">
        <v>2</v>
      </c>
      <c r="BJ130" s="228">
        <v>2</v>
      </c>
      <c r="BK130" s="228">
        <v>2</v>
      </c>
      <c r="BL130" s="228">
        <v>2</v>
      </c>
      <c r="BM130" s="228">
        <v>2</v>
      </c>
      <c r="BN130" s="228">
        <v>2</v>
      </c>
      <c r="BO130" s="228">
        <v>2</v>
      </c>
      <c r="BP130" s="228">
        <v>2</v>
      </c>
      <c r="BQ130" s="228">
        <v>2</v>
      </c>
      <c r="BR130" s="228">
        <v>2</v>
      </c>
      <c r="BS130" s="166"/>
      <c r="BT130" s="166"/>
      <c r="BU130" s="740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594"/>
      <c r="GB130" s="37"/>
      <c r="GC130" s="37"/>
      <c r="GD130" s="37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7"/>
    </row>
    <row r="131" spans="1:198" s="3" customFormat="1" x14ac:dyDescent="0.25">
      <c r="A131" s="601">
        <v>128</v>
      </c>
      <c r="B131" s="108" t="s">
        <v>989</v>
      </c>
      <c r="C131" s="13" t="s">
        <v>165</v>
      </c>
      <c r="D131" s="13" t="s">
        <v>36</v>
      </c>
      <c r="F131" s="44" t="s">
        <v>112</v>
      </c>
      <c r="G131" s="51">
        <v>1</v>
      </c>
      <c r="H131" s="33">
        <v>1</v>
      </c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>
        <v>1</v>
      </c>
      <c r="P131" s="33">
        <v>1</v>
      </c>
      <c r="Q131" s="33">
        <v>1</v>
      </c>
      <c r="R131" s="33">
        <v>1</v>
      </c>
      <c r="S131" s="33">
        <v>1</v>
      </c>
      <c r="T131" s="33">
        <v>1</v>
      </c>
      <c r="U131" s="33">
        <v>1</v>
      </c>
      <c r="V131" s="33">
        <v>1</v>
      </c>
      <c r="W131" s="33">
        <v>1</v>
      </c>
      <c r="X131" s="33">
        <v>1</v>
      </c>
      <c r="Y131" s="33">
        <v>1</v>
      </c>
      <c r="Z131" s="33">
        <v>1</v>
      </c>
      <c r="AA131" s="33">
        <v>1</v>
      </c>
      <c r="AB131" s="33">
        <v>1</v>
      </c>
      <c r="AC131" s="33">
        <v>1</v>
      </c>
      <c r="AD131" s="33">
        <v>1</v>
      </c>
      <c r="AE131" s="33">
        <v>1</v>
      </c>
      <c r="AF131" s="33">
        <v>1</v>
      </c>
      <c r="AG131" s="33">
        <v>1</v>
      </c>
      <c r="AH131" s="33">
        <v>1</v>
      </c>
      <c r="AI131" s="33">
        <v>1</v>
      </c>
      <c r="AJ131" s="33">
        <v>1</v>
      </c>
      <c r="AK131" s="33">
        <v>1</v>
      </c>
      <c r="AL131" s="33">
        <v>1</v>
      </c>
      <c r="AM131" s="33">
        <v>1</v>
      </c>
      <c r="AN131" s="33">
        <v>1</v>
      </c>
      <c r="AO131" s="33">
        <v>1</v>
      </c>
      <c r="AP131" s="33">
        <v>1</v>
      </c>
      <c r="AQ131" s="33">
        <v>1</v>
      </c>
      <c r="AR131" s="33">
        <v>1</v>
      </c>
      <c r="AS131" s="33">
        <v>1</v>
      </c>
      <c r="AT131" s="33">
        <v>1</v>
      </c>
      <c r="AU131" s="33">
        <v>1</v>
      </c>
      <c r="AV131" s="33">
        <v>1</v>
      </c>
      <c r="AW131" s="33">
        <v>1</v>
      </c>
      <c r="AX131" s="33">
        <v>1</v>
      </c>
      <c r="AY131" s="33">
        <v>1</v>
      </c>
      <c r="AZ131" s="33">
        <v>1</v>
      </c>
      <c r="BA131" s="33">
        <v>1</v>
      </c>
      <c r="BB131" s="33">
        <v>1</v>
      </c>
      <c r="BC131" s="33">
        <v>1</v>
      </c>
      <c r="BD131" s="33">
        <v>1</v>
      </c>
      <c r="BE131" s="33">
        <v>1</v>
      </c>
      <c r="BF131" s="33">
        <v>1</v>
      </c>
      <c r="BG131" s="33">
        <v>1</v>
      </c>
      <c r="BH131" s="33">
        <v>1</v>
      </c>
      <c r="BI131" s="33">
        <v>1</v>
      </c>
      <c r="BJ131" s="33">
        <v>1</v>
      </c>
      <c r="BK131" s="33">
        <v>1</v>
      </c>
      <c r="BL131" s="33">
        <v>1</v>
      </c>
      <c r="BM131" s="33">
        <v>1</v>
      </c>
      <c r="BN131" s="33">
        <v>1</v>
      </c>
      <c r="BO131" s="33">
        <v>1</v>
      </c>
      <c r="BP131" s="33">
        <v>1</v>
      </c>
      <c r="BQ131" s="33">
        <v>1</v>
      </c>
      <c r="BR131" s="33">
        <v>1</v>
      </c>
      <c r="BS131" s="290"/>
      <c r="BT131" s="290"/>
      <c r="BU131" s="733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589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</row>
    <row r="132" spans="1:198" s="3" customFormat="1" x14ac:dyDescent="0.25">
      <c r="A132" s="601">
        <v>129</v>
      </c>
      <c r="B132" s="108" t="s">
        <v>990</v>
      </c>
      <c r="C132" s="13" t="s">
        <v>166</v>
      </c>
      <c r="D132" s="13" t="s">
        <v>36</v>
      </c>
      <c r="F132" s="44" t="s">
        <v>112</v>
      </c>
      <c r="G132" s="51">
        <v>1</v>
      </c>
      <c r="H132" s="33">
        <v>1</v>
      </c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>
        <v>1</v>
      </c>
      <c r="P132" s="33">
        <v>1</v>
      </c>
      <c r="Q132" s="33">
        <v>1</v>
      </c>
      <c r="R132" s="33">
        <v>1</v>
      </c>
      <c r="S132" s="33">
        <v>1</v>
      </c>
      <c r="T132" s="33">
        <v>1</v>
      </c>
      <c r="U132" s="33">
        <v>1</v>
      </c>
      <c r="V132" s="33">
        <v>1</v>
      </c>
      <c r="W132" s="33">
        <v>1</v>
      </c>
      <c r="X132" s="33">
        <v>1</v>
      </c>
      <c r="Y132" s="33">
        <v>1</v>
      </c>
      <c r="Z132" s="33">
        <v>1</v>
      </c>
      <c r="AA132" s="33">
        <v>1</v>
      </c>
      <c r="AB132" s="33">
        <v>1</v>
      </c>
      <c r="AC132" s="33">
        <v>1</v>
      </c>
      <c r="AD132" s="33">
        <v>1</v>
      </c>
      <c r="AE132" s="33">
        <v>1</v>
      </c>
      <c r="AF132" s="33">
        <v>1</v>
      </c>
      <c r="AG132" s="33">
        <v>1</v>
      </c>
      <c r="AH132" s="33">
        <v>1</v>
      </c>
      <c r="AI132" s="33">
        <v>1</v>
      </c>
      <c r="AJ132" s="33">
        <v>1</v>
      </c>
      <c r="AK132" s="33">
        <v>1</v>
      </c>
      <c r="AL132" s="33">
        <v>1</v>
      </c>
      <c r="AM132" s="33">
        <v>1</v>
      </c>
      <c r="AN132" s="33">
        <v>1</v>
      </c>
      <c r="AO132" s="33">
        <v>1</v>
      </c>
      <c r="AP132" s="33">
        <v>1</v>
      </c>
      <c r="AQ132" s="33">
        <v>1</v>
      </c>
      <c r="AR132" s="33">
        <v>1</v>
      </c>
      <c r="AS132" s="33">
        <v>1</v>
      </c>
      <c r="AT132" s="33">
        <v>1</v>
      </c>
      <c r="AU132" s="33">
        <v>1</v>
      </c>
      <c r="AV132" s="33">
        <v>1</v>
      </c>
      <c r="AW132" s="33">
        <v>1</v>
      </c>
      <c r="AX132" s="33">
        <v>1</v>
      </c>
      <c r="AY132" s="33">
        <v>1</v>
      </c>
      <c r="AZ132" s="33">
        <v>1</v>
      </c>
      <c r="BA132" s="33">
        <v>1</v>
      </c>
      <c r="BB132" s="33">
        <v>1</v>
      </c>
      <c r="BC132" s="33">
        <v>1</v>
      </c>
      <c r="BD132" s="33">
        <v>1</v>
      </c>
      <c r="BE132" s="33">
        <v>1</v>
      </c>
      <c r="BF132" s="33">
        <v>1</v>
      </c>
      <c r="BG132" s="33">
        <v>1</v>
      </c>
      <c r="BH132" s="33">
        <v>1</v>
      </c>
      <c r="BI132" s="33">
        <v>1</v>
      </c>
      <c r="BJ132" s="33">
        <v>1</v>
      </c>
      <c r="BK132" s="33">
        <v>1</v>
      </c>
      <c r="BL132" s="33">
        <v>1</v>
      </c>
      <c r="BM132" s="33">
        <v>1</v>
      </c>
      <c r="BN132" s="33">
        <v>1</v>
      </c>
      <c r="BO132" s="33">
        <v>1</v>
      </c>
      <c r="BP132" s="33">
        <v>1</v>
      </c>
      <c r="BQ132" s="33">
        <v>1</v>
      </c>
      <c r="BR132" s="33">
        <v>1</v>
      </c>
      <c r="BS132" s="290"/>
      <c r="BT132" s="290"/>
      <c r="BU132" s="733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589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</row>
    <row r="133" spans="1:198" s="3" customFormat="1" x14ac:dyDescent="0.25">
      <c r="A133" s="601">
        <v>130</v>
      </c>
      <c r="B133" s="108" t="s">
        <v>991</v>
      </c>
      <c r="C133" s="13" t="s">
        <v>167</v>
      </c>
      <c r="D133" s="13" t="s">
        <v>36</v>
      </c>
      <c r="F133" s="44" t="s">
        <v>112</v>
      </c>
      <c r="G133" s="51">
        <v>1</v>
      </c>
      <c r="H133" s="33">
        <v>1</v>
      </c>
      <c r="I133" s="33">
        <v>1</v>
      </c>
      <c r="J133" s="33">
        <v>1</v>
      </c>
      <c r="K133" s="33">
        <v>1</v>
      </c>
      <c r="L133" s="33">
        <v>1</v>
      </c>
      <c r="M133" s="33">
        <v>1</v>
      </c>
      <c r="N133" s="33">
        <v>1</v>
      </c>
      <c r="O133" s="33">
        <v>1</v>
      </c>
      <c r="P133" s="33">
        <v>1</v>
      </c>
      <c r="Q133" s="33">
        <v>1</v>
      </c>
      <c r="R133" s="33">
        <v>1</v>
      </c>
      <c r="S133" s="33">
        <v>1</v>
      </c>
      <c r="T133" s="33">
        <v>1</v>
      </c>
      <c r="U133" s="33">
        <v>1</v>
      </c>
      <c r="V133" s="33">
        <v>1</v>
      </c>
      <c r="W133" s="33">
        <v>1</v>
      </c>
      <c r="X133" s="33">
        <v>1</v>
      </c>
      <c r="Y133" s="33">
        <v>1</v>
      </c>
      <c r="Z133" s="33">
        <v>1</v>
      </c>
      <c r="AA133" s="33">
        <v>1</v>
      </c>
      <c r="AB133" s="33">
        <v>1</v>
      </c>
      <c r="AC133" s="33">
        <v>1</v>
      </c>
      <c r="AD133" s="33">
        <v>1</v>
      </c>
      <c r="AE133" s="33">
        <v>1</v>
      </c>
      <c r="AF133" s="33">
        <v>1</v>
      </c>
      <c r="AG133" s="33">
        <v>1</v>
      </c>
      <c r="AH133" s="33">
        <v>1</v>
      </c>
      <c r="AI133" s="33">
        <v>1</v>
      </c>
      <c r="AJ133" s="33">
        <v>1</v>
      </c>
      <c r="AK133" s="33">
        <v>1</v>
      </c>
      <c r="AL133" s="33">
        <v>1</v>
      </c>
      <c r="AM133" s="33">
        <v>1</v>
      </c>
      <c r="AN133" s="33">
        <v>1</v>
      </c>
      <c r="AO133" s="33">
        <v>1</v>
      </c>
      <c r="AP133" s="33">
        <v>1</v>
      </c>
      <c r="AQ133" s="33">
        <v>1</v>
      </c>
      <c r="AR133" s="33">
        <v>1</v>
      </c>
      <c r="AS133" s="33">
        <v>1</v>
      </c>
      <c r="AT133" s="33">
        <v>1</v>
      </c>
      <c r="AU133" s="33">
        <v>1</v>
      </c>
      <c r="AV133" s="33">
        <v>1</v>
      </c>
      <c r="AW133" s="33">
        <v>1</v>
      </c>
      <c r="AX133" s="33">
        <v>1</v>
      </c>
      <c r="AY133" s="33">
        <v>1</v>
      </c>
      <c r="AZ133" s="33">
        <v>1</v>
      </c>
      <c r="BA133" s="33">
        <v>1</v>
      </c>
      <c r="BB133" s="33">
        <v>1</v>
      </c>
      <c r="BC133" s="33">
        <v>1</v>
      </c>
      <c r="BD133" s="33">
        <v>1</v>
      </c>
      <c r="BE133" s="33">
        <v>1</v>
      </c>
      <c r="BF133" s="33">
        <v>1</v>
      </c>
      <c r="BG133" s="33">
        <v>1</v>
      </c>
      <c r="BH133" s="33">
        <v>1</v>
      </c>
      <c r="BI133" s="33">
        <v>1</v>
      </c>
      <c r="BJ133" s="33">
        <v>1</v>
      </c>
      <c r="BK133" s="33">
        <v>1</v>
      </c>
      <c r="BL133" s="33">
        <v>1</v>
      </c>
      <c r="BM133" s="33">
        <v>1</v>
      </c>
      <c r="BN133" s="33">
        <v>1</v>
      </c>
      <c r="BO133" s="33">
        <v>1</v>
      </c>
      <c r="BP133" s="33">
        <v>1</v>
      </c>
      <c r="BQ133" s="33">
        <v>1</v>
      </c>
      <c r="BR133" s="33">
        <v>1</v>
      </c>
      <c r="BS133" s="290"/>
      <c r="BT133" s="290"/>
      <c r="BU133" s="733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589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</row>
    <row r="134" spans="1:198" s="35" customFormat="1" ht="13.8" thickBot="1" x14ac:dyDescent="0.3">
      <c r="A134" s="601">
        <v>131</v>
      </c>
      <c r="B134" s="182" t="s">
        <v>992</v>
      </c>
      <c r="C134" s="219" t="s">
        <v>168</v>
      </c>
      <c r="D134" s="219" t="s">
        <v>36</v>
      </c>
      <c r="F134" s="185" t="s">
        <v>112</v>
      </c>
      <c r="G134" s="186">
        <v>1</v>
      </c>
      <c r="H134" s="220">
        <v>1</v>
      </c>
      <c r="I134" s="220">
        <v>1</v>
      </c>
      <c r="J134" s="220">
        <v>1</v>
      </c>
      <c r="K134" s="220">
        <v>1</v>
      </c>
      <c r="L134" s="220">
        <v>1</v>
      </c>
      <c r="M134" s="220">
        <v>1</v>
      </c>
      <c r="N134" s="220">
        <v>1</v>
      </c>
      <c r="O134" s="220">
        <v>1</v>
      </c>
      <c r="P134" s="220">
        <v>1</v>
      </c>
      <c r="Q134" s="220">
        <v>1</v>
      </c>
      <c r="R134" s="220">
        <v>1</v>
      </c>
      <c r="S134" s="220">
        <v>1</v>
      </c>
      <c r="T134" s="220">
        <v>1</v>
      </c>
      <c r="U134" s="220">
        <v>1</v>
      </c>
      <c r="V134" s="220">
        <v>1</v>
      </c>
      <c r="W134" s="220">
        <v>1</v>
      </c>
      <c r="X134" s="220">
        <v>1</v>
      </c>
      <c r="Y134" s="220">
        <v>1</v>
      </c>
      <c r="Z134" s="220">
        <v>1</v>
      </c>
      <c r="AA134" s="220">
        <v>1</v>
      </c>
      <c r="AB134" s="220">
        <v>1</v>
      </c>
      <c r="AC134" s="220">
        <v>1</v>
      </c>
      <c r="AD134" s="220">
        <v>1</v>
      </c>
      <c r="AE134" s="220">
        <v>1</v>
      </c>
      <c r="AF134" s="220">
        <v>1</v>
      </c>
      <c r="AG134" s="220">
        <v>1</v>
      </c>
      <c r="AH134" s="220">
        <v>1</v>
      </c>
      <c r="AI134" s="220">
        <v>1</v>
      </c>
      <c r="AJ134" s="220">
        <v>1</v>
      </c>
      <c r="AK134" s="220">
        <v>1</v>
      </c>
      <c r="AL134" s="220">
        <v>1</v>
      </c>
      <c r="AM134" s="220">
        <v>1</v>
      </c>
      <c r="AN134" s="220">
        <v>1</v>
      </c>
      <c r="AO134" s="220">
        <v>1</v>
      </c>
      <c r="AP134" s="220">
        <v>1</v>
      </c>
      <c r="AQ134" s="220">
        <v>1</v>
      </c>
      <c r="AR134" s="220">
        <v>1</v>
      </c>
      <c r="AS134" s="220">
        <v>1</v>
      </c>
      <c r="AT134" s="220">
        <v>1</v>
      </c>
      <c r="AU134" s="220">
        <v>1</v>
      </c>
      <c r="AV134" s="220">
        <v>1</v>
      </c>
      <c r="AW134" s="220">
        <v>1</v>
      </c>
      <c r="AX134" s="220">
        <v>1</v>
      </c>
      <c r="AY134" s="220">
        <v>1</v>
      </c>
      <c r="AZ134" s="220">
        <v>1</v>
      </c>
      <c r="BA134" s="220">
        <v>1</v>
      </c>
      <c r="BB134" s="220">
        <v>1</v>
      </c>
      <c r="BC134" s="220">
        <v>1</v>
      </c>
      <c r="BD134" s="220">
        <v>1</v>
      </c>
      <c r="BE134" s="220">
        <v>1</v>
      </c>
      <c r="BF134" s="220">
        <v>1</v>
      </c>
      <c r="BG134" s="220">
        <v>1</v>
      </c>
      <c r="BH134" s="220">
        <v>1</v>
      </c>
      <c r="BI134" s="220">
        <v>1</v>
      </c>
      <c r="BJ134" s="220">
        <v>1</v>
      </c>
      <c r="BK134" s="220">
        <v>1</v>
      </c>
      <c r="BL134" s="220">
        <v>1</v>
      </c>
      <c r="BM134" s="220">
        <v>1</v>
      </c>
      <c r="BN134" s="220">
        <v>1</v>
      </c>
      <c r="BO134" s="220">
        <v>1</v>
      </c>
      <c r="BP134" s="220">
        <v>1</v>
      </c>
      <c r="BQ134" s="220">
        <v>1</v>
      </c>
      <c r="BR134" s="220">
        <v>1</v>
      </c>
      <c r="BS134" s="221"/>
      <c r="BT134" s="221"/>
      <c r="BU134" s="767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59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</row>
    <row r="135" spans="1:198" s="199" customFormat="1" x14ac:dyDescent="0.25">
      <c r="A135" s="601">
        <v>132</v>
      </c>
      <c r="B135" s="194" t="s">
        <v>994</v>
      </c>
      <c r="C135" s="195" t="s">
        <v>80</v>
      </c>
      <c r="D135" s="195" t="s">
        <v>169</v>
      </c>
      <c r="F135" s="197" t="s">
        <v>112</v>
      </c>
      <c r="G135" s="198"/>
      <c r="H135" s="223">
        <v>2</v>
      </c>
      <c r="I135" s="223">
        <v>2</v>
      </c>
      <c r="J135" s="223">
        <v>2</v>
      </c>
      <c r="K135" s="223">
        <v>2</v>
      </c>
      <c r="L135" s="230">
        <v>2</v>
      </c>
      <c r="M135" s="230">
        <v>2</v>
      </c>
      <c r="N135" s="230">
        <v>2</v>
      </c>
      <c r="O135" s="230">
        <v>2</v>
      </c>
      <c r="P135" s="230">
        <v>2</v>
      </c>
      <c r="Q135" s="230">
        <v>2</v>
      </c>
      <c r="R135" s="230">
        <v>2</v>
      </c>
      <c r="S135" s="230">
        <v>2</v>
      </c>
      <c r="T135" s="230">
        <v>2</v>
      </c>
      <c r="U135" s="230">
        <v>2</v>
      </c>
      <c r="V135" s="230">
        <v>2</v>
      </c>
      <c r="W135" s="230">
        <v>2</v>
      </c>
      <c r="X135" s="230">
        <v>2</v>
      </c>
      <c r="Y135" s="230">
        <v>2</v>
      </c>
      <c r="Z135" s="230">
        <v>2</v>
      </c>
      <c r="AA135" s="230">
        <v>2</v>
      </c>
      <c r="AB135" s="230">
        <v>2</v>
      </c>
      <c r="AC135" s="230">
        <v>2</v>
      </c>
      <c r="AD135" s="230">
        <v>2</v>
      </c>
      <c r="AE135" s="230">
        <v>2</v>
      </c>
      <c r="AF135" s="230">
        <v>2</v>
      </c>
      <c r="AG135" s="230">
        <v>2</v>
      </c>
      <c r="AH135" s="230">
        <v>2</v>
      </c>
      <c r="AI135" s="230">
        <v>2</v>
      </c>
      <c r="AJ135" s="230">
        <v>2</v>
      </c>
      <c r="AK135" s="230">
        <v>2</v>
      </c>
      <c r="AL135" s="230">
        <v>2</v>
      </c>
      <c r="AM135" s="230">
        <v>2</v>
      </c>
      <c r="AN135" s="230">
        <v>2</v>
      </c>
      <c r="AO135" s="230">
        <v>2</v>
      </c>
      <c r="AP135" s="230">
        <v>2</v>
      </c>
      <c r="AQ135" s="230">
        <v>2</v>
      </c>
      <c r="AR135" s="230">
        <v>2</v>
      </c>
      <c r="AS135" s="230">
        <v>2</v>
      </c>
      <c r="AT135" s="230">
        <v>2</v>
      </c>
      <c r="AU135" s="230">
        <v>2</v>
      </c>
      <c r="AV135" s="230">
        <v>2</v>
      </c>
      <c r="AW135" s="230">
        <v>2</v>
      </c>
      <c r="AX135" s="230">
        <v>2</v>
      </c>
      <c r="AY135" s="223">
        <v>2</v>
      </c>
      <c r="AZ135" s="223">
        <v>2</v>
      </c>
      <c r="BA135" s="230">
        <v>2</v>
      </c>
      <c r="BB135" s="223">
        <v>2</v>
      </c>
      <c r="BC135" s="223">
        <v>2</v>
      </c>
      <c r="BD135" s="230"/>
      <c r="BE135" s="230"/>
      <c r="BF135" s="230"/>
      <c r="BG135" s="230"/>
      <c r="BH135" s="230"/>
      <c r="BI135" s="230"/>
      <c r="BJ135" s="230"/>
      <c r="BK135" s="230"/>
      <c r="BL135" s="230">
        <v>2</v>
      </c>
      <c r="BM135" s="230">
        <v>2</v>
      </c>
      <c r="BN135" s="230">
        <v>2</v>
      </c>
      <c r="BO135" s="230">
        <v>2</v>
      </c>
      <c r="BP135" s="230">
        <v>2</v>
      </c>
      <c r="BQ135" s="230">
        <v>2</v>
      </c>
      <c r="BR135" s="230">
        <v>2</v>
      </c>
      <c r="BS135" s="230"/>
      <c r="BT135" s="230"/>
      <c r="BU135" s="735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591"/>
      <c r="GB135" s="202"/>
      <c r="GC135" s="202"/>
      <c r="GD135" s="202"/>
      <c r="GE135" s="202"/>
      <c r="GF135" s="202"/>
      <c r="GG135" s="202"/>
      <c r="GH135" s="202"/>
      <c r="GI135" s="202"/>
      <c r="GJ135" s="202"/>
      <c r="GK135" s="202"/>
      <c r="GL135" s="202"/>
      <c r="GM135" s="202"/>
      <c r="GN135" s="202"/>
      <c r="GO135" s="202"/>
      <c r="GP135" s="202"/>
    </row>
    <row r="136" spans="1:198" s="209" customFormat="1" ht="13.8" thickBot="1" x14ac:dyDescent="0.3">
      <c r="A136" s="601">
        <v>133</v>
      </c>
      <c r="B136" s="204" t="s">
        <v>994</v>
      </c>
      <c r="C136" s="205" t="s">
        <v>81</v>
      </c>
      <c r="D136" s="205" t="s">
        <v>169</v>
      </c>
      <c r="E136" s="206" t="s">
        <v>82</v>
      </c>
      <c r="F136" s="207" t="s">
        <v>112</v>
      </c>
      <c r="G136" s="208"/>
      <c r="H136" s="226">
        <v>2</v>
      </c>
      <c r="I136" s="226">
        <v>2</v>
      </c>
      <c r="J136" s="226">
        <v>2</v>
      </c>
      <c r="K136" s="226">
        <v>2</v>
      </c>
      <c r="L136" s="231">
        <v>2</v>
      </c>
      <c r="M136" s="231">
        <v>2</v>
      </c>
      <c r="N136" s="231">
        <v>2</v>
      </c>
      <c r="O136" s="231">
        <v>2</v>
      </c>
      <c r="P136" s="231">
        <v>2</v>
      </c>
      <c r="Q136" s="231">
        <v>2</v>
      </c>
      <c r="R136" s="231">
        <v>2</v>
      </c>
      <c r="S136" s="231">
        <v>2</v>
      </c>
      <c r="T136" s="231">
        <v>2</v>
      </c>
      <c r="U136" s="231">
        <v>2</v>
      </c>
      <c r="V136" s="231">
        <v>2</v>
      </c>
      <c r="W136" s="231">
        <v>2</v>
      </c>
      <c r="X136" s="231">
        <v>2</v>
      </c>
      <c r="Y136" s="231">
        <v>2</v>
      </c>
      <c r="Z136" s="231">
        <v>2</v>
      </c>
      <c r="AA136" s="231">
        <v>2</v>
      </c>
      <c r="AB136" s="231">
        <v>2</v>
      </c>
      <c r="AC136" s="231">
        <v>2</v>
      </c>
      <c r="AD136" s="231">
        <v>2</v>
      </c>
      <c r="AE136" s="231">
        <v>2</v>
      </c>
      <c r="AF136" s="231">
        <v>2</v>
      </c>
      <c r="AG136" s="231">
        <v>2</v>
      </c>
      <c r="AH136" s="231">
        <v>2</v>
      </c>
      <c r="AI136" s="231">
        <v>2</v>
      </c>
      <c r="AJ136" s="231">
        <v>2</v>
      </c>
      <c r="AK136" s="231">
        <v>2</v>
      </c>
      <c r="AL136" s="231">
        <v>2</v>
      </c>
      <c r="AM136" s="231">
        <v>2</v>
      </c>
      <c r="AN136" s="231">
        <v>2</v>
      </c>
      <c r="AO136" s="231">
        <v>2</v>
      </c>
      <c r="AP136" s="231">
        <v>2</v>
      </c>
      <c r="AQ136" s="231">
        <v>2</v>
      </c>
      <c r="AR136" s="231">
        <v>2</v>
      </c>
      <c r="AS136" s="231">
        <v>2</v>
      </c>
      <c r="AT136" s="231">
        <v>2</v>
      </c>
      <c r="AU136" s="231">
        <v>2</v>
      </c>
      <c r="AV136" s="231">
        <v>2</v>
      </c>
      <c r="AW136" s="231">
        <v>2</v>
      </c>
      <c r="AX136" s="231">
        <v>2</v>
      </c>
      <c r="AY136" s="226">
        <v>2</v>
      </c>
      <c r="AZ136" s="226">
        <v>2</v>
      </c>
      <c r="BA136" s="231">
        <v>2</v>
      </c>
      <c r="BB136" s="226">
        <v>2</v>
      </c>
      <c r="BC136" s="226">
        <v>2</v>
      </c>
      <c r="BD136" s="231"/>
      <c r="BE136" s="231"/>
      <c r="BF136" s="231"/>
      <c r="BG136" s="231"/>
      <c r="BH136" s="231"/>
      <c r="BI136" s="231"/>
      <c r="BJ136" s="231"/>
      <c r="BK136" s="231"/>
      <c r="BL136" s="231">
        <v>2</v>
      </c>
      <c r="BM136" s="231">
        <v>2</v>
      </c>
      <c r="BN136" s="231">
        <v>2</v>
      </c>
      <c r="BO136" s="231">
        <v>2</v>
      </c>
      <c r="BP136" s="231">
        <v>2</v>
      </c>
      <c r="BQ136" s="231">
        <v>2</v>
      </c>
      <c r="BR136" s="231">
        <v>2</v>
      </c>
      <c r="BS136" s="231"/>
      <c r="BT136" s="231"/>
      <c r="BU136" s="736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592"/>
      <c r="GB136" s="212"/>
      <c r="GC136" s="212"/>
      <c r="GD136" s="212"/>
      <c r="GE136" s="212"/>
      <c r="GF136" s="212"/>
      <c r="GG136" s="212"/>
      <c r="GH136" s="212"/>
      <c r="GI136" s="212"/>
      <c r="GJ136" s="212"/>
      <c r="GK136" s="212"/>
      <c r="GL136" s="212"/>
      <c r="GM136" s="212"/>
      <c r="GN136" s="212"/>
      <c r="GO136" s="212"/>
      <c r="GP136" s="212"/>
    </row>
    <row r="137" spans="1:198" s="199" customFormat="1" x14ac:dyDescent="0.25">
      <c r="A137" s="601">
        <v>134</v>
      </c>
      <c r="B137" s="194" t="s">
        <v>995</v>
      </c>
      <c r="C137" s="195" t="s">
        <v>454</v>
      </c>
      <c r="D137" s="195" t="s">
        <v>169</v>
      </c>
      <c r="E137" s="202"/>
      <c r="F137" s="197" t="s">
        <v>112</v>
      </c>
      <c r="G137" s="198"/>
      <c r="H137" s="223"/>
      <c r="I137" s="223"/>
      <c r="J137" s="223"/>
      <c r="K137" s="223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  <c r="AA137" s="230"/>
      <c r="AB137" s="230"/>
      <c r="AC137" s="230"/>
      <c r="AD137" s="230"/>
      <c r="AE137" s="230"/>
      <c r="AF137" s="230"/>
      <c r="AG137" s="230"/>
      <c r="AH137" s="230"/>
      <c r="AI137" s="230"/>
      <c r="AJ137" s="230"/>
      <c r="AK137" s="230"/>
      <c r="AL137" s="230"/>
      <c r="AM137" s="230"/>
      <c r="AN137" s="230"/>
      <c r="AO137" s="230"/>
      <c r="AP137" s="230"/>
      <c r="AQ137" s="230"/>
      <c r="AR137" s="230"/>
      <c r="AS137" s="230"/>
      <c r="AT137" s="230"/>
      <c r="AU137" s="230"/>
      <c r="AV137" s="230"/>
      <c r="AW137" s="230"/>
      <c r="AX137" s="230"/>
      <c r="AY137" s="223"/>
      <c r="AZ137" s="223"/>
      <c r="BA137" s="230"/>
      <c r="BB137" s="223"/>
      <c r="BC137" s="223"/>
      <c r="BD137" s="230">
        <v>2</v>
      </c>
      <c r="BE137" s="230">
        <v>2</v>
      </c>
      <c r="BF137" s="230">
        <v>2</v>
      </c>
      <c r="BG137" s="230">
        <v>2</v>
      </c>
      <c r="BH137" s="230">
        <v>2</v>
      </c>
      <c r="BI137" s="230">
        <v>2</v>
      </c>
      <c r="BJ137" s="230">
        <v>2</v>
      </c>
      <c r="BK137" s="230">
        <v>2</v>
      </c>
      <c r="BL137" s="230"/>
      <c r="BM137" s="230"/>
      <c r="BN137" s="230"/>
      <c r="BO137" s="230"/>
      <c r="BP137" s="230"/>
      <c r="BQ137" s="230"/>
      <c r="BR137" s="230"/>
      <c r="BS137" s="230"/>
      <c r="BT137" s="230"/>
      <c r="BU137" s="735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591"/>
      <c r="GB137" s="202"/>
      <c r="GC137" s="202"/>
      <c r="GD137" s="202"/>
      <c r="GE137" s="202"/>
      <c r="GF137" s="202"/>
      <c r="GG137" s="202"/>
      <c r="GH137" s="202"/>
      <c r="GI137" s="202"/>
      <c r="GJ137" s="202"/>
      <c r="GK137" s="202"/>
      <c r="GL137" s="202"/>
      <c r="GM137" s="202"/>
      <c r="GN137" s="202"/>
      <c r="GO137" s="202"/>
      <c r="GP137" s="202"/>
    </row>
    <row r="138" spans="1:198" s="209" customFormat="1" ht="13.8" thickBot="1" x14ac:dyDescent="0.3">
      <c r="A138" s="601">
        <v>135</v>
      </c>
      <c r="B138" s="204" t="s">
        <v>995</v>
      </c>
      <c r="C138" s="205" t="s">
        <v>455</v>
      </c>
      <c r="D138" s="205" t="s">
        <v>169</v>
      </c>
      <c r="E138" s="206" t="s">
        <v>456</v>
      </c>
      <c r="F138" s="207" t="s">
        <v>112</v>
      </c>
      <c r="G138" s="208"/>
      <c r="H138" s="226"/>
      <c r="I138" s="226"/>
      <c r="J138" s="226"/>
      <c r="K138" s="226"/>
      <c r="L138" s="231"/>
      <c r="M138" s="231"/>
      <c r="N138" s="231"/>
      <c r="O138" s="231"/>
      <c r="P138" s="231"/>
      <c r="Q138" s="231"/>
      <c r="R138" s="231"/>
      <c r="S138" s="231"/>
      <c r="T138" s="231"/>
      <c r="U138" s="231"/>
      <c r="V138" s="231"/>
      <c r="W138" s="231"/>
      <c r="X138" s="231"/>
      <c r="Y138" s="231"/>
      <c r="Z138" s="231"/>
      <c r="AA138" s="231"/>
      <c r="AB138" s="231"/>
      <c r="AC138" s="231"/>
      <c r="AD138" s="231"/>
      <c r="AE138" s="231"/>
      <c r="AF138" s="231"/>
      <c r="AG138" s="231"/>
      <c r="AH138" s="231"/>
      <c r="AI138" s="231"/>
      <c r="AJ138" s="231"/>
      <c r="AK138" s="231"/>
      <c r="AL138" s="231"/>
      <c r="AM138" s="231"/>
      <c r="AN138" s="231"/>
      <c r="AO138" s="231"/>
      <c r="AP138" s="231"/>
      <c r="AQ138" s="231"/>
      <c r="AR138" s="231"/>
      <c r="AS138" s="231"/>
      <c r="AT138" s="231"/>
      <c r="AU138" s="231"/>
      <c r="AV138" s="231"/>
      <c r="AW138" s="231"/>
      <c r="AX138" s="231"/>
      <c r="AY138" s="226"/>
      <c r="AZ138" s="226"/>
      <c r="BA138" s="231"/>
      <c r="BB138" s="226"/>
      <c r="BC138" s="226"/>
      <c r="BD138" s="231">
        <v>2</v>
      </c>
      <c r="BE138" s="231">
        <v>2</v>
      </c>
      <c r="BF138" s="231">
        <v>2</v>
      </c>
      <c r="BG138" s="231">
        <v>2</v>
      </c>
      <c r="BH138" s="231">
        <v>2</v>
      </c>
      <c r="BI138" s="231">
        <v>2</v>
      </c>
      <c r="BJ138" s="231">
        <v>2</v>
      </c>
      <c r="BK138" s="231">
        <v>2</v>
      </c>
      <c r="BL138" s="231"/>
      <c r="BM138" s="231"/>
      <c r="BN138" s="231"/>
      <c r="BO138" s="231"/>
      <c r="BP138" s="231"/>
      <c r="BQ138" s="231"/>
      <c r="BR138" s="231"/>
      <c r="BS138" s="231"/>
      <c r="BT138" s="231"/>
      <c r="BU138" s="736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592"/>
      <c r="GB138" s="212"/>
      <c r="GC138" s="212"/>
      <c r="GD138" s="212"/>
      <c r="GE138" s="212"/>
      <c r="GF138" s="212"/>
      <c r="GG138" s="212"/>
      <c r="GH138" s="212"/>
      <c r="GI138" s="212"/>
      <c r="GJ138" s="212"/>
      <c r="GK138" s="212"/>
      <c r="GL138" s="212"/>
      <c r="GM138" s="212"/>
      <c r="GN138" s="212"/>
      <c r="GO138" s="212"/>
      <c r="GP138" s="212"/>
    </row>
    <row r="139" spans="1:198" s="199" customFormat="1" x14ac:dyDescent="0.25">
      <c r="A139" s="601">
        <v>136</v>
      </c>
      <c r="B139" s="194" t="s">
        <v>996</v>
      </c>
      <c r="C139" s="195" t="s">
        <v>83</v>
      </c>
      <c r="D139" s="195" t="s">
        <v>169</v>
      </c>
      <c r="E139" s="202"/>
      <c r="F139" s="197" t="s">
        <v>112</v>
      </c>
      <c r="G139" s="198"/>
      <c r="H139" s="223">
        <v>3</v>
      </c>
      <c r="I139" s="223">
        <v>3</v>
      </c>
      <c r="J139" s="223">
        <v>3</v>
      </c>
      <c r="K139" s="223">
        <v>3</v>
      </c>
      <c r="L139" s="230">
        <v>3</v>
      </c>
      <c r="M139" s="230">
        <v>3</v>
      </c>
      <c r="N139" s="230">
        <v>3</v>
      </c>
      <c r="O139" s="230">
        <v>3</v>
      </c>
      <c r="P139" s="230">
        <v>3</v>
      </c>
      <c r="Q139" s="230">
        <v>3</v>
      </c>
      <c r="R139" s="230">
        <v>3</v>
      </c>
      <c r="S139" s="230">
        <v>3</v>
      </c>
      <c r="T139" s="230">
        <v>3</v>
      </c>
      <c r="U139" s="230">
        <v>3</v>
      </c>
      <c r="V139" s="230">
        <v>3</v>
      </c>
      <c r="W139" s="230">
        <v>3</v>
      </c>
      <c r="X139" s="230">
        <v>3</v>
      </c>
      <c r="Y139" s="230">
        <v>3</v>
      </c>
      <c r="Z139" s="230">
        <v>3</v>
      </c>
      <c r="AA139" s="230">
        <v>3</v>
      </c>
      <c r="AB139" s="230">
        <v>3</v>
      </c>
      <c r="AC139" s="230">
        <v>3</v>
      </c>
      <c r="AD139" s="230">
        <v>3</v>
      </c>
      <c r="AE139" s="230">
        <v>3</v>
      </c>
      <c r="AF139" s="230">
        <v>3</v>
      </c>
      <c r="AG139" s="230">
        <v>3</v>
      </c>
      <c r="AH139" s="230">
        <v>3</v>
      </c>
      <c r="AI139" s="230">
        <v>3</v>
      </c>
      <c r="AJ139" s="230">
        <v>3</v>
      </c>
      <c r="AK139" s="230">
        <v>3</v>
      </c>
      <c r="AL139" s="230">
        <v>3</v>
      </c>
      <c r="AM139" s="230">
        <v>3</v>
      </c>
      <c r="AN139" s="230">
        <v>3</v>
      </c>
      <c r="AO139" s="230">
        <v>3</v>
      </c>
      <c r="AP139" s="230">
        <v>3</v>
      </c>
      <c r="AQ139" s="230">
        <v>3</v>
      </c>
      <c r="AR139" s="230">
        <v>3</v>
      </c>
      <c r="AS139" s="230">
        <v>3</v>
      </c>
      <c r="AT139" s="230">
        <v>3</v>
      </c>
      <c r="AU139" s="230">
        <v>3</v>
      </c>
      <c r="AV139" s="230">
        <v>3</v>
      </c>
      <c r="AW139" s="230">
        <v>3</v>
      </c>
      <c r="AX139" s="230">
        <v>3</v>
      </c>
      <c r="AY139" s="223">
        <v>3</v>
      </c>
      <c r="AZ139" s="223">
        <v>3</v>
      </c>
      <c r="BA139" s="230">
        <v>3</v>
      </c>
      <c r="BB139" s="223">
        <v>3</v>
      </c>
      <c r="BC139" s="223">
        <v>3</v>
      </c>
      <c r="BD139" s="230"/>
      <c r="BE139" s="230"/>
      <c r="BF139" s="230"/>
      <c r="BG139" s="230"/>
      <c r="BH139" s="230"/>
      <c r="BI139" s="230"/>
      <c r="BJ139" s="230"/>
      <c r="BK139" s="230"/>
      <c r="BL139" s="230">
        <v>3</v>
      </c>
      <c r="BM139" s="230">
        <v>3</v>
      </c>
      <c r="BN139" s="230">
        <v>3</v>
      </c>
      <c r="BO139" s="230">
        <v>3</v>
      </c>
      <c r="BP139" s="230">
        <v>3</v>
      </c>
      <c r="BQ139" s="230">
        <v>3</v>
      </c>
      <c r="BR139" s="230">
        <v>3</v>
      </c>
      <c r="BS139" s="230"/>
      <c r="BT139" s="230"/>
      <c r="BU139" s="735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591"/>
      <c r="GB139" s="202"/>
      <c r="GC139" s="202"/>
      <c r="GD139" s="202"/>
      <c r="GE139" s="202"/>
      <c r="GF139" s="202"/>
      <c r="GG139" s="202"/>
      <c r="GH139" s="202"/>
      <c r="GI139" s="202"/>
      <c r="GJ139" s="202"/>
      <c r="GK139" s="202"/>
      <c r="GL139" s="202"/>
      <c r="GM139" s="202"/>
      <c r="GN139" s="202"/>
      <c r="GO139" s="202"/>
      <c r="GP139" s="202"/>
    </row>
    <row r="140" spans="1:198" s="209" customFormat="1" ht="13.8" thickBot="1" x14ac:dyDescent="0.3">
      <c r="A140" s="601">
        <v>137</v>
      </c>
      <c r="B140" s="204" t="s">
        <v>996</v>
      </c>
      <c r="C140" s="205" t="s">
        <v>84</v>
      </c>
      <c r="D140" s="205" t="s">
        <v>169</v>
      </c>
      <c r="E140" s="206" t="s">
        <v>85</v>
      </c>
      <c r="F140" s="207" t="s">
        <v>112</v>
      </c>
      <c r="G140" s="208"/>
      <c r="H140" s="226">
        <v>3</v>
      </c>
      <c r="I140" s="226">
        <v>3</v>
      </c>
      <c r="J140" s="226">
        <v>3</v>
      </c>
      <c r="K140" s="226">
        <v>3</v>
      </c>
      <c r="L140" s="231">
        <v>3</v>
      </c>
      <c r="M140" s="231">
        <v>3</v>
      </c>
      <c r="N140" s="231">
        <v>3</v>
      </c>
      <c r="O140" s="231">
        <v>3</v>
      </c>
      <c r="P140" s="231">
        <v>3</v>
      </c>
      <c r="Q140" s="231">
        <v>3</v>
      </c>
      <c r="R140" s="231">
        <v>3</v>
      </c>
      <c r="S140" s="231">
        <v>3</v>
      </c>
      <c r="T140" s="231">
        <v>3</v>
      </c>
      <c r="U140" s="231">
        <v>3</v>
      </c>
      <c r="V140" s="231">
        <v>3</v>
      </c>
      <c r="W140" s="231">
        <v>3</v>
      </c>
      <c r="X140" s="231">
        <v>3</v>
      </c>
      <c r="Y140" s="231">
        <v>3</v>
      </c>
      <c r="Z140" s="231">
        <v>3</v>
      </c>
      <c r="AA140" s="231">
        <v>3</v>
      </c>
      <c r="AB140" s="231">
        <v>3</v>
      </c>
      <c r="AC140" s="231">
        <v>3</v>
      </c>
      <c r="AD140" s="231">
        <v>3</v>
      </c>
      <c r="AE140" s="231">
        <v>3</v>
      </c>
      <c r="AF140" s="231">
        <v>3</v>
      </c>
      <c r="AG140" s="231">
        <v>3</v>
      </c>
      <c r="AH140" s="231">
        <v>3</v>
      </c>
      <c r="AI140" s="231">
        <v>3</v>
      </c>
      <c r="AJ140" s="231">
        <v>3</v>
      </c>
      <c r="AK140" s="231">
        <v>3</v>
      </c>
      <c r="AL140" s="231">
        <v>3</v>
      </c>
      <c r="AM140" s="231">
        <v>3</v>
      </c>
      <c r="AN140" s="231">
        <v>3</v>
      </c>
      <c r="AO140" s="231">
        <v>3</v>
      </c>
      <c r="AP140" s="231">
        <v>3</v>
      </c>
      <c r="AQ140" s="231">
        <v>3</v>
      </c>
      <c r="AR140" s="231">
        <v>3</v>
      </c>
      <c r="AS140" s="231">
        <v>3</v>
      </c>
      <c r="AT140" s="231">
        <v>3</v>
      </c>
      <c r="AU140" s="231">
        <v>3</v>
      </c>
      <c r="AV140" s="231">
        <v>3</v>
      </c>
      <c r="AW140" s="231">
        <v>3</v>
      </c>
      <c r="AX140" s="231">
        <v>3</v>
      </c>
      <c r="AY140" s="226">
        <v>3</v>
      </c>
      <c r="AZ140" s="226">
        <v>3</v>
      </c>
      <c r="BA140" s="231">
        <v>3</v>
      </c>
      <c r="BB140" s="226">
        <v>3</v>
      </c>
      <c r="BC140" s="226">
        <v>3</v>
      </c>
      <c r="BD140" s="231"/>
      <c r="BE140" s="231"/>
      <c r="BF140" s="231"/>
      <c r="BG140" s="231"/>
      <c r="BH140" s="231"/>
      <c r="BI140" s="231"/>
      <c r="BJ140" s="231"/>
      <c r="BK140" s="231"/>
      <c r="BL140" s="231">
        <v>3</v>
      </c>
      <c r="BM140" s="231">
        <v>3</v>
      </c>
      <c r="BN140" s="231">
        <v>3</v>
      </c>
      <c r="BO140" s="231">
        <v>3</v>
      </c>
      <c r="BP140" s="231">
        <v>3</v>
      </c>
      <c r="BQ140" s="231">
        <v>3</v>
      </c>
      <c r="BR140" s="231">
        <v>3</v>
      </c>
      <c r="BS140" s="231"/>
      <c r="BT140" s="231"/>
      <c r="BU140" s="736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592"/>
      <c r="GB140" s="212"/>
      <c r="GC140" s="212"/>
      <c r="GD140" s="212"/>
      <c r="GE140" s="212"/>
      <c r="GF140" s="212"/>
      <c r="GG140" s="212"/>
      <c r="GH140" s="212"/>
      <c r="GI140" s="212"/>
      <c r="GJ140" s="212"/>
      <c r="GK140" s="212"/>
      <c r="GL140" s="212"/>
      <c r="GM140" s="212"/>
      <c r="GN140" s="212"/>
      <c r="GO140" s="212"/>
      <c r="GP140" s="212"/>
    </row>
    <row r="141" spans="1:198" s="199" customFormat="1" x14ac:dyDescent="0.25">
      <c r="A141" s="601">
        <v>138</v>
      </c>
      <c r="B141" s="194" t="s">
        <v>997</v>
      </c>
      <c r="C141" s="195" t="s">
        <v>440</v>
      </c>
      <c r="D141" s="195" t="s">
        <v>169</v>
      </c>
      <c r="E141" s="202"/>
      <c r="F141" s="197" t="s">
        <v>112</v>
      </c>
      <c r="G141" s="198"/>
      <c r="H141" s="223">
        <v>1</v>
      </c>
      <c r="I141" s="223">
        <v>1</v>
      </c>
      <c r="J141" s="223">
        <v>1</v>
      </c>
      <c r="K141" s="223">
        <v>1</v>
      </c>
      <c r="L141" s="230">
        <v>1</v>
      </c>
      <c r="M141" s="230">
        <v>1</v>
      </c>
      <c r="N141" s="230">
        <v>1</v>
      </c>
      <c r="O141" s="230">
        <v>1</v>
      </c>
      <c r="P141" s="230">
        <v>1</v>
      </c>
      <c r="Q141" s="230">
        <v>1</v>
      </c>
      <c r="R141" s="230">
        <v>1</v>
      </c>
      <c r="S141" s="230">
        <v>1</v>
      </c>
      <c r="T141" s="230">
        <v>1</v>
      </c>
      <c r="U141" s="230">
        <v>1</v>
      </c>
      <c r="V141" s="230">
        <v>1</v>
      </c>
      <c r="W141" s="230">
        <v>1</v>
      </c>
      <c r="X141" s="230">
        <v>1</v>
      </c>
      <c r="Y141" s="230">
        <v>1</v>
      </c>
      <c r="Z141" s="230">
        <v>1</v>
      </c>
      <c r="AA141" s="230">
        <v>1</v>
      </c>
      <c r="AB141" s="230">
        <v>1</v>
      </c>
      <c r="AC141" s="230">
        <v>1</v>
      </c>
      <c r="AD141" s="230">
        <v>1</v>
      </c>
      <c r="AE141" s="230">
        <v>1</v>
      </c>
      <c r="AF141" s="230">
        <v>1</v>
      </c>
      <c r="AG141" s="230">
        <v>1</v>
      </c>
      <c r="AH141" s="230">
        <v>1</v>
      </c>
      <c r="AI141" s="230">
        <v>1</v>
      </c>
      <c r="AJ141" s="230">
        <v>1</v>
      </c>
      <c r="AK141" s="230">
        <v>1</v>
      </c>
      <c r="AL141" s="230">
        <v>1</v>
      </c>
      <c r="AM141" s="230">
        <v>1</v>
      </c>
      <c r="AN141" s="230">
        <v>1</v>
      </c>
      <c r="AO141" s="230">
        <v>1</v>
      </c>
      <c r="AP141" s="230">
        <v>1</v>
      </c>
      <c r="AQ141" s="230">
        <v>1</v>
      </c>
      <c r="AR141" s="230">
        <v>1</v>
      </c>
      <c r="AS141" s="230">
        <v>1</v>
      </c>
      <c r="AT141" s="230">
        <v>1</v>
      </c>
      <c r="AU141" s="230">
        <v>1</v>
      </c>
      <c r="AV141" s="230"/>
      <c r="AW141" s="230"/>
      <c r="AX141" s="230"/>
      <c r="AY141" s="223"/>
      <c r="AZ141" s="223"/>
      <c r="BA141" s="230"/>
      <c r="BB141" s="223"/>
      <c r="BC141" s="223"/>
      <c r="BD141" s="230">
        <v>3</v>
      </c>
      <c r="BE141" s="230">
        <v>3</v>
      </c>
      <c r="BF141" s="230">
        <v>3</v>
      </c>
      <c r="BG141" s="230">
        <v>3</v>
      </c>
      <c r="BH141" s="230">
        <v>3</v>
      </c>
      <c r="BI141" s="230">
        <v>3</v>
      </c>
      <c r="BJ141" s="230">
        <v>3</v>
      </c>
      <c r="BK141" s="230">
        <v>3</v>
      </c>
      <c r="BL141" s="230">
        <v>1</v>
      </c>
      <c r="BM141" s="230">
        <v>1</v>
      </c>
      <c r="BN141" s="230">
        <v>1</v>
      </c>
      <c r="BO141" s="230">
        <v>1</v>
      </c>
      <c r="BP141" s="230"/>
      <c r="BQ141" s="230">
        <v>1</v>
      </c>
      <c r="BR141" s="230">
        <v>1</v>
      </c>
      <c r="BS141" s="230"/>
      <c r="BT141" s="230"/>
      <c r="BU141" s="735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591"/>
      <c r="GB141" s="202"/>
      <c r="GC141" s="202"/>
      <c r="GD141" s="202"/>
      <c r="GE141" s="202"/>
      <c r="GF141" s="202"/>
      <c r="GG141" s="202"/>
      <c r="GH141" s="202"/>
      <c r="GI141" s="202"/>
      <c r="GJ141" s="202"/>
      <c r="GK141" s="202"/>
      <c r="GL141" s="202"/>
      <c r="GM141" s="202"/>
      <c r="GN141" s="202"/>
      <c r="GO141" s="202"/>
      <c r="GP141" s="202"/>
    </row>
    <row r="142" spans="1:198" s="209" customFormat="1" ht="13.8" thickBot="1" x14ac:dyDescent="0.3">
      <c r="A142" s="601">
        <v>139</v>
      </c>
      <c r="B142" s="204" t="s">
        <v>997</v>
      </c>
      <c r="C142" s="205" t="s">
        <v>441</v>
      </c>
      <c r="D142" s="205" t="s">
        <v>169</v>
      </c>
      <c r="E142" s="206" t="s">
        <v>439</v>
      </c>
      <c r="F142" s="207" t="s">
        <v>112</v>
      </c>
      <c r="G142" s="208"/>
      <c r="H142" s="226">
        <v>1</v>
      </c>
      <c r="I142" s="226">
        <v>1</v>
      </c>
      <c r="J142" s="226">
        <v>1</v>
      </c>
      <c r="K142" s="226">
        <v>1</v>
      </c>
      <c r="L142" s="231">
        <v>1</v>
      </c>
      <c r="M142" s="231">
        <v>1</v>
      </c>
      <c r="N142" s="231">
        <v>1</v>
      </c>
      <c r="O142" s="231">
        <v>1</v>
      </c>
      <c r="P142" s="231">
        <v>1</v>
      </c>
      <c r="Q142" s="231">
        <v>1</v>
      </c>
      <c r="R142" s="231">
        <v>1</v>
      </c>
      <c r="S142" s="231">
        <v>1</v>
      </c>
      <c r="T142" s="231">
        <v>1</v>
      </c>
      <c r="U142" s="231">
        <v>1</v>
      </c>
      <c r="V142" s="231">
        <v>1</v>
      </c>
      <c r="W142" s="231">
        <v>1</v>
      </c>
      <c r="X142" s="231">
        <v>1</v>
      </c>
      <c r="Y142" s="231">
        <v>1</v>
      </c>
      <c r="Z142" s="231">
        <v>1</v>
      </c>
      <c r="AA142" s="231">
        <v>1</v>
      </c>
      <c r="AB142" s="231">
        <v>1</v>
      </c>
      <c r="AC142" s="231">
        <v>1</v>
      </c>
      <c r="AD142" s="231">
        <v>1</v>
      </c>
      <c r="AE142" s="231">
        <v>1</v>
      </c>
      <c r="AF142" s="231">
        <v>1</v>
      </c>
      <c r="AG142" s="231">
        <v>1</v>
      </c>
      <c r="AH142" s="231">
        <v>1</v>
      </c>
      <c r="AI142" s="231">
        <v>1</v>
      </c>
      <c r="AJ142" s="231">
        <v>1</v>
      </c>
      <c r="AK142" s="231">
        <v>1</v>
      </c>
      <c r="AL142" s="231">
        <v>1</v>
      </c>
      <c r="AM142" s="231">
        <v>1</v>
      </c>
      <c r="AN142" s="231">
        <v>1</v>
      </c>
      <c r="AO142" s="231">
        <v>1</v>
      </c>
      <c r="AP142" s="231">
        <v>1</v>
      </c>
      <c r="AQ142" s="231">
        <v>1</v>
      </c>
      <c r="AR142" s="231">
        <v>1</v>
      </c>
      <c r="AS142" s="231">
        <v>1</v>
      </c>
      <c r="AT142" s="231">
        <v>1</v>
      </c>
      <c r="AU142" s="231">
        <v>1</v>
      </c>
      <c r="AV142" s="231"/>
      <c r="AW142" s="231"/>
      <c r="AX142" s="231"/>
      <c r="AY142" s="226"/>
      <c r="AZ142" s="226"/>
      <c r="BA142" s="231"/>
      <c r="BB142" s="226"/>
      <c r="BC142" s="226"/>
      <c r="BD142" s="231">
        <v>3</v>
      </c>
      <c r="BE142" s="231">
        <v>3</v>
      </c>
      <c r="BF142" s="231">
        <v>3</v>
      </c>
      <c r="BG142" s="231">
        <v>3</v>
      </c>
      <c r="BH142" s="231">
        <v>3</v>
      </c>
      <c r="BI142" s="231">
        <v>3</v>
      </c>
      <c r="BJ142" s="231">
        <v>3</v>
      </c>
      <c r="BK142" s="231">
        <v>3</v>
      </c>
      <c r="BL142" s="231">
        <v>1</v>
      </c>
      <c r="BM142" s="231">
        <v>1</v>
      </c>
      <c r="BN142" s="231">
        <v>1</v>
      </c>
      <c r="BO142" s="231">
        <v>1</v>
      </c>
      <c r="BP142" s="231"/>
      <c r="BQ142" s="231">
        <v>1</v>
      </c>
      <c r="BR142" s="231">
        <v>1</v>
      </c>
      <c r="BS142" s="231"/>
      <c r="BT142" s="231"/>
      <c r="BU142" s="736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592"/>
      <c r="GB142" s="212"/>
      <c r="GC142" s="212"/>
      <c r="GD142" s="212"/>
      <c r="GE142" s="212"/>
      <c r="GF142" s="212"/>
      <c r="GG142" s="212"/>
      <c r="GH142" s="212"/>
      <c r="GI142" s="212"/>
      <c r="GJ142" s="212"/>
      <c r="GK142" s="212"/>
      <c r="GL142" s="212"/>
      <c r="GM142" s="212"/>
      <c r="GN142" s="212"/>
      <c r="GO142" s="212"/>
      <c r="GP142" s="212"/>
    </row>
    <row r="143" spans="1:198" s="199" customFormat="1" x14ac:dyDescent="0.25">
      <c r="A143" s="601">
        <v>140</v>
      </c>
      <c r="B143" s="194" t="s">
        <v>998</v>
      </c>
      <c r="C143" s="195" t="s">
        <v>101</v>
      </c>
      <c r="D143" s="195" t="s">
        <v>169</v>
      </c>
      <c r="E143" s="202"/>
      <c r="F143" s="197" t="s">
        <v>112</v>
      </c>
      <c r="G143" s="198"/>
      <c r="H143" s="223"/>
      <c r="I143" s="223"/>
      <c r="J143" s="223"/>
      <c r="K143" s="223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  <c r="AA143" s="230"/>
      <c r="AB143" s="230"/>
      <c r="AC143" s="230"/>
      <c r="AD143" s="230"/>
      <c r="AE143" s="230"/>
      <c r="AF143" s="230"/>
      <c r="AG143" s="230"/>
      <c r="AH143" s="230"/>
      <c r="AI143" s="230"/>
      <c r="AJ143" s="230"/>
      <c r="AK143" s="230"/>
      <c r="AL143" s="230"/>
      <c r="AM143" s="230"/>
      <c r="AN143" s="230"/>
      <c r="AO143" s="230"/>
      <c r="AP143" s="230"/>
      <c r="AQ143" s="230"/>
      <c r="AR143" s="230"/>
      <c r="AS143" s="230"/>
      <c r="AT143" s="230"/>
      <c r="AU143" s="230"/>
      <c r="AV143" s="230">
        <v>1</v>
      </c>
      <c r="AW143" s="230">
        <v>1</v>
      </c>
      <c r="AX143" s="230">
        <v>1</v>
      </c>
      <c r="AY143" s="223">
        <v>1</v>
      </c>
      <c r="AZ143" s="223">
        <v>1</v>
      </c>
      <c r="BA143" s="230">
        <v>1</v>
      </c>
      <c r="BB143" s="223">
        <v>1</v>
      </c>
      <c r="BC143" s="223">
        <v>1</v>
      </c>
      <c r="BD143" s="230"/>
      <c r="BE143" s="230"/>
      <c r="BF143" s="230"/>
      <c r="BG143" s="230"/>
      <c r="BH143" s="230"/>
      <c r="BI143" s="230"/>
      <c r="BJ143" s="230"/>
      <c r="BK143" s="230"/>
      <c r="BL143" s="230"/>
      <c r="BM143" s="230"/>
      <c r="BN143" s="230"/>
      <c r="BO143" s="230"/>
      <c r="BP143" s="230">
        <v>1</v>
      </c>
      <c r="BQ143" s="230"/>
      <c r="BR143" s="230"/>
      <c r="BS143" s="230"/>
      <c r="BT143" s="230"/>
      <c r="BU143" s="735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591"/>
      <c r="GB143" s="202"/>
      <c r="GC143" s="202"/>
      <c r="GD143" s="202"/>
      <c r="GE143" s="202"/>
      <c r="GF143" s="202"/>
      <c r="GG143" s="202"/>
      <c r="GH143" s="202"/>
      <c r="GI143" s="202"/>
      <c r="GJ143" s="202"/>
      <c r="GK143" s="202"/>
      <c r="GL143" s="202"/>
      <c r="GM143" s="202"/>
      <c r="GN143" s="202"/>
      <c r="GO143" s="202"/>
      <c r="GP143" s="202"/>
    </row>
    <row r="144" spans="1:198" s="209" customFormat="1" ht="13.8" thickBot="1" x14ac:dyDescent="0.3">
      <c r="A144" s="601">
        <v>141</v>
      </c>
      <c r="B144" s="204" t="s">
        <v>998</v>
      </c>
      <c r="C144" s="205" t="s">
        <v>102</v>
      </c>
      <c r="D144" s="205" t="s">
        <v>169</v>
      </c>
      <c r="E144" s="206" t="s">
        <v>103</v>
      </c>
      <c r="F144" s="207" t="s">
        <v>112</v>
      </c>
      <c r="G144" s="208"/>
      <c r="H144" s="226"/>
      <c r="I144" s="226"/>
      <c r="J144" s="226"/>
      <c r="K144" s="226"/>
      <c r="L144" s="231"/>
      <c r="M144" s="231"/>
      <c r="N144" s="231"/>
      <c r="O144" s="231"/>
      <c r="P144" s="231"/>
      <c r="Q144" s="231"/>
      <c r="R144" s="231"/>
      <c r="S144" s="231"/>
      <c r="T144" s="231"/>
      <c r="U144" s="231"/>
      <c r="V144" s="231"/>
      <c r="W144" s="231"/>
      <c r="X144" s="231"/>
      <c r="Y144" s="231"/>
      <c r="Z144" s="231"/>
      <c r="AA144" s="231"/>
      <c r="AB144" s="231"/>
      <c r="AC144" s="231"/>
      <c r="AD144" s="231"/>
      <c r="AE144" s="231"/>
      <c r="AF144" s="231"/>
      <c r="AG144" s="231"/>
      <c r="AH144" s="231"/>
      <c r="AI144" s="231"/>
      <c r="AJ144" s="231"/>
      <c r="AK144" s="231"/>
      <c r="AL144" s="231"/>
      <c r="AM144" s="231"/>
      <c r="AN144" s="231"/>
      <c r="AO144" s="231"/>
      <c r="AP144" s="231"/>
      <c r="AQ144" s="231"/>
      <c r="AR144" s="231"/>
      <c r="AS144" s="231"/>
      <c r="AT144" s="231"/>
      <c r="AU144" s="231"/>
      <c r="AV144" s="231">
        <v>1</v>
      </c>
      <c r="AW144" s="231">
        <v>1</v>
      </c>
      <c r="AX144" s="231">
        <v>1</v>
      </c>
      <c r="AY144" s="226">
        <v>1</v>
      </c>
      <c r="AZ144" s="226">
        <v>1</v>
      </c>
      <c r="BA144" s="231">
        <v>1</v>
      </c>
      <c r="BB144" s="226">
        <v>1</v>
      </c>
      <c r="BC144" s="226">
        <v>1</v>
      </c>
      <c r="BD144" s="231"/>
      <c r="BE144" s="231"/>
      <c r="BF144" s="231"/>
      <c r="BG144" s="231"/>
      <c r="BH144" s="231"/>
      <c r="BI144" s="231"/>
      <c r="BJ144" s="231"/>
      <c r="BK144" s="231"/>
      <c r="BL144" s="231"/>
      <c r="BM144" s="231"/>
      <c r="BN144" s="231"/>
      <c r="BO144" s="231"/>
      <c r="BP144" s="231">
        <v>1</v>
      </c>
      <c r="BQ144" s="231"/>
      <c r="BR144" s="231"/>
      <c r="BS144" s="231"/>
      <c r="BT144" s="231"/>
      <c r="BU144" s="736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592"/>
      <c r="GB144" s="212"/>
      <c r="GC144" s="212"/>
      <c r="GD144" s="212"/>
      <c r="GE144" s="212"/>
      <c r="GF144" s="212"/>
      <c r="GG144" s="212"/>
      <c r="GH144" s="212"/>
      <c r="GI144" s="212"/>
      <c r="GJ144" s="212"/>
      <c r="GK144" s="212"/>
      <c r="GL144" s="212"/>
      <c r="GM144" s="212"/>
      <c r="GN144" s="212"/>
      <c r="GO144" s="212"/>
      <c r="GP144" s="212"/>
    </row>
    <row r="145" spans="1:198" s="199" customFormat="1" x14ac:dyDescent="0.25">
      <c r="A145" s="601">
        <v>142</v>
      </c>
      <c r="B145" s="232" t="s">
        <v>999</v>
      </c>
      <c r="C145" s="195" t="s">
        <v>458</v>
      </c>
      <c r="D145" s="195" t="s">
        <v>169</v>
      </c>
      <c r="E145" s="202"/>
      <c r="F145" s="197" t="s">
        <v>112</v>
      </c>
      <c r="G145" s="198"/>
      <c r="H145" s="223"/>
      <c r="I145" s="223"/>
      <c r="J145" s="223"/>
      <c r="K145" s="223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  <c r="AA145" s="230"/>
      <c r="AB145" s="230"/>
      <c r="AC145" s="230"/>
      <c r="AD145" s="230"/>
      <c r="AE145" s="230"/>
      <c r="AF145" s="230"/>
      <c r="AG145" s="230"/>
      <c r="AH145" s="230"/>
      <c r="AI145" s="230"/>
      <c r="AJ145" s="230"/>
      <c r="AK145" s="230"/>
      <c r="AL145" s="230"/>
      <c r="AM145" s="230"/>
      <c r="AN145" s="230"/>
      <c r="AO145" s="230"/>
      <c r="AP145" s="230"/>
      <c r="AQ145" s="230"/>
      <c r="AR145" s="230"/>
      <c r="AS145" s="230"/>
      <c r="AT145" s="230"/>
      <c r="AU145" s="230"/>
      <c r="AV145" s="230"/>
      <c r="AW145" s="230"/>
      <c r="AX145" s="230"/>
      <c r="AY145" s="223"/>
      <c r="AZ145" s="223"/>
      <c r="BA145" s="230"/>
      <c r="BB145" s="223"/>
      <c r="BC145" s="223"/>
      <c r="BD145" s="230">
        <v>1</v>
      </c>
      <c r="BE145" s="230">
        <v>1</v>
      </c>
      <c r="BF145" s="230">
        <v>1</v>
      </c>
      <c r="BG145" s="230">
        <v>1</v>
      </c>
      <c r="BH145" s="230">
        <v>1</v>
      </c>
      <c r="BI145" s="230">
        <v>1</v>
      </c>
      <c r="BJ145" s="230">
        <v>1</v>
      </c>
      <c r="BK145" s="230">
        <v>1</v>
      </c>
      <c r="BL145" s="230"/>
      <c r="BM145" s="230"/>
      <c r="BN145" s="230"/>
      <c r="BO145" s="230"/>
      <c r="BP145" s="230"/>
      <c r="BQ145" s="230"/>
      <c r="BR145" s="230"/>
      <c r="BS145" s="230"/>
      <c r="BT145" s="230"/>
      <c r="BU145" s="735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591"/>
      <c r="GB145" s="202"/>
      <c r="GC145" s="202"/>
      <c r="GD145" s="202"/>
      <c r="GE145" s="202"/>
      <c r="GF145" s="202"/>
      <c r="GG145" s="202"/>
      <c r="GH145" s="202"/>
      <c r="GI145" s="202"/>
      <c r="GJ145" s="202"/>
      <c r="GK145" s="202"/>
      <c r="GL145" s="202"/>
      <c r="GM145" s="202"/>
      <c r="GN145" s="202"/>
      <c r="GO145" s="202"/>
      <c r="GP145" s="202"/>
    </row>
    <row r="146" spans="1:198" s="209" customFormat="1" ht="13.8" thickBot="1" x14ac:dyDescent="0.3">
      <c r="A146" s="601">
        <v>143</v>
      </c>
      <c r="B146" s="204" t="s">
        <v>999</v>
      </c>
      <c r="C146" s="205" t="s">
        <v>459</v>
      </c>
      <c r="D146" s="205" t="s">
        <v>169</v>
      </c>
      <c r="E146" s="206" t="s">
        <v>457</v>
      </c>
      <c r="F146" s="207" t="s">
        <v>112</v>
      </c>
      <c r="G146" s="208"/>
      <c r="H146" s="226"/>
      <c r="I146" s="226"/>
      <c r="J146" s="226"/>
      <c r="K146" s="226"/>
      <c r="L146" s="231"/>
      <c r="M146" s="231"/>
      <c r="N146" s="231"/>
      <c r="O146" s="231"/>
      <c r="P146" s="231"/>
      <c r="Q146" s="231"/>
      <c r="R146" s="231"/>
      <c r="S146" s="231"/>
      <c r="T146" s="231"/>
      <c r="U146" s="231"/>
      <c r="V146" s="231"/>
      <c r="W146" s="231"/>
      <c r="X146" s="231"/>
      <c r="Y146" s="231"/>
      <c r="Z146" s="231"/>
      <c r="AA146" s="231"/>
      <c r="AB146" s="231"/>
      <c r="AC146" s="231"/>
      <c r="AD146" s="231"/>
      <c r="AE146" s="231"/>
      <c r="AF146" s="231"/>
      <c r="AG146" s="231"/>
      <c r="AH146" s="231"/>
      <c r="AI146" s="231"/>
      <c r="AJ146" s="231"/>
      <c r="AK146" s="231"/>
      <c r="AL146" s="231"/>
      <c r="AM146" s="231"/>
      <c r="AN146" s="231"/>
      <c r="AO146" s="231"/>
      <c r="AP146" s="231"/>
      <c r="AQ146" s="231"/>
      <c r="AR146" s="231"/>
      <c r="AS146" s="231"/>
      <c r="AT146" s="231"/>
      <c r="AU146" s="231"/>
      <c r="AV146" s="231"/>
      <c r="AW146" s="231"/>
      <c r="AX146" s="231"/>
      <c r="AY146" s="226"/>
      <c r="AZ146" s="226"/>
      <c r="BA146" s="231"/>
      <c r="BB146" s="226"/>
      <c r="BC146" s="226"/>
      <c r="BD146" s="231">
        <v>1</v>
      </c>
      <c r="BE146" s="231">
        <v>1</v>
      </c>
      <c r="BF146" s="231">
        <v>1</v>
      </c>
      <c r="BG146" s="231">
        <v>1</v>
      </c>
      <c r="BH146" s="231">
        <v>1</v>
      </c>
      <c r="BI146" s="231">
        <v>1</v>
      </c>
      <c r="BJ146" s="231">
        <v>1</v>
      </c>
      <c r="BK146" s="231">
        <v>1</v>
      </c>
      <c r="BL146" s="231"/>
      <c r="BM146" s="231"/>
      <c r="BN146" s="231"/>
      <c r="BO146" s="231"/>
      <c r="BP146" s="231"/>
      <c r="BQ146" s="231"/>
      <c r="BR146" s="231"/>
      <c r="BS146" s="231"/>
      <c r="BT146" s="231"/>
      <c r="BU146" s="736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592"/>
      <c r="GB146" s="212"/>
      <c r="GC146" s="212"/>
      <c r="GD146" s="212"/>
      <c r="GE146" s="212"/>
      <c r="GF146" s="212"/>
      <c r="GG146" s="212"/>
      <c r="GH146" s="212"/>
      <c r="GI146" s="212"/>
      <c r="GJ146" s="212"/>
      <c r="GK146" s="212"/>
      <c r="GL146" s="212"/>
      <c r="GM146" s="212"/>
      <c r="GN146" s="212"/>
      <c r="GO146" s="212"/>
      <c r="GP146" s="212"/>
    </row>
    <row r="147" spans="1:198" s="178" customFormat="1" x14ac:dyDescent="0.25">
      <c r="A147" s="601">
        <v>144</v>
      </c>
      <c r="B147" s="188" t="s">
        <v>1000</v>
      </c>
      <c r="C147" s="229" t="s">
        <v>86</v>
      </c>
      <c r="D147" s="229"/>
      <c r="E147" s="286"/>
      <c r="F147" s="190" t="s">
        <v>99</v>
      </c>
      <c r="G147" s="191">
        <v>15.5</v>
      </c>
      <c r="H147" s="228">
        <v>15.5</v>
      </c>
      <c r="I147" s="228">
        <v>15.5</v>
      </c>
      <c r="J147" s="228">
        <v>15.5</v>
      </c>
      <c r="K147" s="228">
        <v>15.5</v>
      </c>
      <c r="L147" s="228">
        <v>15.5</v>
      </c>
      <c r="M147" s="228">
        <v>15.5</v>
      </c>
      <c r="N147" s="228">
        <v>15.5</v>
      </c>
      <c r="O147" s="228">
        <v>15.5</v>
      </c>
      <c r="P147" s="228">
        <v>15.5</v>
      </c>
      <c r="Q147" s="228">
        <v>15.5</v>
      </c>
      <c r="R147" s="228">
        <v>15.5</v>
      </c>
      <c r="S147" s="228">
        <v>15.5</v>
      </c>
      <c r="T147" s="228">
        <v>15.5</v>
      </c>
      <c r="U147" s="228">
        <v>15.5</v>
      </c>
      <c r="V147" s="228">
        <v>15.5</v>
      </c>
      <c r="W147" s="228">
        <v>15.5</v>
      </c>
      <c r="X147" s="228">
        <v>15.5</v>
      </c>
      <c r="Y147" s="228">
        <v>15.5</v>
      </c>
      <c r="Z147" s="228">
        <v>15.5</v>
      </c>
      <c r="AA147" s="228">
        <v>15.5</v>
      </c>
      <c r="AB147" s="228">
        <v>15.5</v>
      </c>
      <c r="AC147" s="228">
        <v>15.5</v>
      </c>
      <c r="AD147" s="228">
        <v>15.5</v>
      </c>
      <c r="AE147" s="228">
        <v>15.5</v>
      </c>
      <c r="AF147" s="228">
        <v>15.5</v>
      </c>
      <c r="AG147" s="228">
        <v>15.5</v>
      </c>
      <c r="AH147" s="228">
        <v>15.5</v>
      </c>
      <c r="AI147" s="228">
        <v>15.5</v>
      </c>
      <c r="AJ147" s="228">
        <v>15.5</v>
      </c>
      <c r="AK147" s="228">
        <v>15.5</v>
      </c>
      <c r="AL147" s="228">
        <v>15.5</v>
      </c>
      <c r="AM147" s="228">
        <v>15.5</v>
      </c>
      <c r="AN147" s="228">
        <v>15.5</v>
      </c>
      <c r="AO147" s="228">
        <v>15.5</v>
      </c>
      <c r="AP147" s="228">
        <v>15.5</v>
      </c>
      <c r="AQ147" s="228">
        <v>15.5</v>
      </c>
      <c r="AR147" s="228">
        <v>15.5</v>
      </c>
      <c r="AS147" s="228">
        <v>15.5</v>
      </c>
      <c r="AT147" s="228">
        <v>15.5</v>
      </c>
      <c r="AU147" s="228">
        <v>15.5</v>
      </c>
      <c r="AV147" s="228">
        <v>15.5</v>
      </c>
      <c r="AW147" s="228">
        <v>15.5</v>
      </c>
      <c r="AX147" s="228">
        <v>15.5</v>
      </c>
      <c r="AY147" s="228">
        <v>15.5</v>
      </c>
      <c r="AZ147" s="228">
        <v>15.5</v>
      </c>
      <c r="BA147" s="228">
        <v>15.5</v>
      </c>
      <c r="BB147" s="228">
        <v>15.5</v>
      </c>
      <c r="BC147" s="228">
        <v>15.5</v>
      </c>
      <c r="BD147" s="228">
        <v>15.5</v>
      </c>
      <c r="BE147" s="228">
        <v>15.5</v>
      </c>
      <c r="BF147" s="228">
        <v>15.5</v>
      </c>
      <c r="BG147" s="228">
        <v>15.5</v>
      </c>
      <c r="BH147" s="228">
        <v>15.5</v>
      </c>
      <c r="BI147" s="228">
        <v>15.5</v>
      </c>
      <c r="BJ147" s="228">
        <v>15.5</v>
      </c>
      <c r="BK147" s="228">
        <v>15.5</v>
      </c>
      <c r="BL147" s="228">
        <v>15.5</v>
      </c>
      <c r="BM147" s="228">
        <v>15.5</v>
      </c>
      <c r="BN147" s="228">
        <v>15.5</v>
      </c>
      <c r="BO147" s="228">
        <v>15.5</v>
      </c>
      <c r="BP147" s="228">
        <v>15.5</v>
      </c>
      <c r="BQ147" s="228">
        <v>15.5</v>
      </c>
      <c r="BR147" s="228">
        <v>15.5</v>
      </c>
      <c r="BS147" s="166"/>
      <c r="BT147" s="166"/>
      <c r="BU147" s="740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594"/>
      <c r="GB147" s="37"/>
      <c r="GC147" s="37"/>
      <c r="GD147" s="37"/>
      <c r="GE147" s="37"/>
      <c r="GF147" s="37"/>
      <c r="GG147" s="37"/>
      <c r="GH147" s="37"/>
      <c r="GI147" s="37"/>
      <c r="GJ147" s="37"/>
      <c r="GK147" s="37"/>
      <c r="GL147" s="37"/>
      <c r="GM147" s="37"/>
      <c r="GN147" s="37"/>
      <c r="GO147" s="37"/>
      <c r="GP147" s="37"/>
    </row>
    <row r="148" spans="1:198" s="3" customFormat="1" x14ac:dyDescent="0.25">
      <c r="A148" s="601">
        <v>145</v>
      </c>
      <c r="B148" s="108" t="s">
        <v>1001</v>
      </c>
      <c r="C148" s="13" t="s">
        <v>170</v>
      </c>
      <c r="D148" s="13"/>
      <c r="F148" s="44" t="s">
        <v>89</v>
      </c>
      <c r="G148" s="51">
        <v>3.7900000000000003E-2</v>
      </c>
      <c r="H148" s="33">
        <v>3.7900000000000003E-2</v>
      </c>
      <c r="I148" s="33">
        <v>3.7900000000000003E-2</v>
      </c>
      <c r="J148" s="33">
        <v>3.7900000000000003E-2</v>
      </c>
      <c r="K148" s="33">
        <v>3.7900000000000003E-2</v>
      </c>
      <c r="L148" s="33">
        <v>3.7900000000000003E-2</v>
      </c>
      <c r="M148" s="33">
        <v>3.7900000000000003E-2</v>
      </c>
      <c r="N148" s="33">
        <v>3.7900000000000003E-2</v>
      </c>
      <c r="O148" s="33">
        <v>3.7900000000000003E-2</v>
      </c>
      <c r="P148" s="33">
        <v>3.7900000000000003E-2</v>
      </c>
      <c r="Q148" s="33">
        <v>3.7900000000000003E-2</v>
      </c>
      <c r="R148" s="33">
        <v>3.7900000000000003E-2</v>
      </c>
      <c r="S148" s="33">
        <v>3.7900000000000003E-2</v>
      </c>
      <c r="T148" s="33">
        <v>3.7900000000000003E-2</v>
      </c>
      <c r="U148" s="33">
        <v>3.7900000000000003E-2</v>
      </c>
      <c r="V148" s="33">
        <v>3.7900000000000003E-2</v>
      </c>
      <c r="W148" s="33">
        <v>3.7900000000000003E-2</v>
      </c>
      <c r="X148" s="33">
        <v>3.7900000000000003E-2</v>
      </c>
      <c r="Y148" s="33">
        <v>3.7900000000000003E-2</v>
      </c>
      <c r="Z148" s="33">
        <v>3.7900000000000003E-2</v>
      </c>
      <c r="AA148" s="33">
        <v>3.7900000000000003E-2</v>
      </c>
      <c r="AB148" s="33">
        <v>3.7900000000000003E-2</v>
      </c>
      <c r="AC148" s="33">
        <v>3.7900000000000003E-2</v>
      </c>
      <c r="AD148" s="33">
        <v>3.7900000000000003E-2</v>
      </c>
      <c r="AE148" s="33">
        <v>3.7900000000000003E-2</v>
      </c>
      <c r="AF148" s="33">
        <v>3.7900000000000003E-2</v>
      </c>
      <c r="AG148" s="33">
        <v>3.7900000000000003E-2</v>
      </c>
      <c r="AH148" s="33">
        <v>3.7900000000000003E-2</v>
      </c>
      <c r="AI148" s="33">
        <v>3.7900000000000003E-2</v>
      </c>
      <c r="AJ148" s="33">
        <v>3.7900000000000003E-2</v>
      </c>
      <c r="AK148" s="33">
        <v>3.7900000000000003E-2</v>
      </c>
      <c r="AL148" s="33">
        <v>3.7900000000000003E-2</v>
      </c>
      <c r="AM148" s="33">
        <v>3.7900000000000003E-2</v>
      </c>
      <c r="AN148" s="33">
        <v>3.7900000000000003E-2</v>
      </c>
      <c r="AO148" s="33">
        <v>3.7900000000000003E-2</v>
      </c>
      <c r="AP148" s="33">
        <v>3.7900000000000003E-2</v>
      </c>
      <c r="AQ148" s="33">
        <v>3.7900000000000003E-2</v>
      </c>
      <c r="AR148" s="33">
        <v>3.7900000000000003E-2</v>
      </c>
      <c r="AS148" s="33">
        <v>3.7900000000000003E-2</v>
      </c>
      <c r="AT148" s="33">
        <v>3.7900000000000003E-2</v>
      </c>
      <c r="AU148" s="33">
        <v>3.7900000000000003E-2</v>
      </c>
      <c r="AV148" s="33">
        <v>3.7900000000000003E-2</v>
      </c>
      <c r="AW148" s="33">
        <v>3.7900000000000003E-2</v>
      </c>
      <c r="AX148" s="33">
        <v>3.7900000000000003E-2</v>
      </c>
      <c r="AY148" s="33">
        <v>3.7900000000000003E-2</v>
      </c>
      <c r="AZ148" s="33">
        <v>3.7900000000000003E-2</v>
      </c>
      <c r="BA148" s="33">
        <v>3.7900000000000003E-2</v>
      </c>
      <c r="BB148" s="33">
        <v>3.7900000000000003E-2</v>
      </c>
      <c r="BC148" s="33">
        <v>3.7900000000000003E-2</v>
      </c>
      <c r="BD148" s="33">
        <v>3.7900000000000003E-2</v>
      </c>
      <c r="BE148" s="33">
        <v>3.7900000000000003E-2</v>
      </c>
      <c r="BF148" s="33">
        <v>3.7900000000000003E-2</v>
      </c>
      <c r="BG148" s="33">
        <v>3.7900000000000003E-2</v>
      </c>
      <c r="BH148" s="33">
        <v>3.7900000000000003E-2</v>
      </c>
      <c r="BI148" s="33">
        <v>3.7900000000000003E-2</v>
      </c>
      <c r="BJ148" s="33">
        <v>3.7900000000000003E-2</v>
      </c>
      <c r="BK148" s="33">
        <v>3.7900000000000003E-2</v>
      </c>
      <c r="BL148" s="33">
        <v>3.7900000000000003E-2</v>
      </c>
      <c r="BM148" s="33">
        <v>3.7900000000000003E-2</v>
      </c>
      <c r="BN148" s="33">
        <v>3.7900000000000003E-2</v>
      </c>
      <c r="BO148" s="33">
        <v>3.7900000000000003E-2</v>
      </c>
      <c r="BP148" s="33">
        <v>3.7900000000000003E-2</v>
      </c>
      <c r="BQ148" s="33">
        <v>3.7900000000000003E-2</v>
      </c>
      <c r="BR148" s="33">
        <v>3.7900000000000003E-2</v>
      </c>
      <c r="BS148" s="290"/>
      <c r="BT148" s="290"/>
      <c r="BU148" s="733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589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</row>
    <row r="149" spans="1:198" s="3" customFormat="1" x14ac:dyDescent="0.25">
      <c r="A149" s="601">
        <v>146</v>
      </c>
      <c r="B149" s="108" t="s">
        <v>1002</v>
      </c>
      <c r="C149" s="13" t="s">
        <v>87</v>
      </c>
      <c r="D149" s="13"/>
      <c r="F149" s="44" t="s">
        <v>89</v>
      </c>
      <c r="G149" s="51">
        <v>4.4999999999999998E-2</v>
      </c>
      <c r="H149" s="33">
        <v>4.4999999999999998E-2</v>
      </c>
      <c r="I149" s="33">
        <v>4.4999999999999998E-2</v>
      </c>
      <c r="J149" s="33">
        <v>4.4999999999999998E-2</v>
      </c>
      <c r="K149" s="33">
        <v>4.4999999999999998E-2</v>
      </c>
      <c r="L149" s="33">
        <v>4.4999999999999998E-2</v>
      </c>
      <c r="M149" s="33">
        <v>4.4999999999999998E-2</v>
      </c>
      <c r="N149" s="33">
        <v>4.4999999999999998E-2</v>
      </c>
      <c r="O149" s="33">
        <v>4.4999999999999998E-2</v>
      </c>
      <c r="P149" s="33">
        <v>4.4999999999999998E-2</v>
      </c>
      <c r="Q149" s="33">
        <v>4.4999999999999998E-2</v>
      </c>
      <c r="R149" s="33">
        <v>4.4999999999999998E-2</v>
      </c>
      <c r="S149" s="33">
        <v>4.4999999999999998E-2</v>
      </c>
      <c r="T149" s="33">
        <v>4.4999999999999998E-2</v>
      </c>
      <c r="U149" s="33">
        <v>4.4999999999999998E-2</v>
      </c>
      <c r="V149" s="33">
        <v>4.4999999999999998E-2</v>
      </c>
      <c r="W149" s="33">
        <v>4.4999999999999998E-2</v>
      </c>
      <c r="X149" s="33">
        <v>4.4999999999999998E-2</v>
      </c>
      <c r="Y149" s="33">
        <v>4.4999999999999998E-2</v>
      </c>
      <c r="Z149" s="33">
        <v>4.4999999999999998E-2</v>
      </c>
      <c r="AA149" s="33">
        <v>4.4999999999999998E-2</v>
      </c>
      <c r="AB149" s="33">
        <v>4.4999999999999998E-2</v>
      </c>
      <c r="AC149" s="33">
        <v>4.4999999999999998E-2</v>
      </c>
      <c r="AD149" s="33">
        <v>4.4999999999999998E-2</v>
      </c>
      <c r="AE149" s="33">
        <v>4.4999999999999998E-2</v>
      </c>
      <c r="AF149" s="33">
        <v>4.4999999999999998E-2</v>
      </c>
      <c r="AG149" s="33">
        <v>4.4999999999999998E-2</v>
      </c>
      <c r="AH149" s="33">
        <v>4.4999999999999998E-2</v>
      </c>
      <c r="AI149" s="33">
        <v>4.4999999999999998E-2</v>
      </c>
      <c r="AJ149" s="33">
        <v>4.4999999999999998E-2</v>
      </c>
      <c r="AK149" s="33">
        <v>4.4999999999999998E-2</v>
      </c>
      <c r="AL149" s="33">
        <v>4.4999999999999998E-2</v>
      </c>
      <c r="AM149" s="33">
        <v>4.4999999999999998E-2</v>
      </c>
      <c r="AN149" s="33">
        <v>4.4999999999999998E-2</v>
      </c>
      <c r="AO149" s="33">
        <v>4.4999999999999998E-2</v>
      </c>
      <c r="AP149" s="33">
        <v>4.4999999999999998E-2</v>
      </c>
      <c r="AQ149" s="33">
        <v>4.4999999999999998E-2</v>
      </c>
      <c r="AR149" s="33">
        <v>4.4999999999999998E-2</v>
      </c>
      <c r="AS149" s="33">
        <v>4.4999999999999998E-2</v>
      </c>
      <c r="AT149" s="33">
        <v>4.4999999999999998E-2</v>
      </c>
      <c r="AU149" s="33">
        <v>4.4999999999999998E-2</v>
      </c>
      <c r="AV149" s="33">
        <v>4.4999999999999998E-2</v>
      </c>
      <c r="AW149" s="33">
        <v>4.4999999999999998E-2</v>
      </c>
      <c r="AX149" s="33">
        <v>4.4999999999999998E-2</v>
      </c>
      <c r="AY149" s="33">
        <v>4.4999999999999998E-2</v>
      </c>
      <c r="AZ149" s="33">
        <v>4.4999999999999998E-2</v>
      </c>
      <c r="BA149" s="33">
        <v>4.4999999999999998E-2</v>
      </c>
      <c r="BB149" s="33">
        <v>4.4999999999999998E-2</v>
      </c>
      <c r="BC149" s="33">
        <v>4.4999999999999998E-2</v>
      </c>
      <c r="BD149" s="33">
        <v>4.4999999999999998E-2</v>
      </c>
      <c r="BE149" s="33">
        <v>4.4999999999999998E-2</v>
      </c>
      <c r="BF149" s="33">
        <v>4.4999999999999998E-2</v>
      </c>
      <c r="BG149" s="33">
        <v>4.4999999999999998E-2</v>
      </c>
      <c r="BH149" s="33">
        <v>4.4999999999999998E-2</v>
      </c>
      <c r="BI149" s="33">
        <v>4.4999999999999998E-2</v>
      </c>
      <c r="BJ149" s="33">
        <v>4.4999999999999998E-2</v>
      </c>
      <c r="BK149" s="33">
        <v>4.4999999999999998E-2</v>
      </c>
      <c r="BL149" s="33">
        <v>4.4999999999999998E-2</v>
      </c>
      <c r="BM149" s="33">
        <v>4.4999999999999998E-2</v>
      </c>
      <c r="BN149" s="33">
        <v>4.4999999999999998E-2</v>
      </c>
      <c r="BO149" s="33">
        <v>4.4999999999999998E-2</v>
      </c>
      <c r="BP149" s="33">
        <v>4.4999999999999998E-2</v>
      </c>
      <c r="BQ149" s="33">
        <v>4.4999999999999998E-2</v>
      </c>
      <c r="BR149" s="33">
        <v>4.4999999999999998E-2</v>
      </c>
      <c r="BS149" s="290"/>
      <c r="BT149" s="290"/>
      <c r="BU149" s="733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589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</row>
    <row r="150" spans="1:198" s="35" customFormat="1" ht="13.8" thickBot="1" x14ac:dyDescent="0.3">
      <c r="A150" s="601">
        <v>147</v>
      </c>
      <c r="B150" s="182" t="s">
        <v>1003</v>
      </c>
      <c r="C150" s="219" t="s">
        <v>88</v>
      </c>
      <c r="D150" s="219"/>
      <c r="F150" s="185" t="s">
        <v>99</v>
      </c>
      <c r="G150" s="186">
        <v>1.52</v>
      </c>
      <c r="H150" s="220">
        <v>1.52</v>
      </c>
      <c r="I150" s="220">
        <v>1.52</v>
      </c>
      <c r="J150" s="220">
        <v>1.52</v>
      </c>
      <c r="K150" s="220">
        <v>1.52</v>
      </c>
      <c r="L150" s="220">
        <v>1.52</v>
      </c>
      <c r="M150" s="220">
        <v>1.52</v>
      </c>
      <c r="N150" s="220">
        <v>1.52</v>
      </c>
      <c r="O150" s="220">
        <v>1.52</v>
      </c>
      <c r="P150" s="220">
        <v>1.52</v>
      </c>
      <c r="Q150" s="220">
        <v>1.52</v>
      </c>
      <c r="R150" s="220">
        <v>1.52</v>
      </c>
      <c r="S150" s="220">
        <v>1.52</v>
      </c>
      <c r="T150" s="220">
        <v>1.52</v>
      </c>
      <c r="U150" s="220">
        <v>1.52</v>
      </c>
      <c r="V150" s="220">
        <v>1.52</v>
      </c>
      <c r="W150" s="220">
        <v>1.52</v>
      </c>
      <c r="X150" s="220">
        <v>1.52</v>
      </c>
      <c r="Y150" s="220">
        <v>1.52</v>
      </c>
      <c r="Z150" s="220">
        <v>1.52</v>
      </c>
      <c r="AA150" s="220">
        <v>1.52</v>
      </c>
      <c r="AB150" s="220">
        <v>1.52</v>
      </c>
      <c r="AC150" s="220">
        <v>1.52</v>
      </c>
      <c r="AD150" s="220">
        <v>1.52</v>
      </c>
      <c r="AE150" s="220">
        <v>1.52</v>
      </c>
      <c r="AF150" s="220">
        <v>1.52</v>
      </c>
      <c r="AG150" s="220">
        <v>1.52</v>
      </c>
      <c r="AH150" s="220">
        <v>1.52</v>
      </c>
      <c r="AI150" s="220">
        <v>1.52</v>
      </c>
      <c r="AJ150" s="220">
        <v>1.52</v>
      </c>
      <c r="AK150" s="220">
        <v>1.52</v>
      </c>
      <c r="AL150" s="220">
        <v>1.52</v>
      </c>
      <c r="AM150" s="220">
        <v>1.52</v>
      </c>
      <c r="AN150" s="220">
        <v>1.52</v>
      </c>
      <c r="AO150" s="220">
        <v>1.52</v>
      </c>
      <c r="AP150" s="220">
        <v>1.52</v>
      </c>
      <c r="AQ150" s="220">
        <v>1.52</v>
      </c>
      <c r="AR150" s="220">
        <v>1.52</v>
      </c>
      <c r="AS150" s="220">
        <v>1.52</v>
      </c>
      <c r="AT150" s="220">
        <v>1.52</v>
      </c>
      <c r="AU150" s="220">
        <v>1.52</v>
      </c>
      <c r="AV150" s="220">
        <v>1.52</v>
      </c>
      <c r="AW150" s="220">
        <v>1.52</v>
      </c>
      <c r="AX150" s="220">
        <v>1.52</v>
      </c>
      <c r="AY150" s="220">
        <v>1.52</v>
      </c>
      <c r="AZ150" s="220">
        <v>1.52</v>
      </c>
      <c r="BA150" s="220">
        <v>1.52</v>
      </c>
      <c r="BB150" s="220">
        <v>1.52</v>
      </c>
      <c r="BC150" s="220">
        <v>1.52</v>
      </c>
      <c r="BD150" s="220">
        <v>1.52</v>
      </c>
      <c r="BE150" s="220">
        <v>1.52</v>
      </c>
      <c r="BF150" s="220">
        <v>1.52</v>
      </c>
      <c r="BG150" s="220">
        <v>1.52</v>
      </c>
      <c r="BH150" s="220">
        <v>1.52</v>
      </c>
      <c r="BI150" s="220">
        <v>1.52</v>
      </c>
      <c r="BJ150" s="220">
        <v>1.52</v>
      </c>
      <c r="BK150" s="220">
        <v>1.52</v>
      </c>
      <c r="BL150" s="220">
        <v>1.52</v>
      </c>
      <c r="BM150" s="220">
        <v>1.52</v>
      </c>
      <c r="BN150" s="220">
        <v>1.52</v>
      </c>
      <c r="BO150" s="220">
        <v>1.52</v>
      </c>
      <c r="BP150" s="220">
        <v>1.52</v>
      </c>
      <c r="BQ150" s="220">
        <v>1.52</v>
      </c>
      <c r="BR150" s="220">
        <v>1.52</v>
      </c>
      <c r="BS150" s="221"/>
      <c r="BT150" s="221"/>
      <c r="BU150" s="767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590"/>
      <c r="GB150" s="50"/>
      <c r="GC150" s="50"/>
      <c r="GD150" s="50"/>
      <c r="GE150" s="50"/>
      <c r="GF150" s="50"/>
      <c r="GG150" s="50"/>
      <c r="GH150" s="50"/>
      <c r="GI150" s="50"/>
      <c r="GJ150" s="50"/>
      <c r="GK150" s="50"/>
      <c r="GL150" s="50"/>
      <c r="GM150" s="50"/>
      <c r="GN150" s="50"/>
      <c r="GO150" s="50"/>
      <c r="GP150" s="50"/>
    </row>
    <row r="151" spans="1:198" s="199" customFormat="1" x14ac:dyDescent="0.25">
      <c r="A151" s="601">
        <v>148</v>
      </c>
      <c r="B151" s="194" t="s">
        <v>993</v>
      </c>
      <c r="C151" s="222" t="s">
        <v>90</v>
      </c>
      <c r="D151" s="222"/>
      <c r="E151" s="215" t="s">
        <v>1104</v>
      </c>
      <c r="F151" s="197" t="s">
        <v>89</v>
      </c>
      <c r="G151" s="198">
        <v>5.5E-2</v>
      </c>
      <c r="H151" s="223">
        <v>5.5E-2</v>
      </c>
      <c r="I151" s="223">
        <v>5.5E-2</v>
      </c>
      <c r="J151" s="223">
        <v>5.5E-2</v>
      </c>
      <c r="K151" s="223">
        <v>5.5E-2</v>
      </c>
      <c r="L151" s="223">
        <v>5.5E-2</v>
      </c>
      <c r="M151" s="223">
        <v>5.5E-2</v>
      </c>
      <c r="N151" s="223">
        <v>5.5E-2</v>
      </c>
      <c r="O151" s="223">
        <v>5.5E-2</v>
      </c>
      <c r="P151" s="223">
        <v>5.5E-2</v>
      </c>
      <c r="Q151" s="223">
        <v>5.5E-2</v>
      </c>
      <c r="R151" s="223">
        <v>5.5E-2</v>
      </c>
      <c r="S151" s="223">
        <v>5.5E-2</v>
      </c>
      <c r="T151" s="223">
        <v>5.5E-2</v>
      </c>
      <c r="U151" s="223">
        <v>5.5E-2</v>
      </c>
      <c r="V151" s="223">
        <v>5.5E-2</v>
      </c>
      <c r="W151" s="223">
        <v>5.5E-2</v>
      </c>
      <c r="X151" s="223">
        <v>5.5E-2</v>
      </c>
      <c r="Y151" s="223">
        <v>5.5E-2</v>
      </c>
      <c r="Z151" s="223">
        <v>5.5E-2</v>
      </c>
      <c r="AA151" s="223">
        <v>5.5E-2</v>
      </c>
      <c r="AB151" s="223">
        <v>5.5E-2</v>
      </c>
      <c r="AC151" s="223">
        <v>5.5E-2</v>
      </c>
      <c r="AD151" s="223">
        <v>5.5E-2</v>
      </c>
      <c r="AE151" s="223">
        <v>5.5E-2</v>
      </c>
      <c r="AF151" s="223">
        <v>5.5E-2</v>
      </c>
      <c r="AG151" s="223">
        <v>5.5E-2</v>
      </c>
      <c r="AH151" s="223">
        <v>5.5E-2</v>
      </c>
      <c r="AI151" s="223">
        <v>5.5E-2</v>
      </c>
      <c r="AJ151" s="223">
        <v>5.5E-2</v>
      </c>
      <c r="AK151" s="223">
        <v>5.5E-2</v>
      </c>
      <c r="AL151" s="223">
        <v>5.5E-2</v>
      </c>
      <c r="AM151" s="223">
        <v>5.5E-2</v>
      </c>
      <c r="AN151" s="223">
        <v>5.5E-2</v>
      </c>
      <c r="AO151" s="223">
        <v>5.5E-2</v>
      </c>
      <c r="AP151" s="223">
        <v>5.5E-2</v>
      </c>
      <c r="AQ151" s="223">
        <v>5.5E-2</v>
      </c>
      <c r="AR151" s="223">
        <v>5.5E-2</v>
      </c>
      <c r="AS151" s="223">
        <v>5.5E-2</v>
      </c>
      <c r="AT151" s="223">
        <v>5.5E-2</v>
      </c>
      <c r="AU151" s="223">
        <v>5.5E-2</v>
      </c>
      <c r="AV151" s="223">
        <v>5.5E-2</v>
      </c>
      <c r="AW151" s="223">
        <v>5.5E-2</v>
      </c>
      <c r="AX151" s="223">
        <v>5.5E-2</v>
      </c>
      <c r="AY151" s="223">
        <v>5.5E-2</v>
      </c>
      <c r="AZ151" s="223">
        <v>5.5E-2</v>
      </c>
      <c r="BA151" s="223">
        <v>5.5E-2</v>
      </c>
      <c r="BB151" s="223">
        <v>5.5E-2</v>
      </c>
      <c r="BC151" s="223">
        <v>5.5E-2</v>
      </c>
      <c r="BD151" s="223">
        <v>5.5E-2</v>
      </c>
      <c r="BE151" s="223">
        <v>5.5E-2</v>
      </c>
      <c r="BF151" s="223">
        <v>5.5E-2</v>
      </c>
      <c r="BG151" s="223">
        <v>5.5E-2</v>
      </c>
      <c r="BH151" s="223">
        <v>5.5E-2</v>
      </c>
      <c r="BI151" s="223">
        <v>5.5E-2</v>
      </c>
      <c r="BJ151" s="223">
        <v>5.5E-2</v>
      </c>
      <c r="BK151" s="223">
        <v>5.5E-2</v>
      </c>
      <c r="BL151" s="223">
        <v>5.5E-2</v>
      </c>
      <c r="BM151" s="223">
        <v>5.5E-2</v>
      </c>
      <c r="BN151" s="223">
        <v>5.5E-2</v>
      </c>
      <c r="BO151" s="223">
        <v>5.5E-2</v>
      </c>
      <c r="BP151" s="223">
        <v>5.5E-2</v>
      </c>
      <c r="BQ151" s="223">
        <v>5.5E-2</v>
      </c>
      <c r="BR151" s="223">
        <v>5.5E-2</v>
      </c>
      <c r="BS151" s="224"/>
      <c r="BT151" s="224"/>
      <c r="BU151" s="775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591"/>
      <c r="GB151" s="202"/>
      <c r="GC151" s="202"/>
      <c r="GD151" s="202"/>
      <c r="GE151" s="202"/>
      <c r="GF151" s="202"/>
      <c r="GG151" s="202"/>
      <c r="GH151" s="202"/>
      <c r="GI151" s="202"/>
      <c r="GJ151" s="202"/>
      <c r="GK151" s="202"/>
      <c r="GL151" s="202"/>
      <c r="GM151" s="202"/>
      <c r="GN151" s="202"/>
      <c r="GO151" s="202"/>
      <c r="GP151" s="202"/>
    </row>
    <row r="152" spans="1:198" s="209" customFormat="1" ht="13.8" thickBot="1" x14ac:dyDescent="0.3">
      <c r="A152" s="601">
        <v>149</v>
      </c>
      <c r="B152" s="204" t="s">
        <v>993</v>
      </c>
      <c r="C152" s="225" t="s">
        <v>90</v>
      </c>
      <c r="D152" s="225"/>
      <c r="E152" s="217" t="s">
        <v>1190</v>
      </c>
      <c r="F152" s="207" t="s">
        <v>99</v>
      </c>
      <c r="G152" s="208">
        <v>1.38</v>
      </c>
      <c r="H152" s="226">
        <v>1.38</v>
      </c>
      <c r="I152" s="226">
        <v>1.38</v>
      </c>
      <c r="J152" s="226">
        <v>1.38</v>
      </c>
      <c r="K152" s="226">
        <v>1.38</v>
      </c>
      <c r="L152" s="226">
        <v>1.38</v>
      </c>
      <c r="M152" s="226">
        <v>1.38</v>
      </c>
      <c r="N152" s="226">
        <v>1.38</v>
      </c>
      <c r="O152" s="226">
        <v>1.38</v>
      </c>
      <c r="P152" s="226">
        <v>1.38</v>
      </c>
      <c r="Q152" s="226">
        <v>1.38</v>
      </c>
      <c r="R152" s="226">
        <v>1.38</v>
      </c>
      <c r="S152" s="226">
        <v>1.38</v>
      </c>
      <c r="T152" s="226">
        <v>1.38</v>
      </c>
      <c r="U152" s="226">
        <v>1.38</v>
      </c>
      <c r="V152" s="226">
        <v>1.38</v>
      </c>
      <c r="W152" s="226">
        <v>1.38</v>
      </c>
      <c r="X152" s="226">
        <v>1.38</v>
      </c>
      <c r="Y152" s="226">
        <v>1.38</v>
      </c>
      <c r="Z152" s="226">
        <v>1.38</v>
      </c>
      <c r="AA152" s="226">
        <v>1.38</v>
      </c>
      <c r="AB152" s="226">
        <v>1.38</v>
      </c>
      <c r="AC152" s="226">
        <v>1.38</v>
      </c>
      <c r="AD152" s="226">
        <v>1.38</v>
      </c>
      <c r="AE152" s="226">
        <v>1.38</v>
      </c>
      <c r="AF152" s="226">
        <v>1.38</v>
      </c>
      <c r="AG152" s="226">
        <v>1.38</v>
      </c>
      <c r="AH152" s="226">
        <v>1.38</v>
      </c>
      <c r="AI152" s="226">
        <v>1.38</v>
      </c>
      <c r="AJ152" s="226">
        <v>1.38</v>
      </c>
      <c r="AK152" s="226">
        <v>1.38</v>
      </c>
      <c r="AL152" s="226">
        <v>1.38</v>
      </c>
      <c r="AM152" s="226">
        <v>1.38</v>
      </c>
      <c r="AN152" s="226">
        <v>1.38</v>
      </c>
      <c r="AO152" s="226">
        <v>1.38</v>
      </c>
      <c r="AP152" s="226">
        <v>1.38</v>
      </c>
      <c r="AQ152" s="226">
        <v>1.38</v>
      </c>
      <c r="AR152" s="226">
        <v>1.38</v>
      </c>
      <c r="AS152" s="226">
        <v>1.38</v>
      </c>
      <c r="AT152" s="226">
        <v>1.38</v>
      </c>
      <c r="AU152" s="226">
        <v>1.38</v>
      </c>
      <c r="AV152" s="226">
        <v>1.38</v>
      </c>
      <c r="AW152" s="226">
        <v>1.38</v>
      </c>
      <c r="AX152" s="226">
        <v>1.38</v>
      </c>
      <c r="AY152" s="226">
        <v>1.38</v>
      </c>
      <c r="AZ152" s="226">
        <v>1.38</v>
      </c>
      <c r="BA152" s="226">
        <v>1.38</v>
      </c>
      <c r="BB152" s="226">
        <v>1.38</v>
      </c>
      <c r="BC152" s="226">
        <v>1.38</v>
      </c>
      <c r="BD152" s="226">
        <v>1.38</v>
      </c>
      <c r="BE152" s="226">
        <v>1.38</v>
      </c>
      <c r="BF152" s="226">
        <v>1.38</v>
      </c>
      <c r="BG152" s="226">
        <v>1.38</v>
      </c>
      <c r="BH152" s="226">
        <v>1.38</v>
      </c>
      <c r="BI152" s="226">
        <v>1.38</v>
      </c>
      <c r="BJ152" s="226">
        <v>1.38</v>
      </c>
      <c r="BK152" s="226">
        <v>1.38</v>
      </c>
      <c r="BL152" s="226">
        <v>1.38</v>
      </c>
      <c r="BM152" s="226">
        <v>1.38</v>
      </c>
      <c r="BN152" s="226">
        <v>1.38</v>
      </c>
      <c r="BO152" s="226">
        <v>1.38</v>
      </c>
      <c r="BP152" s="226">
        <v>1.38</v>
      </c>
      <c r="BQ152" s="226">
        <v>1.38</v>
      </c>
      <c r="BR152" s="226">
        <v>1.38</v>
      </c>
      <c r="BS152" s="227"/>
      <c r="BT152" s="227"/>
      <c r="BU152" s="776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592"/>
      <c r="GB152" s="212"/>
      <c r="GC152" s="212"/>
      <c r="GD152" s="212"/>
      <c r="GE152" s="212"/>
      <c r="GF152" s="212"/>
      <c r="GG152" s="212"/>
      <c r="GH152" s="212"/>
      <c r="GI152" s="212"/>
      <c r="GJ152" s="212"/>
      <c r="GK152" s="212"/>
      <c r="GL152" s="212"/>
      <c r="GM152" s="212"/>
      <c r="GN152" s="212"/>
      <c r="GO152" s="212"/>
      <c r="GP152" s="212"/>
    </row>
    <row r="153" spans="1:198" s="178" customFormat="1" x14ac:dyDescent="0.25">
      <c r="A153" s="601">
        <v>150</v>
      </c>
      <c r="B153" s="188" t="s">
        <v>1004</v>
      </c>
      <c r="C153" s="189" t="s">
        <v>442</v>
      </c>
      <c r="D153" s="189" t="s">
        <v>443</v>
      </c>
      <c r="E153" s="93" t="s">
        <v>446</v>
      </c>
      <c r="F153" s="190" t="s">
        <v>89</v>
      </c>
      <c r="G153" s="191"/>
      <c r="H153" s="192">
        <v>0.313</v>
      </c>
      <c r="I153" s="192">
        <v>0.313</v>
      </c>
      <c r="J153" s="192">
        <v>0.313</v>
      </c>
      <c r="K153" s="192">
        <v>0.313</v>
      </c>
      <c r="L153" s="192">
        <v>0.38500000000000001</v>
      </c>
      <c r="M153" s="192">
        <v>0.38500000000000001</v>
      </c>
      <c r="N153" s="192">
        <v>0.38500000000000001</v>
      </c>
      <c r="O153" s="192">
        <v>0.38500000000000001</v>
      </c>
      <c r="P153" s="192">
        <v>0.45600000000000002</v>
      </c>
      <c r="Q153" s="192">
        <v>0.45600000000000002</v>
      </c>
      <c r="R153" s="192">
        <v>0.45600000000000002</v>
      </c>
      <c r="S153" s="192">
        <v>0.45600000000000002</v>
      </c>
      <c r="T153" s="192">
        <v>0.52800000000000002</v>
      </c>
      <c r="U153" s="192">
        <v>0.52800000000000002</v>
      </c>
      <c r="V153" s="192">
        <v>0.52800000000000002</v>
      </c>
      <c r="W153" s="192">
        <v>0.52800000000000002</v>
      </c>
      <c r="X153" s="192">
        <v>0.59899999999999998</v>
      </c>
      <c r="Y153" s="192">
        <v>0.59899999999999998</v>
      </c>
      <c r="Z153" s="192">
        <v>0.59899999999999998</v>
      </c>
      <c r="AA153" s="192">
        <v>0.59899999999999998</v>
      </c>
      <c r="AB153" s="192">
        <v>0.67100000000000004</v>
      </c>
      <c r="AC153" s="192">
        <v>0.67100000000000004</v>
      </c>
      <c r="AD153" s="192">
        <v>0.67100000000000004</v>
      </c>
      <c r="AE153" s="192">
        <v>0.67100000000000004</v>
      </c>
      <c r="AF153" s="192">
        <v>0.74199999999999999</v>
      </c>
      <c r="AG153" s="192">
        <v>0.74199999999999999</v>
      </c>
      <c r="AH153" s="192">
        <v>0.74199999999999999</v>
      </c>
      <c r="AI153" s="192">
        <v>0.74199999999999999</v>
      </c>
      <c r="AJ153" s="192">
        <v>0.81399999999999995</v>
      </c>
      <c r="AK153" s="192">
        <v>0.81399999999999995</v>
      </c>
      <c r="AL153" s="192">
        <v>0.81399999999999995</v>
      </c>
      <c r="AM153" s="192">
        <v>0.81399999999999995</v>
      </c>
      <c r="AN153" s="192">
        <v>0.88800000000000001</v>
      </c>
      <c r="AO153" s="192">
        <v>0.88800000000000001</v>
      </c>
      <c r="AP153" s="192">
        <v>0.88800000000000001</v>
      </c>
      <c r="AQ153" s="192">
        <v>0.88800000000000001</v>
      </c>
      <c r="AR153" s="192"/>
      <c r="AS153" s="192"/>
      <c r="AT153" s="192"/>
      <c r="AU153" s="192"/>
      <c r="AV153" s="192"/>
      <c r="AW153" s="192"/>
      <c r="AX153" s="192"/>
      <c r="AY153" s="192"/>
      <c r="AZ153" s="192"/>
      <c r="BA153" s="192"/>
      <c r="BB153" s="192"/>
      <c r="BC153" s="192"/>
      <c r="BD153" s="192"/>
      <c r="BE153" s="192"/>
      <c r="BF153" s="192"/>
      <c r="BG153" s="192"/>
      <c r="BH153" s="192"/>
      <c r="BI153" s="192"/>
      <c r="BJ153" s="192"/>
      <c r="BK153" s="192"/>
      <c r="BL153" s="192">
        <v>0.52800000000000002</v>
      </c>
      <c r="BM153" s="192">
        <v>0.52800000000000002</v>
      </c>
      <c r="BN153" s="192">
        <v>0.52800000000000002</v>
      </c>
      <c r="BO153" s="192">
        <v>0.52800000000000002</v>
      </c>
      <c r="BP153" s="192"/>
      <c r="BQ153" s="192">
        <v>0.22500000000000001</v>
      </c>
      <c r="BR153" s="192">
        <v>0.22500000000000001</v>
      </c>
      <c r="BS153" s="192"/>
      <c r="BT153" s="192"/>
      <c r="BU153" s="777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594"/>
      <c r="GB153" s="37"/>
      <c r="GC153" s="37"/>
      <c r="GD153" s="37"/>
      <c r="GE153" s="37"/>
      <c r="GF153" s="37"/>
      <c r="GG153" s="37"/>
      <c r="GH153" s="37"/>
      <c r="GI153" s="37"/>
      <c r="GJ153" s="37"/>
      <c r="GK153" s="37"/>
      <c r="GL153" s="37"/>
      <c r="GM153" s="37"/>
      <c r="GN153" s="37"/>
      <c r="GO153" s="37"/>
      <c r="GP153" s="37"/>
    </row>
    <row r="154" spans="1:198" s="35" customFormat="1" ht="13.8" thickBot="1" x14ac:dyDescent="0.3">
      <c r="A154" s="601">
        <v>151</v>
      </c>
      <c r="B154" s="182" t="s">
        <v>1004</v>
      </c>
      <c r="C154" s="183" t="s">
        <v>444</v>
      </c>
      <c r="D154" s="183" t="s">
        <v>445</v>
      </c>
      <c r="E154" s="184" t="s">
        <v>447</v>
      </c>
      <c r="F154" s="185" t="s">
        <v>89</v>
      </c>
      <c r="G154" s="186"/>
      <c r="H154" s="187">
        <v>0.33500000000000002</v>
      </c>
      <c r="I154" s="187">
        <v>0.33500000000000002</v>
      </c>
      <c r="J154" s="187">
        <v>0.33500000000000002</v>
      </c>
      <c r="K154" s="187">
        <v>0.33500000000000002</v>
      </c>
      <c r="L154" s="213">
        <v>0.41099999999999998</v>
      </c>
      <c r="M154" s="213">
        <v>0.41099999999999998</v>
      </c>
      <c r="N154" s="213">
        <v>0.41099999999999998</v>
      </c>
      <c r="O154" s="213">
        <v>0.41099999999999998</v>
      </c>
      <c r="P154" s="213">
        <v>0.48699999999999999</v>
      </c>
      <c r="Q154" s="213">
        <v>0.48699999999999999</v>
      </c>
      <c r="R154" s="213">
        <v>0.48699999999999999</v>
      </c>
      <c r="S154" s="213">
        <v>0.48699999999999999</v>
      </c>
      <c r="T154" s="213">
        <v>0.56299999999999994</v>
      </c>
      <c r="U154" s="213">
        <v>0.56299999999999994</v>
      </c>
      <c r="V154" s="213">
        <v>0.56299999999999994</v>
      </c>
      <c r="W154" s="213">
        <v>0.56299999999999994</v>
      </c>
      <c r="X154" s="213">
        <v>0.64</v>
      </c>
      <c r="Y154" s="213">
        <v>0.64</v>
      </c>
      <c r="Z154" s="213">
        <v>0.64</v>
      </c>
      <c r="AA154" s="213">
        <v>0.64</v>
      </c>
      <c r="AB154" s="213">
        <v>0.71699999999999997</v>
      </c>
      <c r="AC154" s="213">
        <v>0.71699999999999997</v>
      </c>
      <c r="AD154" s="213">
        <v>0.71699999999999997</v>
      </c>
      <c r="AE154" s="213">
        <v>0.71699999999999997</v>
      </c>
      <c r="AF154" s="213">
        <v>0.79200000000000004</v>
      </c>
      <c r="AG154" s="213">
        <v>0.79200000000000004</v>
      </c>
      <c r="AH154" s="213">
        <v>0.79200000000000004</v>
      </c>
      <c r="AI154" s="213">
        <v>0.79200000000000004</v>
      </c>
      <c r="AJ154" s="213">
        <v>0.86899999999999999</v>
      </c>
      <c r="AK154" s="213">
        <v>0.86899999999999999</v>
      </c>
      <c r="AL154" s="213">
        <v>0.86899999999999999</v>
      </c>
      <c r="AM154" s="213">
        <v>0.86899999999999999</v>
      </c>
      <c r="AN154" s="213">
        <v>0.94499999999999995</v>
      </c>
      <c r="AO154" s="213">
        <v>0.94499999999999995</v>
      </c>
      <c r="AP154" s="213">
        <v>0.94499999999999995</v>
      </c>
      <c r="AQ154" s="213">
        <v>0.94499999999999995</v>
      </c>
      <c r="AR154" s="213">
        <v>1.097</v>
      </c>
      <c r="AS154" s="213">
        <v>1.097</v>
      </c>
      <c r="AT154" s="213">
        <v>1.097</v>
      </c>
      <c r="AU154" s="213">
        <v>1.097</v>
      </c>
      <c r="AV154" s="213">
        <v>1.173</v>
      </c>
      <c r="AW154" s="213">
        <v>1.173</v>
      </c>
      <c r="AX154" s="213">
        <v>1.173</v>
      </c>
      <c r="AY154" s="187">
        <v>1.173</v>
      </c>
      <c r="AZ154" s="213">
        <v>1.2490000000000001</v>
      </c>
      <c r="BA154" s="213">
        <v>1.2490000000000001</v>
      </c>
      <c r="BB154" s="213">
        <v>1.2490000000000001</v>
      </c>
      <c r="BC154" s="213">
        <v>1.2490000000000001</v>
      </c>
      <c r="BD154" s="213">
        <v>1.325</v>
      </c>
      <c r="BE154" s="213">
        <v>1.325</v>
      </c>
      <c r="BF154" s="213">
        <v>1.325</v>
      </c>
      <c r="BG154" s="213">
        <v>1.325</v>
      </c>
      <c r="BH154" s="213">
        <v>1.48</v>
      </c>
      <c r="BI154" s="213">
        <v>1.48</v>
      </c>
      <c r="BJ154" s="213">
        <v>1.48</v>
      </c>
      <c r="BK154" s="213">
        <v>1.48</v>
      </c>
      <c r="BL154" s="213">
        <v>0.56299999999999994</v>
      </c>
      <c r="BM154" s="213">
        <v>0.56299999999999994</v>
      </c>
      <c r="BN154" s="213">
        <v>0.56299999999999994</v>
      </c>
      <c r="BO154" s="213">
        <v>0.56299999999999994</v>
      </c>
      <c r="BP154" s="213">
        <v>1.173</v>
      </c>
      <c r="BQ154" s="213">
        <v>0.23899999999999999</v>
      </c>
      <c r="BR154" s="213">
        <v>0.23899999999999999</v>
      </c>
      <c r="BS154" s="213"/>
      <c r="BT154" s="213"/>
      <c r="BU154" s="77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590"/>
      <c r="GB154" s="50"/>
      <c r="GC154" s="50"/>
      <c r="GD154" s="50"/>
      <c r="GE154" s="50"/>
      <c r="GF154" s="50"/>
      <c r="GG154" s="50"/>
      <c r="GH154" s="50"/>
      <c r="GI154" s="50"/>
      <c r="GJ154" s="50"/>
      <c r="GK154" s="50"/>
      <c r="GL154" s="50"/>
      <c r="GM154" s="50"/>
      <c r="GN154" s="50"/>
      <c r="GO154" s="50"/>
      <c r="GP154" s="50"/>
    </row>
    <row r="155" spans="1:198" s="275" customFormat="1" ht="13.8" thickBot="1" x14ac:dyDescent="0.3">
      <c r="A155" s="601">
        <v>152</v>
      </c>
      <c r="B155" s="268" t="s">
        <v>1005</v>
      </c>
      <c r="C155" s="269" t="s">
        <v>172</v>
      </c>
      <c r="D155" s="269"/>
      <c r="E155" s="270"/>
      <c r="F155" s="271" t="s">
        <v>89</v>
      </c>
      <c r="G155" s="272" t="s">
        <v>926</v>
      </c>
      <c r="H155" s="273">
        <v>0.26800000000000002</v>
      </c>
      <c r="I155" s="273">
        <v>0.26800000000000002</v>
      </c>
      <c r="J155" s="273">
        <v>0.26800000000000002</v>
      </c>
      <c r="K155" s="273">
        <v>0.26800000000000002</v>
      </c>
      <c r="L155" s="274">
        <v>0.33400000000000002</v>
      </c>
      <c r="M155" s="274">
        <v>0.33400000000000002</v>
      </c>
      <c r="N155" s="274">
        <v>0.33400000000000002</v>
      </c>
      <c r="O155" s="274">
        <v>0.33400000000000002</v>
      </c>
      <c r="P155" s="274">
        <v>0.4</v>
      </c>
      <c r="Q155" s="274">
        <v>0.4</v>
      </c>
      <c r="R155" s="274">
        <v>0.4</v>
      </c>
      <c r="S155" s="274">
        <v>0.4</v>
      </c>
      <c r="T155" s="274">
        <v>0.46700000000000003</v>
      </c>
      <c r="U155" s="274">
        <v>0.46700000000000003</v>
      </c>
      <c r="V155" s="274">
        <v>0.46700000000000003</v>
      </c>
      <c r="W155" s="274">
        <v>0.46700000000000003</v>
      </c>
      <c r="X155" s="274">
        <v>0.53400000000000003</v>
      </c>
      <c r="Y155" s="274">
        <v>0.53400000000000003</v>
      </c>
      <c r="Z155" s="274">
        <v>0.53400000000000003</v>
      </c>
      <c r="AA155" s="274">
        <v>0.53400000000000003</v>
      </c>
      <c r="AB155" s="274">
        <v>0.6</v>
      </c>
      <c r="AC155" s="274">
        <v>0.6</v>
      </c>
      <c r="AD155" s="274">
        <v>0.6</v>
      </c>
      <c r="AE155" s="274">
        <v>0.6</v>
      </c>
      <c r="AF155" s="274">
        <v>0.66600000000000004</v>
      </c>
      <c r="AG155" s="274">
        <v>0.66600000000000004</v>
      </c>
      <c r="AH155" s="274">
        <v>0.66600000000000004</v>
      </c>
      <c r="AI155" s="274">
        <v>0.66600000000000004</v>
      </c>
      <c r="AJ155" s="274">
        <v>0.73199999999999998</v>
      </c>
      <c r="AK155" s="274">
        <v>0.73199999999999998</v>
      </c>
      <c r="AL155" s="274">
        <v>0.73199999999999998</v>
      </c>
      <c r="AM155" s="274">
        <v>0.73199999999999998</v>
      </c>
      <c r="AN155" s="274">
        <v>0.8</v>
      </c>
      <c r="AO155" s="274">
        <v>0.8</v>
      </c>
      <c r="AP155" s="274">
        <v>0.8</v>
      </c>
      <c r="AQ155" s="274">
        <v>0.8</v>
      </c>
      <c r="AR155" s="274">
        <v>0.93200000000000005</v>
      </c>
      <c r="AS155" s="274">
        <v>0.93200000000000005</v>
      </c>
      <c r="AT155" s="274">
        <v>0.93200000000000005</v>
      </c>
      <c r="AU155" s="274">
        <v>0.93200000000000005</v>
      </c>
      <c r="AV155" s="274">
        <v>0.998</v>
      </c>
      <c r="AW155" s="274">
        <v>0.998</v>
      </c>
      <c r="AX155" s="274">
        <v>0.998</v>
      </c>
      <c r="AY155" s="273">
        <v>0.998</v>
      </c>
      <c r="AZ155" s="274">
        <v>1.0649999999999999</v>
      </c>
      <c r="BA155" s="274">
        <v>1.0649999999999999</v>
      </c>
      <c r="BB155" s="274">
        <v>1.0649999999999999</v>
      </c>
      <c r="BC155" s="274">
        <v>1.0649999999999999</v>
      </c>
      <c r="BD155" s="274">
        <v>1.131</v>
      </c>
      <c r="BE155" s="274">
        <v>1.131</v>
      </c>
      <c r="BF155" s="274">
        <v>1.131</v>
      </c>
      <c r="BG155" s="274">
        <v>1.131</v>
      </c>
      <c r="BH155" s="274">
        <v>1.264</v>
      </c>
      <c r="BI155" s="274">
        <v>1.264</v>
      </c>
      <c r="BJ155" s="274">
        <v>1.264</v>
      </c>
      <c r="BK155" s="274">
        <v>1.264</v>
      </c>
      <c r="BL155" s="274">
        <v>0.46700000000000003</v>
      </c>
      <c r="BM155" s="274">
        <v>0.46700000000000003</v>
      </c>
      <c r="BN155" s="274">
        <v>0.46700000000000003</v>
      </c>
      <c r="BO155" s="274">
        <v>0.46700000000000003</v>
      </c>
      <c r="BP155" s="274">
        <v>0.998</v>
      </c>
      <c r="BQ155" s="274">
        <v>0.20200000000000001</v>
      </c>
      <c r="BR155" s="274">
        <v>0.20200000000000001</v>
      </c>
      <c r="BS155" s="274"/>
      <c r="BT155" s="274"/>
      <c r="BU155" s="779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595"/>
      <c r="GB155" s="270"/>
      <c r="GC155" s="270"/>
      <c r="GD155" s="270"/>
      <c r="GE155" s="270"/>
      <c r="GF155" s="270"/>
      <c r="GG155" s="270"/>
      <c r="GH155" s="270"/>
      <c r="GI155" s="270"/>
      <c r="GJ155" s="270"/>
      <c r="GK155" s="270"/>
      <c r="GL155" s="270"/>
      <c r="GM155" s="270"/>
      <c r="GN155" s="270"/>
      <c r="GO155" s="270"/>
      <c r="GP155" s="270"/>
    </row>
    <row r="156" spans="1:198" s="199" customFormat="1" x14ac:dyDescent="0.25">
      <c r="A156" s="601">
        <v>153</v>
      </c>
      <c r="B156" s="194" t="s">
        <v>1006</v>
      </c>
      <c r="C156" s="195" t="s">
        <v>462</v>
      </c>
      <c r="D156" s="195" t="s">
        <v>449</v>
      </c>
      <c r="E156" s="215" t="s">
        <v>1190</v>
      </c>
      <c r="F156" s="197" t="s">
        <v>99</v>
      </c>
      <c r="G156" s="198"/>
      <c r="H156" s="200"/>
      <c r="I156" s="200"/>
      <c r="J156" s="200"/>
      <c r="K156" s="200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6"/>
      <c r="AU156" s="216"/>
      <c r="AV156" s="216"/>
      <c r="AW156" s="216"/>
      <c r="AX156" s="216"/>
      <c r="AY156" s="200"/>
      <c r="AZ156" s="216"/>
      <c r="BA156" s="216"/>
      <c r="BB156" s="216"/>
      <c r="BC156" s="216"/>
      <c r="BD156" s="216"/>
      <c r="BE156" s="216"/>
      <c r="BF156" s="216"/>
      <c r="BG156" s="216"/>
      <c r="BH156" s="216"/>
      <c r="BI156" s="216"/>
      <c r="BJ156" s="216"/>
      <c r="BK156" s="216"/>
      <c r="BL156" s="216"/>
      <c r="BM156" s="216"/>
      <c r="BN156" s="216"/>
      <c r="BO156" s="216"/>
      <c r="BP156" s="216"/>
      <c r="BQ156" s="216">
        <v>399.27</v>
      </c>
      <c r="BR156" s="216">
        <v>399.27</v>
      </c>
      <c r="BS156" s="216"/>
      <c r="BT156" s="216"/>
      <c r="BU156" s="780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591"/>
      <c r="GB156" s="202"/>
      <c r="GC156" s="202"/>
      <c r="GD156" s="202"/>
      <c r="GE156" s="202"/>
      <c r="GF156" s="202"/>
      <c r="GG156" s="202"/>
      <c r="GH156" s="202"/>
      <c r="GI156" s="202"/>
      <c r="GJ156" s="202"/>
      <c r="GK156" s="202"/>
      <c r="GL156" s="202"/>
      <c r="GM156" s="202"/>
      <c r="GN156" s="202"/>
      <c r="GO156" s="202"/>
      <c r="GP156" s="202"/>
    </row>
    <row r="157" spans="1:198" s="209" customFormat="1" ht="13.8" thickBot="1" x14ac:dyDescent="0.3">
      <c r="A157" s="601">
        <v>154</v>
      </c>
      <c r="B157" s="204" t="s">
        <v>1006</v>
      </c>
      <c r="C157" s="205" t="s">
        <v>462</v>
      </c>
      <c r="D157" s="205" t="s">
        <v>449</v>
      </c>
      <c r="E157" s="217" t="s">
        <v>1104</v>
      </c>
      <c r="F157" s="207" t="s">
        <v>89</v>
      </c>
      <c r="G157" s="208"/>
      <c r="H157" s="210"/>
      <c r="I157" s="210"/>
      <c r="J157" s="210"/>
      <c r="K157" s="210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  <c r="AB157" s="218"/>
      <c r="AC157" s="218"/>
      <c r="AD157" s="218"/>
      <c r="AE157" s="218"/>
      <c r="AF157" s="218"/>
      <c r="AG157" s="218"/>
      <c r="AH157" s="218"/>
      <c r="AI157" s="218"/>
      <c r="AJ157" s="218"/>
      <c r="AK157" s="218"/>
      <c r="AL157" s="218"/>
      <c r="AM157" s="218"/>
      <c r="AN157" s="218"/>
      <c r="AO157" s="218"/>
      <c r="AP157" s="218"/>
      <c r="AQ157" s="218"/>
      <c r="AR157" s="218"/>
      <c r="AS157" s="218"/>
      <c r="AT157" s="218"/>
      <c r="AU157" s="218"/>
      <c r="AV157" s="218"/>
      <c r="AW157" s="218"/>
      <c r="AX157" s="218"/>
      <c r="AY157" s="210"/>
      <c r="AZ157" s="218"/>
      <c r="BA157" s="218"/>
      <c r="BB157" s="218"/>
      <c r="BC157" s="218"/>
      <c r="BD157" s="218"/>
      <c r="BE157" s="218"/>
      <c r="BF157" s="218"/>
      <c r="BG157" s="218"/>
      <c r="BH157" s="218"/>
      <c r="BI157" s="218"/>
      <c r="BJ157" s="218"/>
      <c r="BK157" s="218"/>
      <c r="BL157" s="218"/>
      <c r="BM157" s="218"/>
      <c r="BN157" s="218"/>
      <c r="BO157" s="218"/>
      <c r="BP157" s="218"/>
      <c r="BQ157" s="218">
        <v>10.52</v>
      </c>
      <c r="BR157" s="218">
        <v>10.52</v>
      </c>
      <c r="BS157" s="218"/>
      <c r="BT157" s="218"/>
      <c r="BU157" s="781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592"/>
      <c r="GB157" s="212"/>
      <c r="GC157" s="212"/>
      <c r="GD157" s="212"/>
      <c r="GE157" s="212"/>
      <c r="GF157" s="212"/>
      <c r="GG157" s="212"/>
      <c r="GH157" s="212"/>
      <c r="GI157" s="212"/>
      <c r="GJ157" s="212"/>
      <c r="GK157" s="212"/>
      <c r="GL157" s="212"/>
      <c r="GM157" s="212"/>
      <c r="GN157" s="212"/>
      <c r="GO157" s="212"/>
      <c r="GP157" s="212"/>
    </row>
    <row r="158" spans="1:198" s="199" customFormat="1" x14ac:dyDescent="0.25">
      <c r="A158" s="601">
        <v>155</v>
      </c>
      <c r="B158" s="194" t="s">
        <v>1006</v>
      </c>
      <c r="C158" s="195" t="s">
        <v>450</v>
      </c>
      <c r="D158" s="195" t="s">
        <v>449</v>
      </c>
      <c r="E158" s="215" t="s">
        <v>1190</v>
      </c>
      <c r="F158" s="197" t="s">
        <v>99</v>
      </c>
      <c r="G158" s="198"/>
      <c r="H158" s="200">
        <v>428.2</v>
      </c>
      <c r="I158" s="200">
        <v>428.2</v>
      </c>
      <c r="J158" s="200">
        <v>428.2</v>
      </c>
      <c r="K158" s="200">
        <v>428.2</v>
      </c>
      <c r="L158" s="216">
        <v>523.79999999999995</v>
      </c>
      <c r="M158" s="216">
        <v>523.79999999999995</v>
      </c>
      <c r="N158" s="216">
        <v>523.79999999999995</v>
      </c>
      <c r="O158" s="216">
        <v>523.79999999999995</v>
      </c>
      <c r="P158" s="216">
        <v>619.1</v>
      </c>
      <c r="Q158" s="216">
        <v>619.1</v>
      </c>
      <c r="R158" s="216">
        <v>619.1</v>
      </c>
      <c r="S158" s="216">
        <v>619.1</v>
      </c>
      <c r="T158" s="216">
        <v>714.6</v>
      </c>
      <c r="U158" s="216">
        <v>714.6</v>
      </c>
      <c r="V158" s="216">
        <v>714.6</v>
      </c>
      <c r="W158" s="216">
        <v>714.6</v>
      </c>
      <c r="X158" s="216">
        <v>810.1</v>
      </c>
      <c r="Y158" s="216">
        <v>810.1</v>
      </c>
      <c r="Z158" s="216">
        <v>810.1</v>
      </c>
      <c r="AA158" s="216">
        <v>810.1</v>
      </c>
      <c r="AB158" s="216">
        <v>905.6</v>
      </c>
      <c r="AC158" s="216">
        <v>905.6</v>
      </c>
      <c r="AD158" s="216">
        <v>905.6</v>
      </c>
      <c r="AE158" s="216">
        <v>905.6</v>
      </c>
      <c r="AF158" s="216">
        <v>1001</v>
      </c>
      <c r="AG158" s="216">
        <v>1001</v>
      </c>
      <c r="AH158" s="216">
        <v>1001</v>
      </c>
      <c r="AI158" s="216">
        <v>1001</v>
      </c>
      <c r="AJ158" s="216">
        <v>1096.5</v>
      </c>
      <c r="AK158" s="216">
        <v>1096.5</v>
      </c>
      <c r="AL158" s="216">
        <v>1096.5</v>
      </c>
      <c r="AM158" s="216">
        <v>1096.5</v>
      </c>
      <c r="AN158" s="216">
        <v>1192</v>
      </c>
      <c r="AO158" s="216">
        <v>1192</v>
      </c>
      <c r="AP158" s="216">
        <v>1192</v>
      </c>
      <c r="AQ158" s="216">
        <v>1192</v>
      </c>
      <c r="AR158" s="216"/>
      <c r="AS158" s="216"/>
      <c r="AT158" s="216"/>
      <c r="AU158" s="216"/>
      <c r="AV158" s="216"/>
      <c r="AW158" s="216"/>
      <c r="AX158" s="216"/>
      <c r="AY158" s="200"/>
      <c r="AZ158" s="216"/>
      <c r="BA158" s="216"/>
      <c r="BB158" s="216"/>
      <c r="BC158" s="216"/>
      <c r="BD158" s="216"/>
      <c r="BE158" s="216"/>
      <c r="BF158" s="216"/>
      <c r="BG158" s="216"/>
      <c r="BH158" s="216"/>
      <c r="BI158" s="216"/>
      <c r="BJ158" s="216"/>
      <c r="BK158" s="216"/>
      <c r="BL158" s="216">
        <v>714.6</v>
      </c>
      <c r="BM158" s="216">
        <v>714.6</v>
      </c>
      <c r="BN158" s="216">
        <v>714.6</v>
      </c>
      <c r="BO158" s="216">
        <v>714.6</v>
      </c>
      <c r="BP158" s="216"/>
      <c r="BQ158" s="216"/>
      <c r="BR158" s="216"/>
      <c r="BS158" s="216"/>
      <c r="BT158" s="216"/>
      <c r="BU158" s="780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591"/>
      <c r="GB158" s="202"/>
      <c r="GC158" s="202"/>
      <c r="GD158" s="202"/>
      <c r="GE158" s="202"/>
      <c r="GF158" s="202"/>
      <c r="GG158" s="202"/>
      <c r="GH158" s="202"/>
      <c r="GI158" s="202"/>
      <c r="GJ158" s="202"/>
      <c r="GK158" s="202"/>
      <c r="GL158" s="202"/>
      <c r="GM158" s="202"/>
      <c r="GN158" s="202"/>
      <c r="GO158" s="202"/>
      <c r="GP158" s="202"/>
    </row>
    <row r="159" spans="1:198" s="209" customFormat="1" ht="13.8" thickBot="1" x14ac:dyDescent="0.3">
      <c r="A159" s="601">
        <v>156</v>
      </c>
      <c r="B159" s="204" t="s">
        <v>1006</v>
      </c>
      <c r="C159" s="205" t="s">
        <v>450</v>
      </c>
      <c r="D159" s="205" t="s">
        <v>449</v>
      </c>
      <c r="E159" s="217" t="s">
        <v>1104</v>
      </c>
      <c r="F159" s="207" t="s">
        <v>89</v>
      </c>
      <c r="G159" s="208"/>
      <c r="H159" s="210">
        <v>12.76</v>
      </c>
      <c r="I159" s="210">
        <v>12.76</v>
      </c>
      <c r="J159" s="210">
        <v>12.76</v>
      </c>
      <c r="K159" s="210">
        <v>12.76</v>
      </c>
      <c r="L159" s="218">
        <v>15.61</v>
      </c>
      <c r="M159" s="218">
        <v>15.61</v>
      </c>
      <c r="N159" s="218">
        <v>15.61</v>
      </c>
      <c r="O159" s="218">
        <v>15.61</v>
      </c>
      <c r="P159" s="218">
        <v>18.46</v>
      </c>
      <c r="Q159" s="218">
        <v>18.46</v>
      </c>
      <c r="R159" s="218">
        <v>18.46</v>
      </c>
      <c r="S159" s="218">
        <v>18.46</v>
      </c>
      <c r="T159" s="218">
        <v>21.32</v>
      </c>
      <c r="U159" s="218">
        <v>21.32</v>
      </c>
      <c r="V159" s="218">
        <v>21.32</v>
      </c>
      <c r="W159" s="218">
        <v>21.32</v>
      </c>
      <c r="X159" s="218">
        <v>24.14</v>
      </c>
      <c r="Y159" s="218">
        <v>24.14</v>
      </c>
      <c r="Z159" s="218">
        <v>24.14</v>
      </c>
      <c r="AA159" s="218">
        <v>24.14</v>
      </c>
      <c r="AB159" s="218">
        <v>26.99</v>
      </c>
      <c r="AC159" s="218">
        <v>26.99</v>
      </c>
      <c r="AD159" s="218">
        <v>26.99</v>
      </c>
      <c r="AE159" s="218">
        <v>26.99</v>
      </c>
      <c r="AF159" s="218">
        <v>29.84</v>
      </c>
      <c r="AG159" s="218">
        <v>29.84</v>
      </c>
      <c r="AH159" s="218">
        <v>29.84</v>
      </c>
      <c r="AI159" s="218">
        <v>29.84</v>
      </c>
      <c r="AJ159" s="218">
        <v>32.68</v>
      </c>
      <c r="AK159" s="218">
        <v>32.68</v>
      </c>
      <c r="AL159" s="218">
        <v>32.68</v>
      </c>
      <c r="AM159" s="218">
        <v>32.68</v>
      </c>
      <c r="AN159" s="218">
        <v>35.520000000000003</v>
      </c>
      <c r="AO159" s="218">
        <v>35.520000000000003</v>
      </c>
      <c r="AP159" s="218">
        <v>35.520000000000003</v>
      </c>
      <c r="AQ159" s="218">
        <v>35.520000000000003</v>
      </c>
      <c r="AR159" s="218"/>
      <c r="AS159" s="218"/>
      <c r="AT159" s="218"/>
      <c r="AU159" s="218"/>
      <c r="AV159" s="218"/>
      <c r="AW159" s="218"/>
      <c r="AX159" s="218"/>
      <c r="AY159" s="210"/>
      <c r="AZ159" s="218"/>
      <c r="BA159" s="218"/>
      <c r="BB159" s="218"/>
      <c r="BC159" s="218"/>
      <c r="BD159" s="218"/>
      <c r="BE159" s="218"/>
      <c r="BF159" s="218"/>
      <c r="BG159" s="218"/>
      <c r="BH159" s="218"/>
      <c r="BI159" s="218"/>
      <c r="BJ159" s="218"/>
      <c r="BK159" s="218"/>
      <c r="BL159" s="218">
        <v>21.32</v>
      </c>
      <c r="BM159" s="218">
        <v>21.32</v>
      </c>
      <c r="BN159" s="218">
        <v>21.32</v>
      </c>
      <c r="BO159" s="218">
        <v>21.32</v>
      </c>
      <c r="BP159" s="218"/>
      <c r="BQ159" s="218"/>
      <c r="BR159" s="218"/>
      <c r="BS159" s="218"/>
      <c r="BT159" s="218"/>
      <c r="BU159" s="781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592"/>
      <c r="GB159" s="212"/>
      <c r="GC159" s="212"/>
      <c r="GD159" s="212"/>
      <c r="GE159" s="212"/>
      <c r="GF159" s="212"/>
      <c r="GG159" s="212"/>
      <c r="GH159" s="212"/>
      <c r="GI159" s="212"/>
      <c r="GJ159" s="212"/>
      <c r="GK159" s="212"/>
      <c r="GL159" s="212"/>
      <c r="GM159" s="212"/>
      <c r="GN159" s="212"/>
      <c r="GO159" s="212"/>
      <c r="GP159" s="212"/>
    </row>
    <row r="160" spans="1:198" s="199" customFormat="1" x14ac:dyDescent="0.25">
      <c r="A160" s="601">
        <v>157</v>
      </c>
      <c r="B160" s="194" t="s">
        <v>1006</v>
      </c>
      <c r="C160" s="195" t="s">
        <v>453</v>
      </c>
      <c r="D160" s="195" t="s">
        <v>449</v>
      </c>
      <c r="E160" s="215" t="s">
        <v>1190</v>
      </c>
      <c r="F160" s="197" t="s">
        <v>99</v>
      </c>
      <c r="G160" s="198"/>
      <c r="H160" s="200"/>
      <c r="I160" s="200"/>
      <c r="J160" s="200"/>
      <c r="K160" s="200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  <c r="AA160" s="216"/>
      <c r="AB160" s="216"/>
      <c r="AC160" s="216"/>
      <c r="AD160" s="216"/>
      <c r="AE160" s="216"/>
      <c r="AF160" s="216"/>
      <c r="AG160" s="216"/>
      <c r="AH160" s="216"/>
      <c r="AI160" s="216"/>
      <c r="AJ160" s="216"/>
      <c r="AK160" s="216"/>
      <c r="AL160" s="216"/>
      <c r="AM160" s="216"/>
      <c r="AN160" s="216"/>
      <c r="AO160" s="216"/>
      <c r="AP160" s="216"/>
      <c r="AQ160" s="216"/>
      <c r="AR160" s="216">
        <v>1106.4000000000001</v>
      </c>
      <c r="AS160" s="216">
        <v>1106.4000000000001</v>
      </c>
      <c r="AT160" s="216">
        <v>1106.4000000000001</v>
      </c>
      <c r="AU160" s="216">
        <v>1106.4000000000001</v>
      </c>
      <c r="AV160" s="216"/>
      <c r="AW160" s="216"/>
      <c r="AX160" s="216"/>
      <c r="AY160" s="200"/>
      <c r="AZ160" s="216"/>
      <c r="BA160" s="216"/>
      <c r="BB160" s="216"/>
      <c r="BC160" s="216"/>
      <c r="BD160" s="216"/>
      <c r="BE160" s="216"/>
      <c r="BF160" s="216"/>
      <c r="BG160" s="216"/>
      <c r="BH160" s="216"/>
      <c r="BI160" s="216"/>
      <c r="BJ160" s="216"/>
      <c r="BK160" s="216"/>
      <c r="BL160" s="216"/>
      <c r="BM160" s="216"/>
      <c r="BN160" s="216"/>
      <c r="BO160" s="216"/>
      <c r="BP160" s="216"/>
      <c r="BQ160" s="216"/>
      <c r="BR160" s="216"/>
      <c r="BS160" s="216"/>
      <c r="BT160" s="216"/>
      <c r="BU160" s="780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591"/>
      <c r="GB160" s="202"/>
      <c r="GC160" s="202"/>
      <c r="GD160" s="202"/>
      <c r="GE160" s="202"/>
      <c r="GF160" s="202"/>
      <c r="GG160" s="202"/>
      <c r="GH160" s="202"/>
      <c r="GI160" s="202"/>
      <c r="GJ160" s="202"/>
      <c r="GK160" s="202"/>
      <c r="GL160" s="202"/>
      <c r="GM160" s="202"/>
      <c r="GN160" s="202"/>
      <c r="GO160" s="202"/>
      <c r="GP160" s="202"/>
    </row>
    <row r="161" spans="1:198" s="209" customFormat="1" ht="13.8" thickBot="1" x14ac:dyDescent="0.3">
      <c r="A161" s="601">
        <v>158</v>
      </c>
      <c r="B161" s="204" t="s">
        <v>1006</v>
      </c>
      <c r="C161" s="205" t="s">
        <v>453</v>
      </c>
      <c r="D161" s="205" t="s">
        <v>449</v>
      </c>
      <c r="E161" s="217" t="s">
        <v>1104</v>
      </c>
      <c r="F161" s="207" t="s">
        <v>89</v>
      </c>
      <c r="G161" s="208"/>
      <c r="H161" s="210"/>
      <c r="I161" s="210"/>
      <c r="J161" s="210"/>
      <c r="K161" s="210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  <c r="AB161" s="218"/>
      <c r="AC161" s="218"/>
      <c r="AD161" s="218"/>
      <c r="AE161" s="218"/>
      <c r="AF161" s="218"/>
      <c r="AG161" s="218"/>
      <c r="AH161" s="218"/>
      <c r="AI161" s="218"/>
      <c r="AJ161" s="218"/>
      <c r="AK161" s="218"/>
      <c r="AL161" s="218"/>
      <c r="AM161" s="218"/>
      <c r="AN161" s="218"/>
      <c r="AO161" s="218"/>
      <c r="AP161" s="218"/>
      <c r="AQ161" s="218"/>
      <c r="AR161" s="218">
        <v>41.04</v>
      </c>
      <c r="AS161" s="218">
        <v>41.04</v>
      </c>
      <c r="AT161" s="218">
        <v>41.04</v>
      </c>
      <c r="AU161" s="218">
        <v>41.04</v>
      </c>
      <c r="AV161" s="218"/>
      <c r="AW161" s="218"/>
      <c r="AX161" s="218"/>
      <c r="AY161" s="210"/>
      <c r="AZ161" s="218"/>
      <c r="BA161" s="218"/>
      <c r="BB161" s="218"/>
      <c r="BC161" s="218"/>
      <c r="BD161" s="218"/>
      <c r="BE161" s="218"/>
      <c r="BF161" s="218"/>
      <c r="BG161" s="218"/>
      <c r="BH161" s="218"/>
      <c r="BI161" s="218"/>
      <c r="BJ161" s="218"/>
      <c r="BK161" s="218"/>
      <c r="BL161" s="218"/>
      <c r="BM161" s="218"/>
      <c r="BN161" s="218"/>
      <c r="BO161" s="218"/>
      <c r="BP161" s="218"/>
      <c r="BQ161" s="218"/>
      <c r="BR161" s="218"/>
      <c r="BS161" s="218"/>
      <c r="BT161" s="218"/>
      <c r="BU161" s="781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592"/>
      <c r="GB161" s="212"/>
      <c r="GC161" s="212"/>
      <c r="GD161" s="212"/>
      <c r="GE161" s="212"/>
      <c r="GF161" s="212"/>
      <c r="GG161" s="212"/>
      <c r="GH161" s="212"/>
      <c r="GI161" s="212"/>
      <c r="GJ161" s="212"/>
      <c r="GK161" s="212"/>
      <c r="GL161" s="212"/>
      <c r="GM161" s="212"/>
      <c r="GN161" s="212"/>
      <c r="GO161" s="212"/>
      <c r="GP161" s="212"/>
    </row>
    <row r="162" spans="1:198" s="199" customFormat="1" x14ac:dyDescent="0.25">
      <c r="A162" s="601">
        <v>159</v>
      </c>
      <c r="B162" s="194" t="s">
        <v>1006</v>
      </c>
      <c r="C162" s="195" t="s">
        <v>461</v>
      </c>
      <c r="D162" s="195" t="s">
        <v>449</v>
      </c>
      <c r="E162" s="215" t="s">
        <v>1190</v>
      </c>
      <c r="F162" s="197" t="s">
        <v>99</v>
      </c>
      <c r="G162" s="198"/>
      <c r="H162" s="200"/>
      <c r="I162" s="200"/>
      <c r="J162" s="200"/>
      <c r="K162" s="200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6"/>
      <c r="AJ162" s="216"/>
      <c r="AK162" s="216"/>
      <c r="AL162" s="216"/>
      <c r="AM162" s="216"/>
      <c r="AN162" s="216"/>
      <c r="AO162" s="216"/>
      <c r="AP162" s="216"/>
      <c r="AQ162" s="216"/>
      <c r="AR162" s="216"/>
      <c r="AS162" s="216"/>
      <c r="AT162" s="216"/>
      <c r="AU162" s="216"/>
      <c r="AV162" s="216"/>
      <c r="AW162" s="216"/>
      <c r="AX162" s="216"/>
      <c r="AY162" s="200"/>
      <c r="AZ162" s="216"/>
      <c r="BA162" s="216"/>
      <c r="BB162" s="216"/>
      <c r="BC162" s="216"/>
      <c r="BD162" s="216"/>
      <c r="BE162" s="216"/>
      <c r="BF162" s="216"/>
      <c r="BG162" s="216"/>
      <c r="BH162" s="216"/>
      <c r="BI162" s="216"/>
      <c r="BJ162" s="216"/>
      <c r="BK162" s="216"/>
      <c r="BL162" s="216"/>
      <c r="BM162" s="216"/>
      <c r="BN162" s="216"/>
      <c r="BO162" s="216"/>
      <c r="BP162" s="216">
        <v>1182.7</v>
      </c>
      <c r="BQ162" s="216"/>
      <c r="BR162" s="216"/>
      <c r="BS162" s="216"/>
      <c r="BT162" s="216"/>
      <c r="BU162" s="780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591"/>
      <c r="GB162" s="202"/>
      <c r="GC162" s="202"/>
      <c r="GD162" s="202"/>
      <c r="GE162" s="202"/>
      <c r="GF162" s="202"/>
      <c r="GG162" s="202"/>
      <c r="GH162" s="202"/>
      <c r="GI162" s="202"/>
      <c r="GJ162" s="202"/>
      <c r="GK162" s="202"/>
      <c r="GL162" s="202"/>
      <c r="GM162" s="202"/>
      <c r="GN162" s="202"/>
      <c r="GO162" s="202"/>
      <c r="GP162" s="202"/>
    </row>
    <row r="163" spans="1:198" s="209" customFormat="1" ht="13.8" thickBot="1" x14ac:dyDescent="0.3">
      <c r="A163" s="601">
        <v>160</v>
      </c>
      <c r="B163" s="204" t="s">
        <v>1006</v>
      </c>
      <c r="C163" s="205" t="s">
        <v>461</v>
      </c>
      <c r="D163" s="205" t="s">
        <v>449</v>
      </c>
      <c r="E163" s="217" t="s">
        <v>1104</v>
      </c>
      <c r="F163" s="207" t="s">
        <v>89</v>
      </c>
      <c r="G163" s="208"/>
      <c r="H163" s="210"/>
      <c r="I163" s="210"/>
      <c r="J163" s="210"/>
      <c r="K163" s="210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8"/>
      <c r="AG163" s="218"/>
      <c r="AH163" s="218"/>
      <c r="AI163" s="218"/>
      <c r="AJ163" s="218"/>
      <c r="AK163" s="218"/>
      <c r="AL163" s="218"/>
      <c r="AM163" s="218"/>
      <c r="AN163" s="218"/>
      <c r="AO163" s="218"/>
      <c r="AP163" s="218"/>
      <c r="AQ163" s="218"/>
      <c r="AR163" s="218"/>
      <c r="AS163" s="218"/>
      <c r="AT163" s="218"/>
      <c r="AU163" s="218"/>
      <c r="AV163" s="218"/>
      <c r="AW163" s="218"/>
      <c r="AX163" s="218"/>
      <c r="AY163" s="210"/>
      <c r="AZ163" s="218"/>
      <c r="BA163" s="218"/>
      <c r="BB163" s="218"/>
      <c r="BC163" s="218"/>
      <c r="BD163" s="218"/>
      <c r="BE163" s="218"/>
      <c r="BF163" s="218"/>
      <c r="BG163" s="218"/>
      <c r="BH163" s="218"/>
      <c r="BI163" s="218"/>
      <c r="BJ163" s="218"/>
      <c r="BK163" s="218"/>
      <c r="BL163" s="218"/>
      <c r="BM163" s="218"/>
      <c r="BN163" s="218"/>
      <c r="BO163" s="218"/>
      <c r="BP163" s="218">
        <v>48.6</v>
      </c>
      <c r="BQ163" s="218"/>
      <c r="BR163" s="218"/>
      <c r="BS163" s="218"/>
      <c r="BT163" s="218"/>
      <c r="BU163" s="781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592"/>
      <c r="GB163" s="212"/>
      <c r="GC163" s="212"/>
      <c r="GD163" s="212"/>
      <c r="GE163" s="212"/>
      <c r="GF163" s="212"/>
      <c r="GG163" s="212"/>
      <c r="GH163" s="212"/>
      <c r="GI163" s="212"/>
      <c r="GJ163" s="212"/>
      <c r="GK163" s="212"/>
      <c r="GL163" s="212"/>
      <c r="GM163" s="212"/>
      <c r="GN163" s="212"/>
      <c r="GO163" s="212"/>
      <c r="GP163" s="212"/>
    </row>
    <row r="164" spans="1:198" s="199" customFormat="1" x14ac:dyDescent="0.25">
      <c r="A164" s="601">
        <v>161</v>
      </c>
      <c r="B164" s="194" t="s">
        <v>1006</v>
      </c>
      <c r="C164" s="195" t="s">
        <v>451</v>
      </c>
      <c r="D164" s="195" t="s">
        <v>449</v>
      </c>
      <c r="E164" s="215" t="s">
        <v>1190</v>
      </c>
      <c r="F164" s="197" t="s">
        <v>99</v>
      </c>
      <c r="G164" s="198"/>
      <c r="H164" s="200"/>
      <c r="I164" s="200"/>
      <c r="J164" s="200"/>
      <c r="K164" s="200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  <c r="AE164" s="216"/>
      <c r="AF164" s="216"/>
      <c r="AG164" s="216"/>
      <c r="AH164" s="216"/>
      <c r="AI164" s="216"/>
      <c r="AJ164" s="216"/>
      <c r="AK164" s="216"/>
      <c r="AL164" s="216"/>
      <c r="AM164" s="216"/>
      <c r="AN164" s="216"/>
      <c r="AO164" s="216"/>
      <c r="AP164" s="216"/>
      <c r="AQ164" s="216"/>
      <c r="AR164" s="216"/>
      <c r="AS164" s="216"/>
      <c r="AT164" s="216"/>
      <c r="AU164" s="216"/>
      <c r="AV164" s="216">
        <v>1034.9000000000001</v>
      </c>
      <c r="AW164" s="216">
        <v>1034.9000000000001</v>
      </c>
      <c r="AX164" s="216">
        <v>1034.9000000000001</v>
      </c>
      <c r="AY164" s="200">
        <v>1034.9000000000001</v>
      </c>
      <c r="AZ164" s="216">
        <v>1101.7</v>
      </c>
      <c r="BA164" s="216">
        <v>1101.7</v>
      </c>
      <c r="BB164" s="216">
        <v>1101.7</v>
      </c>
      <c r="BC164" s="216">
        <v>1101.7</v>
      </c>
      <c r="BD164" s="216"/>
      <c r="BE164" s="216"/>
      <c r="BF164" s="216"/>
      <c r="BG164" s="216"/>
      <c r="BH164" s="216"/>
      <c r="BI164" s="216"/>
      <c r="BJ164" s="216"/>
      <c r="BK164" s="216"/>
      <c r="BL164" s="216"/>
      <c r="BM164" s="216"/>
      <c r="BN164" s="216"/>
      <c r="BO164" s="216"/>
      <c r="BP164" s="216"/>
      <c r="BQ164" s="216"/>
      <c r="BR164" s="216"/>
      <c r="BS164" s="216"/>
      <c r="BT164" s="216"/>
      <c r="BU164" s="780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591"/>
      <c r="GB164" s="202"/>
      <c r="GC164" s="202"/>
      <c r="GD164" s="202"/>
      <c r="GE164" s="202"/>
      <c r="GF164" s="202"/>
      <c r="GG164" s="202"/>
      <c r="GH164" s="202"/>
      <c r="GI164" s="202"/>
      <c r="GJ164" s="202"/>
      <c r="GK164" s="202"/>
      <c r="GL164" s="202"/>
      <c r="GM164" s="202"/>
      <c r="GN164" s="202"/>
      <c r="GO164" s="202"/>
      <c r="GP164" s="202"/>
    </row>
    <row r="165" spans="1:198" s="209" customFormat="1" ht="13.8" thickBot="1" x14ac:dyDescent="0.3">
      <c r="A165" s="601">
        <v>162</v>
      </c>
      <c r="B165" s="204" t="s">
        <v>1006</v>
      </c>
      <c r="C165" s="205" t="s">
        <v>451</v>
      </c>
      <c r="D165" s="205" t="s">
        <v>449</v>
      </c>
      <c r="E165" s="217" t="s">
        <v>1104</v>
      </c>
      <c r="F165" s="207" t="s">
        <v>89</v>
      </c>
      <c r="G165" s="208"/>
      <c r="H165" s="210"/>
      <c r="I165" s="210"/>
      <c r="J165" s="210"/>
      <c r="K165" s="210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  <c r="AB165" s="218"/>
      <c r="AC165" s="218"/>
      <c r="AD165" s="218"/>
      <c r="AE165" s="218"/>
      <c r="AF165" s="218"/>
      <c r="AG165" s="218"/>
      <c r="AH165" s="218"/>
      <c r="AI165" s="218"/>
      <c r="AJ165" s="218"/>
      <c r="AK165" s="218"/>
      <c r="AL165" s="218"/>
      <c r="AM165" s="218"/>
      <c r="AN165" s="218"/>
      <c r="AO165" s="218"/>
      <c r="AP165" s="218"/>
      <c r="AQ165" s="218"/>
      <c r="AR165" s="218"/>
      <c r="AS165" s="218"/>
      <c r="AT165" s="218"/>
      <c r="AU165" s="218"/>
      <c r="AV165" s="218">
        <v>47.5</v>
      </c>
      <c r="AW165" s="218">
        <v>47.5</v>
      </c>
      <c r="AX165" s="218">
        <v>47.5</v>
      </c>
      <c r="AY165" s="218">
        <v>47.5</v>
      </c>
      <c r="AZ165" s="218">
        <v>50.57</v>
      </c>
      <c r="BA165" s="218">
        <v>50.57</v>
      </c>
      <c r="BB165" s="218">
        <v>50.57</v>
      </c>
      <c r="BC165" s="218">
        <v>50.57</v>
      </c>
      <c r="BD165" s="218"/>
      <c r="BE165" s="218"/>
      <c r="BF165" s="218"/>
      <c r="BG165" s="218"/>
      <c r="BH165" s="218"/>
      <c r="BI165" s="218"/>
      <c r="BJ165" s="218"/>
      <c r="BK165" s="218"/>
      <c r="BL165" s="218"/>
      <c r="BM165" s="218"/>
      <c r="BN165" s="218"/>
      <c r="BO165" s="218"/>
      <c r="BP165" s="218"/>
      <c r="BQ165" s="218"/>
      <c r="BR165" s="218"/>
      <c r="BS165" s="218"/>
      <c r="BT165" s="218"/>
      <c r="BU165" s="781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592"/>
      <c r="GB165" s="212"/>
      <c r="GC165" s="212"/>
      <c r="GD165" s="212"/>
      <c r="GE165" s="212"/>
      <c r="GF165" s="212"/>
      <c r="GG165" s="212"/>
      <c r="GH165" s="212"/>
      <c r="GI165" s="212"/>
      <c r="GJ165" s="212"/>
      <c r="GK165" s="212"/>
      <c r="GL165" s="212"/>
      <c r="GM165" s="212"/>
      <c r="GN165" s="212"/>
      <c r="GO165" s="212"/>
      <c r="GP165" s="212"/>
    </row>
    <row r="166" spans="1:198" s="199" customFormat="1" x14ac:dyDescent="0.25">
      <c r="A166" s="601">
        <v>163</v>
      </c>
      <c r="B166" s="194" t="s">
        <v>1006</v>
      </c>
      <c r="C166" s="195" t="s">
        <v>460</v>
      </c>
      <c r="D166" s="195" t="s">
        <v>449</v>
      </c>
      <c r="E166" s="215" t="s">
        <v>1190</v>
      </c>
      <c r="F166" s="197" t="s">
        <v>99</v>
      </c>
      <c r="G166" s="198"/>
      <c r="H166" s="200"/>
      <c r="I166" s="200"/>
      <c r="J166" s="200"/>
      <c r="K166" s="200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216"/>
      <c r="AA166" s="216"/>
      <c r="AB166" s="216"/>
      <c r="AC166" s="216"/>
      <c r="AD166" s="216"/>
      <c r="AE166" s="216"/>
      <c r="AF166" s="216"/>
      <c r="AG166" s="216"/>
      <c r="AH166" s="216"/>
      <c r="AI166" s="216"/>
      <c r="AJ166" s="216"/>
      <c r="AK166" s="216"/>
      <c r="AL166" s="216"/>
      <c r="AM166" s="216"/>
      <c r="AN166" s="216"/>
      <c r="AO166" s="216"/>
      <c r="AP166" s="216"/>
      <c r="AQ166" s="216"/>
      <c r="AR166" s="216"/>
      <c r="AS166" s="216"/>
      <c r="AT166" s="216"/>
      <c r="AU166" s="216"/>
      <c r="AV166" s="216"/>
      <c r="AW166" s="216"/>
      <c r="AX166" s="216"/>
      <c r="AY166" s="200"/>
      <c r="AZ166" s="216"/>
      <c r="BA166" s="216"/>
      <c r="BB166" s="216"/>
      <c r="BC166" s="216"/>
      <c r="BD166" s="216">
        <v>1001.6</v>
      </c>
      <c r="BE166" s="216">
        <v>1001.6</v>
      </c>
      <c r="BF166" s="216">
        <v>1001.6</v>
      </c>
      <c r="BG166" s="216">
        <v>1001.6</v>
      </c>
      <c r="BH166" s="216">
        <v>1116.2</v>
      </c>
      <c r="BI166" s="216">
        <v>1116.2</v>
      </c>
      <c r="BJ166" s="216">
        <v>1116.2</v>
      </c>
      <c r="BK166" s="216">
        <v>1116.2</v>
      </c>
      <c r="BL166" s="216"/>
      <c r="BM166" s="216"/>
      <c r="BN166" s="216"/>
      <c r="BO166" s="216"/>
      <c r="BP166" s="216"/>
      <c r="BQ166" s="216"/>
      <c r="BR166" s="216"/>
      <c r="BS166" s="216"/>
      <c r="BT166" s="216"/>
      <c r="BU166" s="780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591"/>
      <c r="GB166" s="202"/>
      <c r="GC166" s="202"/>
      <c r="GD166" s="202"/>
      <c r="GE166" s="202"/>
      <c r="GF166" s="202"/>
      <c r="GG166" s="202"/>
      <c r="GH166" s="202"/>
      <c r="GI166" s="202"/>
      <c r="GJ166" s="202"/>
      <c r="GK166" s="202"/>
      <c r="GL166" s="202"/>
      <c r="GM166" s="202"/>
      <c r="GN166" s="202"/>
      <c r="GO166" s="202"/>
      <c r="GP166" s="202"/>
    </row>
    <row r="167" spans="1:198" s="209" customFormat="1" ht="13.8" thickBot="1" x14ac:dyDescent="0.3">
      <c r="A167" s="601">
        <v>164</v>
      </c>
      <c r="B167" s="204" t="s">
        <v>1006</v>
      </c>
      <c r="C167" s="205" t="s">
        <v>460</v>
      </c>
      <c r="D167" s="205" t="s">
        <v>449</v>
      </c>
      <c r="E167" s="217" t="s">
        <v>1104</v>
      </c>
      <c r="F167" s="207" t="s">
        <v>89</v>
      </c>
      <c r="G167" s="208"/>
      <c r="H167" s="210"/>
      <c r="I167" s="210"/>
      <c r="J167" s="210"/>
      <c r="K167" s="210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8"/>
      <c r="AG167" s="218"/>
      <c r="AH167" s="218"/>
      <c r="AI167" s="218"/>
      <c r="AJ167" s="218"/>
      <c r="AK167" s="218"/>
      <c r="AL167" s="218"/>
      <c r="AM167" s="218"/>
      <c r="AN167" s="218"/>
      <c r="AO167" s="218"/>
      <c r="AP167" s="218"/>
      <c r="AQ167" s="218"/>
      <c r="AR167" s="218"/>
      <c r="AS167" s="218"/>
      <c r="AT167" s="218"/>
      <c r="AU167" s="218"/>
      <c r="AV167" s="218"/>
      <c r="AW167" s="218"/>
      <c r="AX167" s="218"/>
      <c r="AY167" s="210"/>
      <c r="AZ167" s="218"/>
      <c r="BA167" s="218"/>
      <c r="BB167" s="218"/>
      <c r="BC167" s="218"/>
      <c r="BD167" s="218">
        <v>51.49</v>
      </c>
      <c r="BE167" s="218">
        <v>51.49</v>
      </c>
      <c r="BF167" s="218">
        <v>51.49</v>
      </c>
      <c r="BG167" s="218">
        <v>51.49</v>
      </c>
      <c r="BH167" s="218">
        <v>57.38</v>
      </c>
      <c r="BI167" s="218">
        <v>57.38</v>
      </c>
      <c r="BJ167" s="218">
        <v>57.38</v>
      </c>
      <c r="BK167" s="218">
        <v>57.38</v>
      </c>
      <c r="BL167" s="218"/>
      <c r="BM167" s="218"/>
      <c r="BN167" s="218"/>
      <c r="BO167" s="218"/>
      <c r="BP167" s="218"/>
      <c r="BQ167" s="218"/>
      <c r="BR167" s="218"/>
      <c r="BS167" s="218"/>
      <c r="BT167" s="218"/>
      <c r="BU167" s="781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592"/>
      <c r="GB167" s="212"/>
      <c r="GC167" s="212"/>
      <c r="GD167" s="212"/>
      <c r="GE167" s="212"/>
      <c r="GF167" s="212"/>
      <c r="GG167" s="212"/>
      <c r="GH167" s="212"/>
      <c r="GI167" s="212"/>
      <c r="GJ167" s="212"/>
      <c r="GK167" s="212"/>
      <c r="GL167" s="212"/>
      <c r="GM167" s="212"/>
      <c r="GN167" s="212"/>
      <c r="GO167" s="212"/>
      <c r="GP167" s="212"/>
    </row>
    <row r="168" spans="1:198" s="178" customFormat="1" x14ac:dyDescent="0.25">
      <c r="A168" s="601">
        <v>165</v>
      </c>
      <c r="B168" s="188" t="s">
        <v>1007</v>
      </c>
      <c r="C168" s="189" t="s">
        <v>173</v>
      </c>
      <c r="D168" s="189" t="s">
        <v>448</v>
      </c>
      <c r="E168" s="286"/>
      <c r="F168" s="190" t="s">
        <v>89</v>
      </c>
      <c r="G168" s="191" t="s">
        <v>926</v>
      </c>
      <c r="H168" s="192">
        <v>0.9</v>
      </c>
      <c r="I168" s="192">
        <v>0.9</v>
      </c>
      <c r="J168" s="192">
        <v>0.9</v>
      </c>
      <c r="K168" s="192">
        <v>0.9</v>
      </c>
      <c r="L168" s="214">
        <v>1</v>
      </c>
      <c r="M168" s="214">
        <v>1</v>
      </c>
      <c r="N168" s="214">
        <v>1</v>
      </c>
      <c r="O168" s="214">
        <v>1</v>
      </c>
      <c r="P168" s="214">
        <v>1.1499999999999999</v>
      </c>
      <c r="Q168" s="214">
        <v>1.1499999999999999</v>
      </c>
      <c r="R168" s="214">
        <v>1.1499999999999999</v>
      </c>
      <c r="S168" s="214">
        <v>1.1499999999999999</v>
      </c>
      <c r="T168" s="214">
        <v>1.3</v>
      </c>
      <c r="U168" s="214">
        <v>1.3</v>
      </c>
      <c r="V168" s="214">
        <v>1.3</v>
      </c>
      <c r="W168" s="214">
        <v>1.3</v>
      </c>
      <c r="X168" s="214">
        <v>1.45</v>
      </c>
      <c r="Y168" s="214">
        <v>1.45</v>
      </c>
      <c r="Z168" s="214">
        <v>1.45</v>
      </c>
      <c r="AA168" s="214">
        <v>1.45</v>
      </c>
      <c r="AB168" s="214">
        <v>1.6</v>
      </c>
      <c r="AC168" s="214">
        <v>1.6</v>
      </c>
      <c r="AD168" s="214">
        <v>1.6</v>
      </c>
      <c r="AE168" s="214">
        <v>1.6</v>
      </c>
      <c r="AF168" s="214">
        <v>1.75</v>
      </c>
      <c r="AG168" s="214">
        <v>1.75</v>
      </c>
      <c r="AH168" s="214">
        <v>1.75</v>
      </c>
      <c r="AI168" s="214">
        <v>1.75</v>
      </c>
      <c r="AJ168" s="214">
        <v>1.9</v>
      </c>
      <c r="AK168" s="214">
        <v>1.9</v>
      </c>
      <c r="AL168" s="214">
        <v>1.9</v>
      </c>
      <c r="AM168" s="214">
        <v>1.9</v>
      </c>
      <c r="AN168" s="214">
        <v>2.0499999999999998</v>
      </c>
      <c r="AO168" s="214">
        <v>2.0499999999999998</v>
      </c>
      <c r="AP168" s="214">
        <v>2.0499999999999998</v>
      </c>
      <c r="AQ168" s="214">
        <v>2.0499999999999998</v>
      </c>
      <c r="AR168" s="214">
        <v>2.2000000000000002</v>
      </c>
      <c r="AS168" s="214">
        <v>2.2000000000000002</v>
      </c>
      <c r="AT168" s="214">
        <v>2.2000000000000002</v>
      </c>
      <c r="AU168" s="214">
        <v>2.2000000000000002</v>
      </c>
      <c r="AV168" s="214">
        <v>2.4</v>
      </c>
      <c r="AW168" s="214">
        <v>2.4</v>
      </c>
      <c r="AX168" s="214">
        <v>2.4</v>
      </c>
      <c r="AY168" s="192">
        <v>2.4</v>
      </c>
      <c r="AZ168" s="214">
        <v>2.6</v>
      </c>
      <c r="BA168" s="214">
        <v>2.6</v>
      </c>
      <c r="BB168" s="214">
        <v>2.6</v>
      </c>
      <c r="BC168" s="214">
        <v>2.6</v>
      </c>
      <c r="BD168" s="214">
        <v>2.7</v>
      </c>
      <c r="BE168" s="214">
        <v>2.7</v>
      </c>
      <c r="BF168" s="214">
        <v>2.7</v>
      </c>
      <c r="BG168" s="214">
        <v>2.7</v>
      </c>
      <c r="BH168" s="214">
        <v>3</v>
      </c>
      <c r="BI168" s="214">
        <v>3</v>
      </c>
      <c r="BJ168" s="214">
        <v>3</v>
      </c>
      <c r="BK168" s="214">
        <v>3</v>
      </c>
      <c r="BL168" s="214">
        <v>1.3</v>
      </c>
      <c r="BM168" s="214">
        <v>1.3</v>
      </c>
      <c r="BN168" s="214">
        <v>1.3</v>
      </c>
      <c r="BO168" s="214">
        <v>1.3</v>
      </c>
      <c r="BP168" s="214">
        <v>2.4</v>
      </c>
      <c r="BQ168" s="214">
        <v>0.7</v>
      </c>
      <c r="BR168" s="214">
        <v>0.7</v>
      </c>
      <c r="BS168" s="214"/>
      <c r="BT168" s="214"/>
      <c r="BU168" s="782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594"/>
      <c r="GB168" s="37"/>
      <c r="GC168" s="37"/>
      <c r="GD168" s="37"/>
      <c r="GE168" s="37"/>
      <c r="GF168" s="37"/>
      <c r="GG168" s="37"/>
      <c r="GH168" s="37"/>
      <c r="GI168" s="37"/>
      <c r="GJ168" s="37"/>
      <c r="GK168" s="37"/>
      <c r="GL168" s="37"/>
      <c r="GM168" s="37"/>
      <c r="GN168" s="37"/>
      <c r="GO168" s="37"/>
      <c r="GP168" s="37"/>
    </row>
    <row r="169" spans="1:198" s="35" customFormat="1" ht="13.8" thickBot="1" x14ac:dyDescent="0.3">
      <c r="A169" s="601">
        <v>166</v>
      </c>
      <c r="B169" s="182" t="s">
        <v>1008</v>
      </c>
      <c r="C169" s="219" t="s">
        <v>171</v>
      </c>
      <c r="D169" s="219"/>
      <c r="F169" s="185" t="s">
        <v>112</v>
      </c>
      <c r="G169" s="186">
        <v>2</v>
      </c>
      <c r="H169" s="220">
        <v>2</v>
      </c>
      <c r="I169" s="220">
        <v>2</v>
      </c>
      <c r="J169" s="220">
        <v>2</v>
      </c>
      <c r="K169" s="220">
        <v>2</v>
      </c>
      <c r="L169" s="220">
        <v>2</v>
      </c>
      <c r="M169" s="220">
        <v>2</v>
      </c>
      <c r="N169" s="220">
        <v>2</v>
      </c>
      <c r="O169" s="220">
        <v>2</v>
      </c>
      <c r="P169" s="220">
        <v>2</v>
      </c>
      <c r="Q169" s="220">
        <v>2</v>
      </c>
      <c r="R169" s="220">
        <v>2</v>
      </c>
      <c r="S169" s="220">
        <v>2</v>
      </c>
      <c r="T169" s="220">
        <v>2</v>
      </c>
      <c r="U169" s="220">
        <v>2</v>
      </c>
      <c r="V169" s="220">
        <v>2</v>
      </c>
      <c r="W169" s="220">
        <v>2</v>
      </c>
      <c r="X169" s="220">
        <v>2</v>
      </c>
      <c r="Y169" s="220">
        <v>2</v>
      </c>
      <c r="Z169" s="220">
        <v>2</v>
      </c>
      <c r="AA169" s="220">
        <v>2</v>
      </c>
      <c r="AB169" s="220">
        <v>2</v>
      </c>
      <c r="AC169" s="220">
        <v>2</v>
      </c>
      <c r="AD169" s="220">
        <v>2</v>
      </c>
      <c r="AE169" s="220">
        <v>2</v>
      </c>
      <c r="AF169" s="220">
        <v>2</v>
      </c>
      <c r="AG169" s="220">
        <v>2</v>
      </c>
      <c r="AH169" s="220">
        <v>2</v>
      </c>
      <c r="AI169" s="220">
        <v>2</v>
      </c>
      <c r="AJ169" s="220">
        <v>2</v>
      </c>
      <c r="AK169" s="220">
        <v>2</v>
      </c>
      <c r="AL169" s="220">
        <v>2</v>
      </c>
      <c r="AM169" s="220">
        <v>2</v>
      </c>
      <c r="AN169" s="220">
        <v>2</v>
      </c>
      <c r="AO169" s="220">
        <v>2</v>
      </c>
      <c r="AP169" s="220">
        <v>2</v>
      </c>
      <c r="AQ169" s="220">
        <v>2</v>
      </c>
      <c r="AR169" s="220">
        <v>2</v>
      </c>
      <c r="AS169" s="220">
        <v>2</v>
      </c>
      <c r="AT169" s="220">
        <v>2</v>
      </c>
      <c r="AU169" s="220">
        <v>2</v>
      </c>
      <c r="AV169" s="220">
        <v>2</v>
      </c>
      <c r="AW169" s="220">
        <v>2</v>
      </c>
      <c r="AX169" s="220">
        <v>2</v>
      </c>
      <c r="AY169" s="220">
        <v>2</v>
      </c>
      <c r="AZ169" s="220">
        <v>2</v>
      </c>
      <c r="BA169" s="220">
        <v>2</v>
      </c>
      <c r="BB169" s="220">
        <v>2</v>
      </c>
      <c r="BC169" s="220">
        <v>2</v>
      </c>
      <c r="BD169" s="220">
        <v>2</v>
      </c>
      <c r="BE169" s="220">
        <v>2</v>
      </c>
      <c r="BF169" s="220">
        <v>2</v>
      </c>
      <c r="BG169" s="220">
        <v>2</v>
      </c>
      <c r="BH169" s="220">
        <v>2</v>
      </c>
      <c r="BI169" s="220">
        <v>2</v>
      </c>
      <c r="BJ169" s="220">
        <v>2</v>
      </c>
      <c r="BK169" s="220">
        <v>2</v>
      </c>
      <c r="BL169" s="220">
        <v>2</v>
      </c>
      <c r="BM169" s="220">
        <v>2</v>
      </c>
      <c r="BN169" s="220">
        <v>2</v>
      </c>
      <c r="BO169" s="220">
        <v>2</v>
      </c>
      <c r="BP169" s="220">
        <v>2</v>
      </c>
      <c r="BQ169" s="220">
        <v>2</v>
      </c>
      <c r="BR169" s="220">
        <v>2</v>
      </c>
      <c r="BS169" s="221"/>
      <c r="BT169" s="221"/>
      <c r="BU169" s="767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59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</row>
    <row r="170" spans="1:198" s="199" customFormat="1" ht="16.2" x14ac:dyDescent="0.25">
      <c r="A170" s="601">
        <v>167</v>
      </c>
      <c r="B170" s="330"/>
      <c r="C170" s="324"/>
      <c r="D170" s="324"/>
      <c r="E170" s="324"/>
      <c r="F170" s="325"/>
      <c r="G170" s="326"/>
      <c r="H170" s="327" t="s">
        <v>272</v>
      </c>
      <c r="I170" s="327" t="s">
        <v>272</v>
      </c>
      <c r="J170" s="327" t="s">
        <v>272</v>
      </c>
      <c r="K170" s="327" t="s">
        <v>272</v>
      </c>
      <c r="L170" s="327" t="s">
        <v>210</v>
      </c>
      <c r="M170" s="327" t="s">
        <v>210</v>
      </c>
      <c r="N170" s="327" t="s">
        <v>210</v>
      </c>
      <c r="O170" s="327" t="s">
        <v>210</v>
      </c>
      <c r="P170" s="327" t="s">
        <v>211</v>
      </c>
      <c r="Q170" s="327" t="s">
        <v>211</v>
      </c>
      <c r="R170" s="327" t="s">
        <v>211</v>
      </c>
      <c r="S170" s="327" t="s">
        <v>211</v>
      </c>
      <c r="T170" s="327" t="s">
        <v>212</v>
      </c>
      <c r="U170" s="327" t="s">
        <v>212</v>
      </c>
      <c r="V170" s="327" t="s">
        <v>212</v>
      </c>
      <c r="W170" s="327" t="s">
        <v>212</v>
      </c>
      <c r="X170" s="327" t="s">
        <v>213</v>
      </c>
      <c r="Y170" s="327" t="s">
        <v>213</v>
      </c>
      <c r="Z170" s="327" t="s">
        <v>213</v>
      </c>
      <c r="AA170" s="327" t="s">
        <v>213</v>
      </c>
      <c r="AB170" s="327" t="s">
        <v>214</v>
      </c>
      <c r="AC170" s="327" t="s">
        <v>214</v>
      </c>
      <c r="AD170" s="327" t="s">
        <v>214</v>
      </c>
      <c r="AE170" s="327" t="s">
        <v>214</v>
      </c>
      <c r="AF170" s="327" t="s">
        <v>215</v>
      </c>
      <c r="AG170" s="327" t="s">
        <v>215</v>
      </c>
      <c r="AH170" s="327" t="s">
        <v>215</v>
      </c>
      <c r="AI170" s="327" t="s">
        <v>215</v>
      </c>
      <c r="AJ170" s="327" t="s">
        <v>216</v>
      </c>
      <c r="AK170" s="327" t="s">
        <v>216</v>
      </c>
      <c r="AL170" s="327" t="s">
        <v>216</v>
      </c>
      <c r="AM170" s="327" t="s">
        <v>216</v>
      </c>
      <c r="AN170" s="327" t="s">
        <v>217</v>
      </c>
      <c r="AO170" s="327" t="s">
        <v>217</v>
      </c>
      <c r="AP170" s="327" t="s">
        <v>217</v>
      </c>
      <c r="AQ170" s="327" t="s">
        <v>217</v>
      </c>
      <c r="AR170" s="327" t="s">
        <v>218</v>
      </c>
      <c r="AS170" s="327" t="s">
        <v>218</v>
      </c>
      <c r="AT170" s="327" t="s">
        <v>218</v>
      </c>
      <c r="AU170" s="327" t="s">
        <v>218</v>
      </c>
      <c r="AV170" s="327" t="s">
        <v>219</v>
      </c>
      <c r="AW170" s="327" t="s">
        <v>219</v>
      </c>
      <c r="AX170" s="327" t="s">
        <v>219</v>
      </c>
      <c r="AY170" s="327" t="s">
        <v>219</v>
      </c>
      <c r="AZ170" s="327" t="s">
        <v>220</v>
      </c>
      <c r="BA170" s="327" t="s">
        <v>220</v>
      </c>
      <c r="BB170" s="327" t="s">
        <v>220</v>
      </c>
      <c r="BC170" s="327" t="s">
        <v>220</v>
      </c>
      <c r="BD170" s="327" t="s">
        <v>221</v>
      </c>
      <c r="BE170" s="327" t="s">
        <v>221</v>
      </c>
      <c r="BF170" s="327" t="s">
        <v>221</v>
      </c>
      <c r="BG170" s="327" t="s">
        <v>221</v>
      </c>
      <c r="BH170" s="327" t="s">
        <v>222</v>
      </c>
      <c r="BI170" s="327" t="s">
        <v>222</v>
      </c>
      <c r="BJ170" s="327" t="s">
        <v>222</v>
      </c>
      <c r="BK170" s="327" t="s">
        <v>222</v>
      </c>
      <c r="BL170" s="327" t="s">
        <v>212</v>
      </c>
      <c r="BM170" s="327" t="s">
        <v>212</v>
      </c>
      <c r="BN170" s="327" t="s">
        <v>212</v>
      </c>
      <c r="BO170" s="327" t="s">
        <v>212</v>
      </c>
      <c r="BP170" s="327" t="s">
        <v>223</v>
      </c>
      <c r="BQ170" s="327" t="s">
        <v>272</v>
      </c>
      <c r="BR170" s="327" t="s">
        <v>272</v>
      </c>
      <c r="BS170" s="200"/>
      <c r="BT170" s="200"/>
      <c r="BU170" s="742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591"/>
      <c r="GB170" s="202"/>
      <c r="GC170" s="202"/>
      <c r="GD170" s="202"/>
      <c r="GE170" s="202"/>
      <c r="GF170" s="202"/>
      <c r="GG170" s="202"/>
      <c r="GH170" s="202"/>
      <c r="GI170" s="202"/>
      <c r="GJ170" s="202"/>
      <c r="GK170" s="202"/>
      <c r="GL170" s="202"/>
      <c r="GM170" s="202"/>
      <c r="GN170" s="202"/>
      <c r="GO170" s="202"/>
      <c r="GP170" s="202"/>
    </row>
    <row r="171" spans="1:198" s="209" customFormat="1" ht="13.8" thickBot="1" x14ac:dyDescent="0.3">
      <c r="A171" s="601">
        <v>168</v>
      </c>
      <c r="B171" s="204" t="s">
        <v>1009</v>
      </c>
      <c r="C171" s="205" t="s">
        <v>1253</v>
      </c>
      <c r="D171" s="205" t="s">
        <v>50</v>
      </c>
      <c r="F171" s="207" t="s">
        <v>112</v>
      </c>
      <c r="G171" s="208" t="s">
        <v>926</v>
      </c>
      <c r="H171" s="226">
        <v>1</v>
      </c>
      <c r="I171" s="226">
        <v>1</v>
      </c>
      <c r="J171" s="226">
        <v>1</v>
      </c>
      <c r="K171" s="226">
        <v>1</v>
      </c>
      <c r="L171" s="226">
        <v>1</v>
      </c>
      <c r="M171" s="226">
        <v>1</v>
      </c>
      <c r="N171" s="226">
        <v>1</v>
      </c>
      <c r="O171" s="226">
        <v>1</v>
      </c>
      <c r="P171" s="226">
        <v>1</v>
      </c>
      <c r="Q171" s="226">
        <v>1</v>
      </c>
      <c r="R171" s="226">
        <v>1</v>
      </c>
      <c r="S171" s="226">
        <v>1</v>
      </c>
      <c r="T171" s="226">
        <v>1</v>
      </c>
      <c r="U171" s="226">
        <v>1</v>
      </c>
      <c r="V171" s="226">
        <v>1</v>
      </c>
      <c r="W171" s="226">
        <v>1</v>
      </c>
      <c r="X171" s="226">
        <v>1</v>
      </c>
      <c r="Y171" s="226">
        <v>1</v>
      </c>
      <c r="Z171" s="226">
        <v>1</v>
      </c>
      <c r="AA171" s="226">
        <v>1</v>
      </c>
      <c r="AB171" s="226">
        <v>1</v>
      </c>
      <c r="AC171" s="226">
        <v>1</v>
      </c>
      <c r="AD171" s="226">
        <v>1</v>
      </c>
      <c r="AE171" s="226">
        <v>1</v>
      </c>
      <c r="AF171" s="226">
        <v>1</v>
      </c>
      <c r="AG171" s="226">
        <v>1</v>
      </c>
      <c r="AH171" s="226">
        <v>1</v>
      </c>
      <c r="AI171" s="226">
        <v>1</v>
      </c>
      <c r="AJ171" s="226">
        <v>1</v>
      </c>
      <c r="AK171" s="226">
        <v>1</v>
      </c>
      <c r="AL171" s="226">
        <v>1</v>
      </c>
      <c r="AM171" s="226">
        <v>1</v>
      </c>
      <c r="AN171" s="226">
        <v>1</v>
      </c>
      <c r="AO171" s="226">
        <v>1</v>
      </c>
      <c r="AP171" s="226">
        <v>1</v>
      </c>
      <c r="AQ171" s="226">
        <v>1</v>
      </c>
      <c r="AR171" s="226">
        <v>1</v>
      </c>
      <c r="AS171" s="226">
        <v>1</v>
      </c>
      <c r="AT171" s="226">
        <v>1</v>
      </c>
      <c r="AU171" s="226">
        <v>1</v>
      </c>
      <c r="AV171" s="226">
        <v>1</v>
      </c>
      <c r="AW171" s="226">
        <v>1</v>
      </c>
      <c r="AX171" s="226">
        <v>1</v>
      </c>
      <c r="AY171" s="226">
        <v>1</v>
      </c>
      <c r="AZ171" s="226">
        <v>1</v>
      </c>
      <c r="BA171" s="226">
        <v>1</v>
      </c>
      <c r="BB171" s="226">
        <v>1</v>
      </c>
      <c r="BC171" s="226">
        <v>1</v>
      </c>
      <c r="BD171" s="226">
        <v>1</v>
      </c>
      <c r="BE171" s="226">
        <v>1</v>
      </c>
      <c r="BF171" s="226">
        <v>1</v>
      </c>
      <c r="BG171" s="226">
        <v>1</v>
      </c>
      <c r="BH171" s="226">
        <v>1</v>
      </c>
      <c r="BI171" s="226">
        <v>1</v>
      </c>
      <c r="BJ171" s="226">
        <v>1</v>
      </c>
      <c r="BK171" s="226">
        <v>1</v>
      </c>
      <c r="BL171" s="226">
        <v>1</v>
      </c>
      <c r="BM171" s="226">
        <v>1</v>
      </c>
      <c r="BN171" s="226">
        <v>1</v>
      </c>
      <c r="BO171" s="226">
        <v>1</v>
      </c>
      <c r="BP171" s="226">
        <v>1</v>
      </c>
      <c r="BQ171" s="226">
        <v>1</v>
      </c>
      <c r="BR171" s="226">
        <v>1</v>
      </c>
      <c r="BS171" s="231"/>
      <c r="BT171" s="231"/>
      <c r="BU171" s="736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592"/>
      <c r="GB171" s="212"/>
      <c r="GC171" s="212"/>
      <c r="GD171" s="212"/>
      <c r="GE171" s="212"/>
      <c r="GF171" s="212"/>
      <c r="GG171" s="212"/>
      <c r="GH171" s="212"/>
      <c r="GI171" s="212"/>
      <c r="GJ171" s="212"/>
      <c r="GK171" s="212"/>
      <c r="GL171" s="212"/>
      <c r="GM171" s="212"/>
      <c r="GN171" s="212"/>
      <c r="GO171" s="212"/>
      <c r="GP171" s="212"/>
    </row>
    <row r="172" spans="1:198" s="275" customFormat="1" ht="13.8" thickBot="1" x14ac:dyDescent="0.3">
      <c r="A172" s="601">
        <v>169</v>
      </c>
      <c r="B172" s="384" t="s">
        <v>966</v>
      </c>
      <c r="C172" s="385" t="s">
        <v>150</v>
      </c>
      <c r="D172" s="385" t="s">
        <v>78</v>
      </c>
      <c r="F172" s="271" t="s">
        <v>112</v>
      </c>
      <c r="G172" s="387">
        <v>1</v>
      </c>
      <c r="H172" s="388">
        <v>1</v>
      </c>
      <c r="I172" s="388">
        <v>1</v>
      </c>
      <c r="J172" s="388">
        <v>1</v>
      </c>
      <c r="K172" s="388">
        <v>1</v>
      </c>
      <c r="L172" s="388">
        <v>1</v>
      </c>
      <c r="M172" s="388">
        <v>1</v>
      </c>
      <c r="N172" s="388">
        <v>1</v>
      </c>
      <c r="O172" s="388">
        <v>1</v>
      </c>
      <c r="P172" s="388">
        <v>1</v>
      </c>
      <c r="Q172" s="388">
        <v>1</v>
      </c>
      <c r="R172" s="388">
        <v>1</v>
      </c>
      <c r="S172" s="388">
        <v>1</v>
      </c>
      <c r="T172" s="388">
        <v>1</v>
      </c>
      <c r="U172" s="388">
        <v>1</v>
      </c>
      <c r="V172" s="388">
        <v>1</v>
      </c>
      <c r="W172" s="388">
        <v>1</v>
      </c>
      <c r="X172" s="388">
        <v>1</v>
      </c>
      <c r="Y172" s="388">
        <v>1</v>
      </c>
      <c r="Z172" s="388">
        <v>1</v>
      </c>
      <c r="AA172" s="388">
        <v>1</v>
      </c>
      <c r="AB172" s="388">
        <v>1</v>
      </c>
      <c r="AC172" s="388">
        <v>1</v>
      </c>
      <c r="AD172" s="388">
        <v>1</v>
      </c>
      <c r="AE172" s="388">
        <v>1</v>
      </c>
      <c r="AF172" s="388">
        <v>1</v>
      </c>
      <c r="AG172" s="388">
        <v>1</v>
      </c>
      <c r="AH172" s="388">
        <v>1</v>
      </c>
      <c r="AI172" s="388">
        <v>1</v>
      </c>
      <c r="AJ172" s="388">
        <v>1</v>
      </c>
      <c r="AK172" s="388">
        <v>1</v>
      </c>
      <c r="AL172" s="388">
        <v>1</v>
      </c>
      <c r="AM172" s="388">
        <v>1</v>
      </c>
      <c r="AN172" s="388">
        <v>1</v>
      </c>
      <c r="AO172" s="388">
        <v>1</v>
      </c>
      <c r="AP172" s="388">
        <v>1</v>
      </c>
      <c r="AQ172" s="388">
        <v>1</v>
      </c>
      <c r="AR172" s="388">
        <v>1</v>
      </c>
      <c r="AS172" s="388">
        <v>1</v>
      </c>
      <c r="AT172" s="388">
        <v>1</v>
      </c>
      <c r="AU172" s="388">
        <v>1</v>
      </c>
      <c r="AV172" s="388">
        <v>1</v>
      </c>
      <c r="AW172" s="388">
        <v>1</v>
      </c>
      <c r="AX172" s="388">
        <v>1</v>
      </c>
      <c r="AY172" s="388">
        <v>1</v>
      </c>
      <c r="AZ172" s="388">
        <v>1</v>
      </c>
      <c r="BA172" s="388">
        <v>1</v>
      </c>
      <c r="BB172" s="388">
        <v>1</v>
      </c>
      <c r="BC172" s="388">
        <v>1</v>
      </c>
      <c r="BD172" s="388">
        <v>1</v>
      </c>
      <c r="BE172" s="388">
        <v>1</v>
      </c>
      <c r="BF172" s="388">
        <v>1</v>
      </c>
      <c r="BG172" s="388">
        <v>1</v>
      </c>
      <c r="BH172" s="388">
        <v>1</v>
      </c>
      <c r="BI172" s="388">
        <v>1</v>
      </c>
      <c r="BJ172" s="388">
        <v>1</v>
      </c>
      <c r="BK172" s="388">
        <v>1</v>
      </c>
      <c r="BL172" s="388">
        <v>1</v>
      </c>
      <c r="BM172" s="388">
        <v>1</v>
      </c>
      <c r="BN172" s="388">
        <v>1</v>
      </c>
      <c r="BO172" s="388">
        <v>1</v>
      </c>
      <c r="BP172" s="388">
        <v>1</v>
      </c>
      <c r="BQ172" s="388">
        <v>1</v>
      </c>
      <c r="BR172" s="388">
        <v>1</v>
      </c>
      <c r="BS172" s="402"/>
      <c r="BT172" s="402"/>
      <c r="BU172" s="783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595"/>
      <c r="GB172" s="270"/>
      <c r="GC172" s="270"/>
      <c r="GD172" s="270"/>
      <c r="GE172" s="270"/>
      <c r="GF172" s="270"/>
      <c r="GG172" s="270"/>
      <c r="GH172" s="270"/>
      <c r="GI172" s="270"/>
      <c r="GJ172" s="270"/>
      <c r="GK172" s="270"/>
      <c r="GL172" s="270"/>
      <c r="GM172" s="270"/>
      <c r="GN172" s="270"/>
      <c r="GO172" s="270"/>
      <c r="GP172" s="270"/>
    </row>
    <row r="173" spans="1:198" s="286" customFormat="1" x14ac:dyDescent="0.25">
      <c r="A173" s="601">
        <v>170</v>
      </c>
      <c r="B173" s="188" t="s">
        <v>967</v>
      </c>
      <c r="C173" s="229" t="s">
        <v>91</v>
      </c>
      <c r="D173" s="229" t="s">
        <v>92</v>
      </c>
      <c r="F173" s="190" t="s">
        <v>112</v>
      </c>
      <c r="G173" s="191">
        <v>1</v>
      </c>
      <c r="H173" s="228">
        <v>1</v>
      </c>
      <c r="I173" s="228">
        <v>1</v>
      </c>
      <c r="J173" s="228">
        <v>1</v>
      </c>
      <c r="K173" s="228">
        <v>1</v>
      </c>
      <c r="L173" s="228">
        <v>1</v>
      </c>
      <c r="M173" s="228">
        <v>1</v>
      </c>
      <c r="N173" s="228">
        <v>1</v>
      </c>
      <c r="O173" s="228">
        <v>1</v>
      </c>
      <c r="P173" s="228">
        <v>1</v>
      </c>
      <c r="Q173" s="228">
        <v>1</v>
      </c>
      <c r="R173" s="228">
        <v>1</v>
      </c>
      <c r="S173" s="228">
        <v>1</v>
      </c>
      <c r="T173" s="228">
        <v>1</v>
      </c>
      <c r="U173" s="228">
        <v>1</v>
      </c>
      <c r="V173" s="228">
        <v>1</v>
      </c>
      <c r="W173" s="228">
        <v>1</v>
      </c>
      <c r="X173" s="228">
        <v>1</v>
      </c>
      <c r="Y173" s="228">
        <v>1</v>
      </c>
      <c r="Z173" s="228">
        <v>1</v>
      </c>
      <c r="AA173" s="228">
        <v>1</v>
      </c>
      <c r="AB173" s="228">
        <v>1</v>
      </c>
      <c r="AC173" s="228">
        <v>1</v>
      </c>
      <c r="AD173" s="228">
        <v>1</v>
      </c>
      <c r="AE173" s="228">
        <v>1</v>
      </c>
      <c r="AF173" s="228">
        <v>1</v>
      </c>
      <c r="AG173" s="228">
        <v>1</v>
      </c>
      <c r="AH173" s="228">
        <v>1</v>
      </c>
      <c r="AI173" s="228">
        <v>1</v>
      </c>
      <c r="AJ173" s="228">
        <v>1</v>
      </c>
      <c r="AK173" s="228">
        <v>1</v>
      </c>
      <c r="AL173" s="228">
        <v>1</v>
      </c>
      <c r="AM173" s="228">
        <v>1</v>
      </c>
      <c r="AN173" s="228">
        <v>1</v>
      </c>
      <c r="AO173" s="228">
        <v>1</v>
      </c>
      <c r="AP173" s="228">
        <v>1</v>
      </c>
      <c r="AQ173" s="228">
        <v>1</v>
      </c>
      <c r="AR173" s="228">
        <v>1</v>
      </c>
      <c r="AS173" s="228">
        <v>1</v>
      </c>
      <c r="AT173" s="228">
        <v>1</v>
      </c>
      <c r="AU173" s="228">
        <v>1</v>
      </c>
      <c r="AV173" s="228">
        <v>1</v>
      </c>
      <c r="AW173" s="228">
        <v>1</v>
      </c>
      <c r="AX173" s="228">
        <v>1</v>
      </c>
      <c r="AY173" s="228">
        <v>1</v>
      </c>
      <c r="AZ173" s="228">
        <v>1</v>
      </c>
      <c r="BA173" s="228">
        <v>1</v>
      </c>
      <c r="BB173" s="228">
        <v>1</v>
      </c>
      <c r="BC173" s="228">
        <v>1</v>
      </c>
      <c r="BD173" s="228">
        <v>1</v>
      </c>
      <c r="BE173" s="228">
        <v>1</v>
      </c>
      <c r="BF173" s="228">
        <v>1</v>
      </c>
      <c r="BG173" s="228">
        <v>1</v>
      </c>
      <c r="BH173" s="228">
        <v>1</v>
      </c>
      <c r="BI173" s="228">
        <v>1</v>
      </c>
      <c r="BJ173" s="228">
        <v>1</v>
      </c>
      <c r="BK173" s="228">
        <v>1</v>
      </c>
      <c r="BL173" s="228">
        <v>1</v>
      </c>
      <c r="BM173" s="228">
        <v>1</v>
      </c>
      <c r="BN173" s="228">
        <v>1</v>
      </c>
      <c r="BO173" s="228">
        <v>1</v>
      </c>
      <c r="BP173" s="228">
        <v>1</v>
      </c>
      <c r="BQ173" s="228">
        <v>1</v>
      </c>
      <c r="BR173" s="228">
        <v>1</v>
      </c>
      <c r="BS173" s="166"/>
      <c r="BT173" s="166"/>
      <c r="BU173" s="740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594"/>
      <c r="GB173" s="37"/>
      <c r="GC173" s="37"/>
      <c r="GD173" s="37"/>
      <c r="GE173" s="37"/>
      <c r="GF173" s="37"/>
      <c r="GG173" s="37"/>
      <c r="GH173" s="37"/>
      <c r="GI173" s="37"/>
      <c r="GJ173" s="37"/>
      <c r="GK173" s="37"/>
      <c r="GL173" s="37"/>
      <c r="GM173" s="37"/>
      <c r="GN173" s="37"/>
      <c r="GO173" s="37"/>
      <c r="GP173" s="37"/>
    </row>
    <row r="174" spans="1:198" s="35" customFormat="1" ht="13.8" thickBot="1" x14ac:dyDescent="0.3">
      <c r="A174" s="601">
        <v>171</v>
      </c>
      <c r="B174" s="182" t="s">
        <v>968</v>
      </c>
      <c r="C174" s="219" t="s">
        <v>93</v>
      </c>
      <c r="D174" s="219" t="s">
        <v>94</v>
      </c>
      <c r="F174" s="185" t="s">
        <v>112</v>
      </c>
      <c r="G174" s="186">
        <v>1</v>
      </c>
      <c r="H174" s="220">
        <v>1</v>
      </c>
      <c r="I174" s="220">
        <v>1</v>
      </c>
      <c r="J174" s="220">
        <v>1</v>
      </c>
      <c r="K174" s="220">
        <v>1</v>
      </c>
      <c r="L174" s="220">
        <v>1</v>
      </c>
      <c r="M174" s="220">
        <v>1</v>
      </c>
      <c r="N174" s="220">
        <v>1</v>
      </c>
      <c r="O174" s="220">
        <v>1</v>
      </c>
      <c r="P174" s="220">
        <v>1</v>
      </c>
      <c r="Q174" s="220">
        <v>1</v>
      </c>
      <c r="R174" s="220">
        <v>1</v>
      </c>
      <c r="S174" s="220">
        <v>1</v>
      </c>
      <c r="T174" s="220">
        <v>1</v>
      </c>
      <c r="U174" s="220">
        <v>1</v>
      </c>
      <c r="V174" s="220">
        <v>1</v>
      </c>
      <c r="W174" s="220">
        <v>1</v>
      </c>
      <c r="X174" s="220">
        <v>1</v>
      </c>
      <c r="Y174" s="220">
        <v>1</v>
      </c>
      <c r="Z174" s="220">
        <v>1</v>
      </c>
      <c r="AA174" s="220">
        <v>1</v>
      </c>
      <c r="AB174" s="220">
        <v>1</v>
      </c>
      <c r="AC174" s="220">
        <v>1</v>
      </c>
      <c r="AD174" s="220">
        <v>1</v>
      </c>
      <c r="AE174" s="220">
        <v>1</v>
      </c>
      <c r="AF174" s="220">
        <v>1</v>
      </c>
      <c r="AG174" s="220">
        <v>1</v>
      </c>
      <c r="AH174" s="220">
        <v>1</v>
      </c>
      <c r="AI174" s="220">
        <v>1</v>
      </c>
      <c r="AJ174" s="220">
        <v>1</v>
      </c>
      <c r="AK174" s="220">
        <v>1</v>
      </c>
      <c r="AL174" s="220">
        <v>1</v>
      </c>
      <c r="AM174" s="220">
        <v>1</v>
      </c>
      <c r="AN174" s="220">
        <v>1</v>
      </c>
      <c r="AO174" s="220">
        <v>1</v>
      </c>
      <c r="AP174" s="220">
        <v>1</v>
      </c>
      <c r="AQ174" s="220">
        <v>1</v>
      </c>
      <c r="AR174" s="220">
        <v>1</v>
      </c>
      <c r="AS174" s="220">
        <v>1</v>
      </c>
      <c r="AT174" s="220">
        <v>1</v>
      </c>
      <c r="AU174" s="220">
        <v>1</v>
      </c>
      <c r="AV174" s="220">
        <v>1</v>
      </c>
      <c r="AW174" s="220">
        <v>1</v>
      </c>
      <c r="AX174" s="220">
        <v>1</v>
      </c>
      <c r="AY174" s="220">
        <v>1</v>
      </c>
      <c r="AZ174" s="220">
        <v>1</v>
      </c>
      <c r="BA174" s="220">
        <v>1</v>
      </c>
      <c r="BB174" s="220">
        <v>1</v>
      </c>
      <c r="BC174" s="220">
        <v>1</v>
      </c>
      <c r="BD174" s="220">
        <v>1</v>
      </c>
      <c r="BE174" s="220">
        <v>1</v>
      </c>
      <c r="BF174" s="220">
        <v>1</v>
      </c>
      <c r="BG174" s="220">
        <v>1</v>
      </c>
      <c r="BH174" s="220">
        <v>1</v>
      </c>
      <c r="BI174" s="220">
        <v>1</v>
      </c>
      <c r="BJ174" s="220">
        <v>1</v>
      </c>
      <c r="BK174" s="220">
        <v>1</v>
      </c>
      <c r="BL174" s="220">
        <v>1</v>
      </c>
      <c r="BM174" s="220">
        <v>1</v>
      </c>
      <c r="BN174" s="220">
        <v>1</v>
      </c>
      <c r="BO174" s="220">
        <v>1</v>
      </c>
      <c r="BP174" s="220">
        <v>1</v>
      </c>
      <c r="BQ174" s="220">
        <v>1</v>
      </c>
      <c r="BR174" s="220">
        <v>1</v>
      </c>
      <c r="BS174" s="221"/>
      <c r="BT174" s="221"/>
      <c r="BU174" s="767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59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</row>
    <row r="175" spans="1:198" s="199" customFormat="1" x14ac:dyDescent="0.25">
      <c r="A175" s="601">
        <v>172</v>
      </c>
      <c r="B175" s="194" t="s">
        <v>969</v>
      </c>
      <c r="C175" s="463" t="s">
        <v>97</v>
      </c>
      <c r="D175" s="424" t="s">
        <v>95</v>
      </c>
      <c r="E175" s="215" t="s">
        <v>1190</v>
      </c>
      <c r="F175" s="197" t="s">
        <v>112</v>
      </c>
      <c r="G175" s="198">
        <v>1</v>
      </c>
      <c r="H175" s="223">
        <v>1</v>
      </c>
      <c r="I175" s="223">
        <v>1</v>
      </c>
      <c r="J175" s="223">
        <v>1</v>
      </c>
      <c r="K175" s="223">
        <v>1</v>
      </c>
      <c r="L175" s="223">
        <v>1</v>
      </c>
      <c r="M175" s="223">
        <v>1</v>
      </c>
      <c r="N175" s="223">
        <v>1</v>
      </c>
      <c r="O175" s="223">
        <v>1</v>
      </c>
      <c r="P175" s="223">
        <v>1</v>
      </c>
      <c r="Q175" s="223">
        <v>1</v>
      </c>
      <c r="R175" s="223">
        <v>1</v>
      </c>
      <c r="S175" s="223">
        <v>1</v>
      </c>
      <c r="T175" s="223">
        <v>1</v>
      </c>
      <c r="U175" s="223">
        <v>1</v>
      </c>
      <c r="V175" s="223">
        <v>1</v>
      </c>
      <c r="W175" s="223">
        <v>1</v>
      </c>
      <c r="X175" s="223">
        <v>1</v>
      </c>
      <c r="Y175" s="223">
        <v>1</v>
      </c>
      <c r="Z175" s="223">
        <v>1</v>
      </c>
      <c r="AA175" s="223">
        <v>1</v>
      </c>
      <c r="AB175" s="223">
        <v>1</v>
      </c>
      <c r="AC175" s="223">
        <v>1</v>
      </c>
      <c r="AD175" s="223">
        <v>1</v>
      </c>
      <c r="AE175" s="223">
        <v>1</v>
      </c>
      <c r="AF175" s="223">
        <v>1</v>
      </c>
      <c r="AG175" s="223">
        <v>1</v>
      </c>
      <c r="AH175" s="223">
        <v>1</v>
      </c>
      <c r="AI175" s="223">
        <v>1</v>
      </c>
      <c r="AJ175" s="223">
        <v>1</v>
      </c>
      <c r="AK175" s="223">
        <v>1</v>
      </c>
      <c r="AL175" s="223">
        <v>1</v>
      </c>
      <c r="AM175" s="223">
        <v>1</v>
      </c>
      <c r="AN175" s="223">
        <v>1</v>
      </c>
      <c r="AO175" s="223">
        <v>1</v>
      </c>
      <c r="AP175" s="223">
        <v>1</v>
      </c>
      <c r="AQ175" s="223">
        <v>1</v>
      </c>
      <c r="AR175" s="223">
        <v>1</v>
      </c>
      <c r="AS175" s="223">
        <v>1</v>
      </c>
      <c r="AT175" s="223">
        <v>1</v>
      </c>
      <c r="AU175" s="223">
        <v>1</v>
      </c>
      <c r="AV175" s="223">
        <v>1</v>
      </c>
      <c r="AW175" s="223">
        <v>1</v>
      </c>
      <c r="AX175" s="223">
        <v>1</v>
      </c>
      <c r="AY175" s="223">
        <v>1</v>
      </c>
      <c r="AZ175" s="223">
        <v>1</v>
      </c>
      <c r="BA175" s="223">
        <v>1</v>
      </c>
      <c r="BB175" s="223">
        <v>1</v>
      </c>
      <c r="BC175" s="223">
        <v>1</v>
      </c>
      <c r="BD175" s="223">
        <v>1</v>
      </c>
      <c r="BE175" s="223">
        <v>1</v>
      </c>
      <c r="BF175" s="223">
        <v>1</v>
      </c>
      <c r="BG175" s="223">
        <v>1</v>
      </c>
      <c r="BH175" s="223">
        <v>1</v>
      </c>
      <c r="BI175" s="223">
        <v>1</v>
      </c>
      <c r="BJ175" s="223">
        <v>1</v>
      </c>
      <c r="BK175" s="223">
        <v>1</v>
      </c>
      <c r="BL175" s="223">
        <v>1</v>
      </c>
      <c r="BM175" s="223">
        <v>1</v>
      </c>
      <c r="BN175" s="223">
        <v>1</v>
      </c>
      <c r="BO175" s="223">
        <v>1</v>
      </c>
      <c r="BP175" s="223">
        <v>1</v>
      </c>
      <c r="BQ175" s="223">
        <v>1</v>
      </c>
      <c r="BR175" s="223">
        <v>1</v>
      </c>
      <c r="BS175" s="224"/>
      <c r="BT175" s="224"/>
      <c r="BU175" s="775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591"/>
      <c r="GB175" s="202"/>
      <c r="GC175" s="202"/>
      <c r="GD175" s="202"/>
      <c r="GE175" s="202"/>
      <c r="GF175" s="202"/>
      <c r="GG175" s="202"/>
      <c r="GH175" s="202"/>
      <c r="GI175" s="202"/>
      <c r="GJ175" s="202"/>
      <c r="GK175" s="202"/>
      <c r="GL175" s="202"/>
      <c r="GM175" s="202"/>
      <c r="GN175" s="202"/>
      <c r="GO175" s="202"/>
      <c r="GP175" s="202"/>
    </row>
    <row r="176" spans="1:198" s="209" customFormat="1" ht="13.8" thickBot="1" x14ac:dyDescent="0.3">
      <c r="A176" s="601">
        <v>173</v>
      </c>
      <c r="B176" s="461" t="s">
        <v>969</v>
      </c>
      <c r="C176" s="430" t="s">
        <v>97</v>
      </c>
      <c r="D176" s="462" t="s">
        <v>95</v>
      </c>
      <c r="E176" s="217" t="s">
        <v>1104</v>
      </c>
      <c r="F176" s="207" t="s">
        <v>112</v>
      </c>
      <c r="G176" s="208">
        <v>1</v>
      </c>
      <c r="H176" s="226">
        <v>1</v>
      </c>
      <c r="I176" s="226">
        <v>1</v>
      </c>
      <c r="J176" s="226">
        <v>1</v>
      </c>
      <c r="K176" s="226">
        <v>1</v>
      </c>
      <c r="L176" s="226">
        <v>1</v>
      </c>
      <c r="M176" s="226">
        <v>1</v>
      </c>
      <c r="N176" s="226">
        <v>1</v>
      </c>
      <c r="O176" s="226">
        <v>1</v>
      </c>
      <c r="P176" s="226">
        <v>1</v>
      </c>
      <c r="Q176" s="226">
        <v>1</v>
      </c>
      <c r="R176" s="226">
        <v>1</v>
      </c>
      <c r="S176" s="226">
        <v>1</v>
      </c>
      <c r="T176" s="226">
        <v>1</v>
      </c>
      <c r="U176" s="226">
        <v>1</v>
      </c>
      <c r="V176" s="226">
        <v>1</v>
      </c>
      <c r="W176" s="226">
        <v>1</v>
      </c>
      <c r="X176" s="226">
        <v>1</v>
      </c>
      <c r="Y176" s="226">
        <v>1</v>
      </c>
      <c r="Z176" s="226">
        <v>1</v>
      </c>
      <c r="AA176" s="226">
        <v>1</v>
      </c>
      <c r="AB176" s="226">
        <v>1</v>
      </c>
      <c r="AC176" s="226">
        <v>1</v>
      </c>
      <c r="AD176" s="226">
        <v>1</v>
      </c>
      <c r="AE176" s="226">
        <v>1</v>
      </c>
      <c r="AF176" s="226">
        <v>1</v>
      </c>
      <c r="AG176" s="226">
        <v>1</v>
      </c>
      <c r="AH176" s="226">
        <v>1</v>
      </c>
      <c r="AI176" s="226">
        <v>1</v>
      </c>
      <c r="AJ176" s="226">
        <v>1</v>
      </c>
      <c r="AK176" s="226">
        <v>1</v>
      </c>
      <c r="AL176" s="226">
        <v>1</v>
      </c>
      <c r="AM176" s="226">
        <v>1</v>
      </c>
      <c r="AN176" s="226">
        <v>1</v>
      </c>
      <c r="AO176" s="226">
        <v>1</v>
      </c>
      <c r="AP176" s="226">
        <v>1</v>
      </c>
      <c r="AQ176" s="226">
        <v>1</v>
      </c>
      <c r="AR176" s="226">
        <v>1</v>
      </c>
      <c r="AS176" s="226">
        <v>1</v>
      </c>
      <c r="AT176" s="226">
        <v>1</v>
      </c>
      <c r="AU176" s="226">
        <v>1</v>
      </c>
      <c r="AV176" s="226">
        <v>1</v>
      </c>
      <c r="AW176" s="226">
        <v>1</v>
      </c>
      <c r="AX176" s="226">
        <v>1</v>
      </c>
      <c r="AY176" s="226">
        <v>1</v>
      </c>
      <c r="AZ176" s="226">
        <v>1</v>
      </c>
      <c r="BA176" s="226">
        <v>1</v>
      </c>
      <c r="BB176" s="226">
        <v>1</v>
      </c>
      <c r="BC176" s="226">
        <v>1</v>
      </c>
      <c r="BD176" s="226">
        <v>1</v>
      </c>
      <c r="BE176" s="226">
        <v>1</v>
      </c>
      <c r="BF176" s="226">
        <v>1</v>
      </c>
      <c r="BG176" s="226">
        <v>1</v>
      </c>
      <c r="BH176" s="226">
        <v>1</v>
      </c>
      <c r="BI176" s="226">
        <v>1</v>
      </c>
      <c r="BJ176" s="226">
        <v>1</v>
      </c>
      <c r="BK176" s="226">
        <v>1</v>
      </c>
      <c r="BL176" s="226">
        <v>1</v>
      </c>
      <c r="BM176" s="226">
        <v>1</v>
      </c>
      <c r="BN176" s="226">
        <v>1</v>
      </c>
      <c r="BO176" s="226">
        <v>1</v>
      </c>
      <c r="BP176" s="226">
        <v>1</v>
      </c>
      <c r="BQ176" s="226">
        <v>1</v>
      </c>
      <c r="BR176" s="226">
        <v>1</v>
      </c>
      <c r="BS176" s="227"/>
      <c r="BT176" s="227"/>
      <c r="BU176" s="776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592"/>
      <c r="GB176" s="212"/>
      <c r="GC176" s="212"/>
      <c r="GD176" s="212"/>
      <c r="GE176" s="212"/>
      <c r="GF176" s="212"/>
      <c r="GG176" s="212"/>
      <c r="GH176" s="212"/>
      <c r="GI176" s="212"/>
      <c r="GJ176" s="212"/>
      <c r="GK176" s="212"/>
      <c r="GL176" s="212"/>
      <c r="GM176" s="212"/>
      <c r="GN176" s="212"/>
      <c r="GO176" s="212"/>
      <c r="GP176" s="212"/>
    </row>
    <row r="177" spans="1:198" s="254" customFormat="1" ht="13.8" thickBot="1" x14ac:dyDescent="0.3">
      <c r="A177" s="601">
        <v>174</v>
      </c>
      <c r="B177" s="306" t="s">
        <v>970</v>
      </c>
      <c r="C177" s="459" t="s">
        <v>98</v>
      </c>
      <c r="D177" s="459" t="s">
        <v>96</v>
      </c>
      <c r="F177" s="308" t="s">
        <v>112</v>
      </c>
      <c r="G177" s="309">
        <v>1</v>
      </c>
      <c r="H177" s="310">
        <v>1</v>
      </c>
      <c r="I177" s="310">
        <v>1</v>
      </c>
      <c r="J177" s="310">
        <v>1</v>
      </c>
      <c r="K177" s="310">
        <v>1</v>
      </c>
      <c r="L177" s="310">
        <v>1</v>
      </c>
      <c r="M177" s="310">
        <v>1</v>
      </c>
      <c r="N177" s="310">
        <v>1</v>
      </c>
      <c r="O177" s="310">
        <v>1</v>
      </c>
      <c r="P177" s="310">
        <v>1</v>
      </c>
      <c r="Q177" s="310">
        <v>1</v>
      </c>
      <c r="R177" s="310">
        <v>1</v>
      </c>
      <c r="S177" s="310">
        <v>1</v>
      </c>
      <c r="T177" s="310">
        <v>1</v>
      </c>
      <c r="U177" s="310">
        <v>1</v>
      </c>
      <c r="V177" s="310">
        <v>1</v>
      </c>
      <c r="W177" s="310">
        <v>1</v>
      </c>
      <c r="X177" s="310">
        <v>1</v>
      </c>
      <c r="Y177" s="310">
        <v>1</v>
      </c>
      <c r="Z177" s="310">
        <v>1</v>
      </c>
      <c r="AA177" s="310">
        <v>1</v>
      </c>
      <c r="AB177" s="310">
        <v>1</v>
      </c>
      <c r="AC177" s="310">
        <v>1</v>
      </c>
      <c r="AD177" s="310">
        <v>1</v>
      </c>
      <c r="AE177" s="310">
        <v>1</v>
      </c>
      <c r="AF177" s="310">
        <v>1</v>
      </c>
      <c r="AG177" s="310">
        <v>1</v>
      </c>
      <c r="AH177" s="310">
        <v>1</v>
      </c>
      <c r="AI177" s="310">
        <v>1</v>
      </c>
      <c r="AJ177" s="310">
        <v>1</v>
      </c>
      <c r="AK177" s="310">
        <v>1</v>
      </c>
      <c r="AL177" s="310">
        <v>1</v>
      </c>
      <c r="AM177" s="310">
        <v>1</v>
      </c>
      <c r="AN177" s="310">
        <v>1</v>
      </c>
      <c r="AO177" s="310">
        <v>1</v>
      </c>
      <c r="AP177" s="310">
        <v>1</v>
      </c>
      <c r="AQ177" s="310">
        <v>1</v>
      </c>
      <c r="AR177" s="310">
        <v>1</v>
      </c>
      <c r="AS177" s="310">
        <v>1</v>
      </c>
      <c r="AT177" s="310">
        <v>1</v>
      </c>
      <c r="AU177" s="310">
        <v>1</v>
      </c>
      <c r="AV177" s="310">
        <v>1</v>
      </c>
      <c r="AW177" s="310">
        <v>1</v>
      </c>
      <c r="AX177" s="310">
        <v>1</v>
      </c>
      <c r="AY177" s="310">
        <v>1</v>
      </c>
      <c r="AZ177" s="310">
        <v>1</v>
      </c>
      <c r="BA177" s="310">
        <v>1</v>
      </c>
      <c r="BB177" s="310">
        <v>1</v>
      </c>
      <c r="BC177" s="310">
        <v>1</v>
      </c>
      <c r="BD177" s="310">
        <v>1</v>
      </c>
      <c r="BE177" s="310">
        <v>1</v>
      </c>
      <c r="BF177" s="310">
        <v>1</v>
      </c>
      <c r="BG177" s="310">
        <v>1</v>
      </c>
      <c r="BH177" s="310">
        <v>1</v>
      </c>
      <c r="BI177" s="310">
        <v>1</v>
      </c>
      <c r="BJ177" s="310">
        <v>1</v>
      </c>
      <c r="BK177" s="310">
        <v>1</v>
      </c>
      <c r="BL177" s="310">
        <v>1</v>
      </c>
      <c r="BM177" s="310">
        <v>1</v>
      </c>
      <c r="BN177" s="310">
        <v>1</v>
      </c>
      <c r="BO177" s="310">
        <v>1</v>
      </c>
      <c r="BP177" s="310">
        <v>1</v>
      </c>
      <c r="BQ177" s="310">
        <v>1</v>
      </c>
      <c r="BR177" s="310">
        <v>1</v>
      </c>
      <c r="BS177" s="460"/>
      <c r="BT177" s="460"/>
      <c r="BU177" s="784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  <c r="FQ177" s="28"/>
      <c r="FR177" s="28"/>
      <c r="FS177" s="28"/>
      <c r="FT177" s="28"/>
      <c r="FU177" s="28"/>
      <c r="FV177" s="28"/>
      <c r="FW177" s="28"/>
      <c r="FX177" s="28"/>
      <c r="FY177" s="28"/>
      <c r="FZ177" s="28"/>
      <c r="GA177" s="593"/>
      <c r="GB177" s="253"/>
      <c r="GC177" s="253"/>
      <c r="GD177" s="253"/>
      <c r="GE177" s="253"/>
      <c r="GF177" s="253"/>
      <c r="GG177" s="253"/>
      <c r="GH177" s="253"/>
      <c r="GI177" s="253"/>
      <c r="GJ177" s="253"/>
      <c r="GK177" s="253"/>
      <c r="GL177" s="253"/>
      <c r="GM177" s="253"/>
      <c r="GN177" s="253"/>
      <c r="GO177" s="253"/>
      <c r="GP177" s="253"/>
    </row>
    <row r="178" spans="1:198" s="275" customFormat="1" ht="13.8" thickBot="1" x14ac:dyDescent="0.3">
      <c r="A178" s="601">
        <v>175</v>
      </c>
      <c r="B178" s="384" t="s">
        <v>971</v>
      </c>
      <c r="C178" s="403" t="s">
        <v>151</v>
      </c>
      <c r="D178" s="403" t="s">
        <v>78</v>
      </c>
      <c r="F178" s="271" t="s">
        <v>112</v>
      </c>
      <c r="G178" s="272">
        <v>1</v>
      </c>
      <c r="H178" s="399">
        <v>1</v>
      </c>
      <c r="I178" s="399">
        <v>1</v>
      </c>
      <c r="J178" s="399">
        <v>1</v>
      </c>
      <c r="K178" s="399">
        <v>1</v>
      </c>
      <c r="L178" s="399">
        <v>1</v>
      </c>
      <c r="M178" s="399">
        <v>1</v>
      </c>
      <c r="N178" s="399">
        <v>1</v>
      </c>
      <c r="O178" s="399">
        <v>1</v>
      </c>
      <c r="P178" s="399">
        <v>1</v>
      </c>
      <c r="Q178" s="399">
        <v>1</v>
      </c>
      <c r="R178" s="399">
        <v>1</v>
      </c>
      <c r="S178" s="399">
        <v>1</v>
      </c>
      <c r="T178" s="399">
        <v>1</v>
      </c>
      <c r="U178" s="399">
        <v>1</v>
      </c>
      <c r="V178" s="399">
        <v>1</v>
      </c>
      <c r="W178" s="399">
        <v>1</v>
      </c>
      <c r="X178" s="399">
        <v>1</v>
      </c>
      <c r="Y178" s="399">
        <v>1</v>
      </c>
      <c r="Z178" s="399">
        <v>1</v>
      </c>
      <c r="AA178" s="399">
        <v>1</v>
      </c>
      <c r="AB178" s="399">
        <v>1</v>
      </c>
      <c r="AC178" s="399">
        <v>1</v>
      </c>
      <c r="AD178" s="399">
        <v>1</v>
      </c>
      <c r="AE178" s="399">
        <v>1</v>
      </c>
      <c r="AF178" s="399">
        <v>1</v>
      </c>
      <c r="AG178" s="399">
        <v>1</v>
      </c>
      <c r="AH178" s="399">
        <v>1</v>
      </c>
      <c r="AI178" s="399">
        <v>1</v>
      </c>
      <c r="AJ178" s="399">
        <v>1</v>
      </c>
      <c r="AK178" s="399">
        <v>1</v>
      </c>
      <c r="AL178" s="399">
        <v>1</v>
      </c>
      <c r="AM178" s="399">
        <v>1</v>
      </c>
      <c r="AN178" s="399">
        <v>1</v>
      </c>
      <c r="AO178" s="399">
        <v>1</v>
      </c>
      <c r="AP178" s="399">
        <v>1</v>
      </c>
      <c r="AQ178" s="399">
        <v>1</v>
      </c>
      <c r="AR178" s="399">
        <v>1</v>
      </c>
      <c r="AS178" s="399">
        <v>1</v>
      </c>
      <c r="AT178" s="399">
        <v>1</v>
      </c>
      <c r="AU178" s="399">
        <v>1</v>
      </c>
      <c r="AV178" s="399">
        <v>1</v>
      </c>
      <c r="AW178" s="399">
        <v>1</v>
      </c>
      <c r="AX178" s="399">
        <v>1</v>
      </c>
      <c r="AY178" s="399">
        <v>1</v>
      </c>
      <c r="AZ178" s="399">
        <v>1</v>
      </c>
      <c r="BA178" s="399">
        <v>1</v>
      </c>
      <c r="BB178" s="399">
        <v>1</v>
      </c>
      <c r="BC178" s="399">
        <v>1</v>
      </c>
      <c r="BD178" s="399">
        <v>1</v>
      </c>
      <c r="BE178" s="399">
        <v>1</v>
      </c>
      <c r="BF178" s="399">
        <v>1</v>
      </c>
      <c r="BG178" s="399">
        <v>1</v>
      </c>
      <c r="BH178" s="399">
        <v>1</v>
      </c>
      <c r="BI178" s="399">
        <v>1</v>
      </c>
      <c r="BJ178" s="399">
        <v>1</v>
      </c>
      <c r="BK178" s="399">
        <v>1</v>
      </c>
      <c r="BL178" s="399">
        <v>1</v>
      </c>
      <c r="BM178" s="399">
        <v>1</v>
      </c>
      <c r="BN178" s="399">
        <v>1</v>
      </c>
      <c r="BO178" s="399">
        <v>1</v>
      </c>
      <c r="BP178" s="399">
        <v>1</v>
      </c>
      <c r="BQ178" s="399">
        <v>1</v>
      </c>
      <c r="BR178" s="399">
        <v>1</v>
      </c>
      <c r="BS178" s="402"/>
      <c r="BT178" s="402"/>
      <c r="BU178" s="783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595"/>
      <c r="GB178" s="270"/>
      <c r="GC178" s="270"/>
      <c r="GD178" s="270"/>
      <c r="GE178" s="270"/>
      <c r="GF178" s="270"/>
      <c r="GG178" s="270"/>
      <c r="GH178" s="270"/>
      <c r="GI178" s="270"/>
      <c r="GJ178" s="270"/>
      <c r="GK178" s="270"/>
      <c r="GL178" s="270"/>
      <c r="GM178" s="270"/>
      <c r="GN178" s="270"/>
      <c r="GO178" s="270"/>
      <c r="GP178" s="270"/>
    </row>
    <row r="179" spans="1:198" s="286" customFormat="1" x14ac:dyDescent="0.25">
      <c r="A179" s="601">
        <v>176</v>
      </c>
      <c r="B179" s="188" t="s">
        <v>972</v>
      </c>
      <c r="C179" s="371" t="s">
        <v>91</v>
      </c>
      <c r="D179" s="371" t="s">
        <v>92</v>
      </c>
      <c r="F179" s="190" t="s">
        <v>112</v>
      </c>
      <c r="G179" s="191">
        <v>1</v>
      </c>
      <c r="H179" s="228">
        <v>1</v>
      </c>
      <c r="I179" s="228">
        <v>1</v>
      </c>
      <c r="J179" s="228">
        <v>1</v>
      </c>
      <c r="K179" s="228">
        <v>1</v>
      </c>
      <c r="L179" s="228">
        <v>1</v>
      </c>
      <c r="M179" s="228">
        <v>1</v>
      </c>
      <c r="N179" s="228">
        <v>1</v>
      </c>
      <c r="O179" s="228">
        <v>1</v>
      </c>
      <c r="P179" s="228">
        <v>1</v>
      </c>
      <c r="Q179" s="228">
        <v>1</v>
      </c>
      <c r="R179" s="228">
        <v>1</v>
      </c>
      <c r="S179" s="228">
        <v>1</v>
      </c>
      <c r="T179" s="228">
        <v>1</v>
      </c>
      <c r="U179" s="228">
        <v>1</v>
      </c>
      <c r="V179" s="228">
        <v>1</v>
      </c>
      <c r="W179" s="228">
        <v>1</v>
      </c>
      <c r="X179" s="228">
        <v>1</v>
      </c>
      <c r="Y179" s="228">
        <v>1</v>
      </c>
      <c r="Z179" s="228">
        <v>1</v>
      </c>
      <c r="AA179" s="228">
        <v>1</v>
      </c>
      <c r="AB179" s="228">
        <v>1</v>
      </c>
      <c r="AC179" s="228">
        <v>1</v>
      </c>
      <c r="AD179" s="228">
        <v>1</v>
      </c>
      <c r="AE179" s="228">
        <v>1</v>
      </c>
      <c r="AF179" s="228">
        <v>1</v>
      </c>
      <c r="AG179" s="228">
        <v>1</v>
      </c>
      <c r="AH179" s="228">
        <v>1</v>
      </c>
      <c r="AI179" s="228">
        <v>1</v>
      </c>
      <c r="AJ179" s="228">
        <v>1</v>
      </c>
      <c r="AK179" s="228">
        <v>1</v>
      </c>
      <c r="AL179" s="228">
        <v>1</v>
      </c>
      <c r="AM179" s="228">
        <v>1</v>
      </c>
      <c r="AN179" s="228">
        <v>1</v>
      </c>
      <c r="AO179" s="228">
        <v>1</v>
      </c>
      <c r="AP179" s="228">
        <v>1</v>
      </c>
      <c r="AQ179" s="228">
        <v>1</v>
      </c>
      <c r="AR179" s="228">
        <v>1</v>
      </c>
      <c r="AS179" s="228">
        <v>1</v>
      </c>
      <c r="AT179" s="228">
        <v>1</v>
      </c>
      <c r="AU179" s="228">
        <v>1</v>
      </c>
      <c r="AV179" s="228">
        <v>1</v>
      </c>
      <c r="AW179" s="228">
        <v>1</v>
      </c>
      <c r="AX179" s="228">
        <v>1</v>
      </c>
      <c r="AY179" s="228">
        <v>1</v>
      </c>
      <c r="AZ179" s="228">
        <v>1</v>
      </c>
      <c r="BA179" s="228">
        <v>1</v>
      </c>
      <c r="BB179" s="228">
        <v>1</v>
      </c>
      <c r="BC179" s="228">
        <v>1</v>
      </c>
      <c r="BD179" s="228">
        <v>1</v>
      </c>
      <c r="BE179" s="228">
        <v>1</v>
      </c>
      <c r="BF179" s="228">
        <v>1</v>
      </c>
      <c r="BG179" s="228">
        <v>1</v>
      </c>
      <c r="BH179" s="228">
        <v>1</v>
      </c>
      <c r="BI179" s="228">
        <v>1</v>
      </c>
      <c r="BJ179" s="228">
        <v>1</v>
      </c>
      <c r="BK179" s="228">
        <v>1</v>
      </c>
      <c r="BL179" s="228">
        <v>1</v>
      </c>
      <c r="BM179" s="228">
        <v>1</v>
      </c>
      <c r="BN179" s="228">
        <v>1</v>
      </c>
      <c r="BO179" s="228">
        <v>1</v>
      </c>
      <c r="BP179" s="228">
        <v>1</v>
      </c>
      <c r="BQ179" s="228">
        <v>1</v>
      </c>
      <c r="BR179" s="228">
        <v>1</v>
      </c>
      <c r="BS179" s="166"/>
      <c r="BT179" s="166"/>
      <c r="BU179" s="740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  <c r="FQ179" s="28"/>
      <c r="FR179" s="28"/>
      <c r="FS179" s="28"/>
      <c r="FT179" s="28"/>
      <c r="FU179" s="28"/>
      <c r="FV179" s="28"/>
      <c r="FW179" s="28"/>
      <c r="FX179" s="28"/>
      <c r="FY179" s="28"/>
      <c r="FZ179" s="28"/>
      <c r="GA179" s="594"/>
      <c r="GB179" s="37"/>
      <c r="GC179" s="37"/>
      <c r="GD179" s="37"/>
      <c r="GE179" s="37"/>
      <c r="GF179" s="37"/>
      <c r="GG179" s="37"/>
      <c r="GH179" s="37"/>
      <c r="GI179" s="37"/>
      <c r="GJ179" s="37"/>
      <c r="GK179" s="37"/>
      <c r="GL179" s="37"/>
      <c r="GM179" s="37"/>
      <c r="GN179" s="37"/>
      <c r="GO179" s="37"/>
      <c r="GP179" s="37"/>
    </row>
    <row r="180" spans="1:198" s="35" customFormat="1" ht="13.8" thickBot="1" x14ac:dyDescent="0.3">
      <c r="A180" s="601">
        <v>177</v>
      </c>
      <c r="B180" s="182" t="s">
        <v>973</v>
      </c>
      <c r="C180" s="362" t="s">
        <v>93</v>
      </c>
      <c r="D180" s="362" t="s">
        <v>94</v>
      </c>
      <c r="F180" s="185" t="s">
        <v>112</v>
      </c>
      <c r="G180" s="186">
        <v>1</v>
      </c>
      <c r="H180" s="220">
        <v>1</v>
      </c>
      <c r="I180" s="220">
        <v>1</v>
      </c>
      <c r="J180" s="220">
        <v>1</v>
      </c>
      <c r="K180" s="220">
        <v>1</v>
      </c>
      <c r="L180" s="220">
        <v>1</v>
      </c>
      <c r="M180" s="220">
        <v>1</v>
      </c>
      <c r="N180" s="220">
        <v>1</v>
      </c>
      <c r="O180" s="220">
        <v>1</v>
      </c>
      <c r="P180" s="220">
        <v>1</v>
      </c>
      <c r="Q180" s="220">
        <v>1</v>
      </c>
      <c r="R180" s="220">
        <v>1</v>
      </c>
      <c r="S180" s="220">
        <v>1</v>
      </c>
      <c r="T180" s="220">
        <v>1</v>
      </c>
      <c r="U180" s="220">
        <v>1</v>
      </c>
      <c r="V180" s="220">
        <v>1</v>
      </c>
      <c r="W180" s="220">
        <v>1</v>
      </c>
      <c r="X180" s="220">
        <v>1</v>
      </c>
      <c r="Y180" s="220">
        <v>1</v>
      </c>
      <c r="Z180" s="220">
        <v>1</v>
      </c>
      <c r="AA180" s="220">
        <v>1</v>
      </c>
      <c r="AB180" s="220">
        <v>1</v>
      </c>
      <c r="AC180" s="220">
        <v>1</v>
      </c>
      <c r="AD180" s="220">
        <v>1</v>
      </c>
      <c r="AE180" s="220">
        <v>1</v>
      </c>
      <c r="AF180" s="220">
        <v>1</v>
      </c>
      <c r="AG180" s="220">
        <v>1</v>
      </c>
      <c r="AH180" s="220">
        <v>1</v>
      </c>
      <c r="AI180" s="220">
        <v>1</v>
      </c>
      <c r="AJ180" s="220">
        <v>1</v>
      </c>
      <c r="AK180" s="220">
        <v>1</v>
      </c>
      <c r="AL180" s="220">
        <v>1</v>
      </c>
      <c r="AM180" s="220">
        <v>1</v>
      </c>
      <c r="AN180" s="220">
        <v>1</v>
      </c>
      <c r="AO180" s="220">
        <v>1</v>
      </c>
      <c r="AP180" s="220">
        <v>1</v>
      </c>
      <c r="AQ180" s="220">
        <v>1</v>
      </c>
      <c r="AR180" s="220">
        <v>1</v>
      </c>
      <c r="AS180" s="220">
        <v>1</v>
      </c>
      <c r="AT180" s="220">
        <v>1</v>
      </c>
      <c r="AU180" s="220">
        <v>1</v>
      </c>
      <c r="AV180" s="220">
        <v>1</v>
      </c>
      <c r="AW180" s="220">
        <v>1</v>
      </c>
      <c r="AX180" s="220">
        <v>1</v>
      </c>
      <c r="AY180" s="220">
        <v>1</v>
      </c>
      <c r="AZ180" s="220">
        <v>1</v>
      </c>
      <c r="BA180" s="220">
        <v>1</v>
      </c>
      <c r="BB180" s="220">
        <v>1</v>
      </c>
      <c r="BC180" s="220">
        <v>1</v>
      </c>
      <c r="BD180" s="220">
        <v>1</v>
      </c>
      <c r="BE180" s="220">
        <v>1</v>
      </c>
      <c r="BF180" s="220">
        <v>1</v>
      </c>
      <c r="BG180" s="220">
        <v>1</v>
      </c>
      <c r="BH180" s="220">
        <v>1</v>
      </c>
      <c r="BI180" s="220">
        <v>1</v>
      </c>
      <c r="BJ180" s="220">
        <v>1</v>
      </c>
      <c r="BK180" s="220">
        <v>1</v>
      </c>
      <c r="BL180" s="220">
        <v>1</v>
      </c>
      <c r="BM180" s="220">
        <v>1</v>
      </c>
      <c r="BN180" s="220">
        <v>1</v>
      </c>
      <c r="BO180" s="220">
        <v>1</v>
      </c>
      <c r="BP180" s="220">
        <v>1</v>
      </c>
      <c r="BQ180" s="220">
        <v>1</v>
      </c>
      <c r="BR180" s="220">
        <v>1</v>
      </c>
      <c r="BS180" s="221"/>
      <c r="BT180" s="221"/>
      <c r="BU180" s="767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  <c r="FQ180" s="28"/>
      <c r="FR180" s="28"/>
      <c r="FS180" s="28"/>
      <c r="FT180" s="28"/>
      <c r="FU180" s="28"/>
      <c r="FV180" s="28"/>
      <c r="FW180" s="28"/>
      <c r="FX180" s="28"/>
      <c r="FY180" s="28"/>
      <c r="FZ180" s="28"/>
      <c r="GA180" s="59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</row>
    <row r="181" spans="1:198" s="199" customFormat="1" x14ac:dyDescent="0.25">
      <c r="A181" s="601">
        <v>178</v>
      </c>
      <c r="B181" s="194" t="s">
        <v>974</v>
      </c>
      <c r="C181" s="424" t="s">
        <v>153</v>
      </c>
      <c r="D181" s="424" t="s">
        <v>95</v>
      </c>
      <c r="E181" s="215" t="s">
        <v>1190</v>
      </c>
      <c r="F181" s="197" t="s">
        <v>112</v>
      </c>
      <c r="G181" s="198">
        <v>1</v>
      </c>
      <c r="H181" s="223">
        <v>1</v>
      </c>
      <c r="I181" s="223">
        <v>1</v>
      </c>
      <c r="J181" s="223">
        <v>1</v>
      </c>
      <c r="K181" s="223">
        <v>1</v>
      </c>
      <c r="L181" s="223">
        <v>1</v>
      </c>
      <c r="M181" s="223">
        <v>1</v>
      </c>
      <c r="N181" s="223">
        <v>1</v>
      </c>
      <c r="O181" s="223">
        <v>1</v>
      </c>
      <c r="P181" s="223">
        <v>1</v>
      </c>
      <c r="Q181" s="223">
        <v>1</v>
      </c>
      <c r="R181" s="223">
        <v>1</v>
      </c>
      <c r="S181" s="223">
        <v>1</v>
      </c>
      <c r="T181" s="223">
        <v>1</v>
      </c>
      <c r="U181" s="223">
        <v>1</v>
      </c>
      <c r="V181" s="223">
        <v>1</v>
      </c>
      <c r="W181" s="223">
        <v>1</v>
      </c>
      <c r="X181" s="223">
        <v>1</v>
      </c>
      <c r="Y181" s="223">
        <v>1</v>
      </c>
      <c r="Z181" s="223">
        <v>1</v>
      </c>
      <c r="AA181" s="223">
        <v>1</v>
      </c>
      <c r="AB181" s="223">
        <v>1</v>
      </c>
      <c r="AC181" s="223">
        <v>1</v>
      </c>
      <c r="AD181" s="223">
        <v>1</v>
      </c>
      <c r="AE181" s="223">
        <v>1</v>
      </c>
      <c r="AF181" s="223">
        <v>1</v>
      </c>
      <c r="AG181" s="223">
        <v>1</v>
      </c>
      <c r="AH181" s="223">
        <v>1</v>
      </c>
      <c r="AI181" s="223">
        <v>1</v>
      </c>
      <c r="AJ181" s="223">
        <v>1</v>
      </c>
      <c r="AK181" s="223">
        <v>1</v>
      </c>
      <c r="AL181" s="223">
        <v>1</v>
      </c>
      <c r="AM181" s="223">
        <v>1</v>
      </c>
      <c r="AN181" s="223">
        <v>1</v>
      </c>
      <c r="AO181" s="223">
        <v>1</v>
      </c>
      <c r="AP181" s="223">
        <v>1</v>
      </c>
      <c r="AQ181" s="223">
        <v>1</v>
      </c>
      <c r="AR181" s="223">
        <v>1</v>
      </c>
      <c r="AS181" s="223">
        <v>1</v>
      </c>
      <c r="AT181" s="223">
        <v>1</v>
      </c>
      <c r="AU181" s="223">
        <v>1</v>
      </c>
      <c r="AV181" s="223">
        <v>1</v>
      </c>
      <c r="AW181" s="223">
        <v>1</v>
      </c>
      <c r="AX181" s="223">
        <v>1</v>
      </c>
      <c r="AY181" s="223">
        <v>1</v>
      </c>
      <c r="AZ181" s="223">
        <v>1</v>
      </c>
      <c r="BA181" s="223">
        <v>1</v>
      </c>
      <c r="BB181" s="223">
        <v>1</v>
      </c>
      <c r="BC181" s="223">
        <v>1</v>
      </c>
      <c r="BD181" s="223">
        <v>1</v>
      </c>
      <c r="BE181" s="223">
        <v>1</v>
      </c>
      <c r="BF181" s="223">
        <v>1</v>
      </c>
      <c r="BG181" s="223">
        <v>1</v>
      </c>
      <c r="BH181" s="223">
        <v>1</v>
      </c>
      <c r="BI181" s="223">
        <v>1</v>
      </c>
      <c r="BJ181" s="223">
        <v>1</v>
      </c>
      <c r="BK181" s="223">
        <v>1</v>
      </c>
      <c r="BL181" s="223">
        <v>1</v>
      </c>
      <c r="BM181" s="223">
        <v>1</v>
      </c>
      <c r="BN181" s="223">
        <v>1</v>
      </c>
      <c r="BO181" s="223">
        <v>1</v>
      </c>
      <c r="BP181" s="223">
        <v>1</v>
      </c>
      <c r="BQ181" s="223">
        <v>1</v>
      </c>
      <c r="BR181" s="223">
        <v>1</v>
      </c>
      <c r="BS181" s="224"/>
      <c r="BT181" s="224"/>
      <c r="BU181" s="775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  <c r="FQ181" s="28"/>
      <c r="FR181" s="28"/>
      <c r="FS181" s="28"/>
      <c r="FT181" s="28"/>
      <c r="FU181" s="28"/>
      <c r="FV181" s="28"/>
      <c r="FW181" s="28"/>
      <c r="FX181" s="28"/>
      <c r="FY181" s="28"/>
      <c r="FZ181" s="28"/>
      <c r="GA181" s="591"/>
      <c r="GB181" s="202"/>
      <c r="GC181" s="202"/>
      <c r="GD181" s="202"/>
      <c r="GE181" s="202"/>
      <c r="GF181" s="202"/>
      <c r="GG181" s="202"/>
      <c r="GH181" s="202"/>
      <c r="GI181" s="202"/>
      <c r="GJ181" s="202"/>
      <c r="GK181" s="202"/>
      <c r="GL181" s="202"/>
      <c r="GM181" s="202"/>
      <c r="GN181" s="202"/>
      <c r="GO181" s="202"/>
      <c r="GP181" s="202"/>
    </row>
    <row r="182" spans="1:198" s="209" customFormat="1" ht="13.8" thickBot="1" x14ac:dyDescent="0.3">
      <c r="A182" s="601">
        <v>179</v>
      </c>
      <c r="B182" s="204" t="s">
        <v>974</v>
      </c>
      <c r="C182" s="430" t="s">
        <v>153</v>
      </c>
      <c r="D182" s="430" t="s">
        <v>95</v>
      </c>
      <c r="E182" s="217" t="s">
        <v>1104</v>
      </c>
      <c r="F182" s="207" t="s">
        <v>112</v>
      </c>
      <c r="G182" s="208">
        <v>1</v>
      </c>
      <c r="H182" s="226">
        <v>1</v>
      </c>
      <c r="I182" s="226">
        <v>1</v>
      </c>
      <c r="J182" s="226">
        <v>1</v>
      </c>
      <c r="K182" s="226">
        <v>1</v>
      </c>
      <c r="L182" s="226">
        <v>1</v>
      </c>
      <c r="M182" s="226">
        <v>1</v>
      </c>
      <c r="N182" s="226">
        <v>1</v>
      </c>
      <c r="O182" s="226">
        <v>1</v>
      </c>
      <c r="P182" s="226">
        <v>1</v>
      </c>
      <c r="Q182" s="226">
        <v>1</v>
      </c>
      <c r="R182" s="226">
        <v>1</v>
      </c>
      <c r="S182" s="226">
        <v>1</v>
      </c>
      <c r="T182" s="226">
        <v>1</v>
      </c>
      <c r="U182" s="226">
        <v>1</v>
      </c>
      <c r="V182" s="226">
        <v>1</v>
      </c>
      <c r="W182" s="226">
        <v>1</v>
      </c>
      <c r="X182" s="226">
        <v>1</v>
      </c>
      <c r="Y182" s="226">
        <v>1</v>
      </c>
      <c r="Z182" s="226">
        <v>1</v>
      </c>
      <c r="AA182" s="226">
        <v>1</v>
      </c>
      <c r="AB182" s="226">
        <v>1</v>
      </c>
      <c r="AC182" s="226">
        <v>1</v>
      </c>
      <c r="AD182" s="226">
        <v>1</v>
      </c>
      <c r="AE182" s="226">
        <v>1</v>
      </c>
      <c r="AF182" s="226">
        <v>1</v>
      </c>
      <c r="AG182" s="226">
        <v>1</v>
      </c>
      <c r="AH182" s="226">
        <v>1</v>
      </c>
      <c r="AI182" s="226">
        <v>1</v>
      </c>
      <c r="AJ182" s="226">
        <v>1</v>
      </c>
      <c r="AK182" s="226">
        <v>1</v>
      </c>
      <c r="AL182" s="226">
        <v>1</v>
      </c>
      <c r="AM182" s="226">
        <v>1</v>
      </c>
      <c r="AN182" s="226">
        <v>1</v>
      </c>
      <c r="AO182" s="226">
        <v>1</v>
      </c>
      <c r="AP182" s="226">
        <v>1</v>
      </c>
      <c r="AQ182" s="226">
        <v>1</v>
      </c>
      <c r="AR182" s="226">
        <v>1</v>
      </c>
      <c r="AS182" s="226">
        <v>1</v>
      </c>
      <c r="AT182" s="226">
        <v>1</v>
      </c>
      <c r="AU182" s="226">
        <v>1</v>
      </c>
      <c r="AV182" s="226">
        <v>1</v>
      </c>
      <c r="AW182" s="226">
        <v>1</v>
      </c>
      <c r="AX182" s="226">
        <v>1</v>
      </c>
      <c r="AY182" s="226">
        <v>1</v>
      </c>
      <c r="AZ182" s="226">
        <v>1</v>
      </c>
      <c r="BA182" s="226">
        <v>1</v>
      </c>
      <c r="BB182" s="226">
        <v>1</v>
      </c>
      <c r="BC182" s="226">
        <v>1</v>
      </c>
      <c r="BD182" s="226">
        <v>1</v>
      </c>
      <c r="BE182" s="226">
        <v>1</v>
      </c>
      <c r="BF182" s="226">
        <v>1</v>
      </c>
      <c r="BG182" s="226">
        <v>1</v>
      </c>
      <c r="BH182" s="226">
        <v>1</v>
      </c>
      <c r="BI182" s="226">
        <v>1</v>
      </c>
      <c r="BJ182" s="226">
        <v>1</v>
      </c>
      <c r="BK182" s="226">
        <v>1</v>
      </c>
      <c r="BL182" s="226">
        <v>1</v>
      </c>
      <c r="BM182" s="226">
        <v>1</v>
      </c>
      <c r="BN182" s="226">
        <v>1</v>
      </c>
      <c r="BO182" s="226">
        <v>1</v>
      </c>
      <c r="BP182" s="226">
        <v>1</v>
      </c>
      <c r="BQ182" s="226">
        <v>1</v>
      </c>
      <c r="BR182" s="226">
        <v>1</v>
      </c>
      <c r="BS182" s="227"/>
      <c r="BT182" s="227"/>
      <c r="BU182" s="776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  <c r="FQ182" s="28"/>
      <c r="FR182" s="28"/>
      <c r="FS182" s="28"/>
      <c r="FT182" s="28"/>
      <c r="FU182" s="28"/>
      <c r="FV182" s="28"/>
      <c r="FW182" s="28"/>
      <c r="FX182" s="28"/>
      <c r="FY182" s="28"/>
      <c r="FZ182" s="28"/>
      <c r="GA182" s="592"/>
      <c r="GB182" s="212"/>
      <c r="GC182" s="212"/>
      <c r="GD182" s="212"/>
      <c r="GE182" s="212"/>
      <c r="GF182" s="212"/>
      <c r="GG182" s="212"/>
      <c r="GH182" s="212"/>
      <c r="GI182" s="212"/>
      <c r="GJ182" s="212"/>
      <c r="GK182" s="212"/>
      <c r="GL182" s="212"/>
      <c r="GM182" s="212"/>
      <c r="GN182" s="212"/>
      <c r="GO182" s="212"/>
      <c r="GP182" s="212"/>
    </row>
    <row r="183" spans="1:198" s="254" customFormat="1" ht="13.8" thickBot="1" x14ac:dyDescent="0.3">
      <c r="A183" s="601">
        <v>180</v>
      </c>
      <c r="B183" s="306" t="s">
        <v>975</v>
      </c>
      <c r="C183" s="459" t="s">
        <v>154</v>
      </c>
      <c r="D183" s="459" t="s">
        <v>96</v>
      </c>
      <c r="F183" s="308" t="s">
        <v>112</v>
      </c>
      <c r="G183" s="309">
        <v>1</v>
      </c>
      <c r="H183" s="310">
        <v>1</v>
      </c>
      <c r="I183" s="310">
        <v>1</v>
      </c>
      <c r="J183" s="310">
        <v>1</v>
      </c>
      <c r="K183" s="310">
        <v>1</v>
      </c>
      <c r="L183" s="310">
        <v>1</v>
      </c>
      <c r="M183" s="310">
        <v>1</v>
      </c>
      <c r="N183" s="310">
        <v>1</v>
      </c>
      <c r="O183" s="310">
        <v>1</v>
      </c>
      <c r="P183" s="310">
        <v>1</v>
      </c>
      <c r="Q183" s="310">
        <v>1</v>
      </c>
      <c r="R183" s="310">
        <v>1</v>
      </c>
      <c r="S183" s="310">
        <v>1</v>
      </c>
      <c r="T183" s="310">
        <v>1</v>
      </c>
      <c r="U183" s="310">
        <v>1</v>
      </c>
      <c r="V183" s="310">
        <v>1</v>
      </c>
      <c r="W183" s="310">
        <v>1</v>
      </c>
      <c r="X183" s="310">
        <v>1</v>
      </c>
      <c r="Y183" s="310">
        <v>1</v>
      </c>
      <c r="Z183" s="310">
        <v>1</v>
      </c>
      <c r="AA183" s="310">
        <v>1</v>
      </c>
      <c r="AB183" s="310">
        <v>1</v>
      </c>
      <c r="AC183" s="310">
        <v>1</v>
      </c>
      <c r="AD183" s="310">
        <v>1</v>
      </c>
      <c r="AE183" s="310">
        <v>1</v>
      </c>
      <c r="AF183" s="310">
        <v>1</v>
      </c>
      <c r="AG183" s="310">
        <v>1</v>
      </c>
      <c r="AH183" s="310">
        <v>1</v>
      </c>
      <c r="AI183" s="310">
        <v>1</v>
      </c>
      <c r="AJ183" s="310">
        <v>1</v>
      </c>
      <c r="AK183" s="310">
        <v>1</v>
      </c>
      <c r="AL183" s="310">
        <v>1</v>
      </c>
      <c r="AM183" s="310">
        <v>1</v>
      </c>
      <c r="AN183" s="310">
        <v>1</v>
      </c>
      <c r="AO183" s="310">
        <v>1</v>
      </c>
      <c r="AP183" s="310">
        <v>1</v>
      </c>
      <c r="AQ183" s="310">
        <v>1</v>
      </c>
      <c r="AR183" s="310">
        <v>1</v>
      </c>
      <c r="AS183" s="310">
        <v>1</v>
      </c>
      <c r="AT183" s="310">
        <v>1</v>
      </c>
      <c r="AU183" s="310">
        <v>1</v>
      </c>
      <c r="AV183" s="310">
        <v>1</v>
      </c>
      <c r="AW183" s="310">
        <v>1</v>
      </c>
      <c r="AX183" s="310">
        <v>1</v>
      </c>
      <c r="AY183" s="310">
        <v>1</v>
      </c>
      <c r="AZ183" s="310">
        <v>1</v>
      </c>
      <c r="BA183" s="310">
        <v>1</v>
      </c>
      <c r="BB183" s="310">
        <v>1</v>
      </c>
      <c r="BC183" s="310">
        <v>1</v>
      </c>
      <c r="BD183" s="310">
        <v>1</v>
      </c>
      <c r="BE183" s="310">
        <v>1</v>
      </c>
      <c r="BF183" s="310">
        <v>1</v>
      </c>
      <c r="BG183" s="310">
        <v>1</v>
      </c>
      <c r="BH183" s="310">
        <v>1</v>
      </c>
      <c r="BI183" s="310">
        <v>1</v>
      </c>
      <c r="BJ183" s="310">
        <v>1</v>
      </c>
      <c r="BK183" s="310">
        <v>1</v>
      </c>
      <c r="BL183" s="310">
        <v>1</v>
      </c>
      <c r="BM183" s="310">
        <v>1</v>
      </c>
      <c r="BN183" s="310">
        <v>1</v>
      </c>
      <c r="BO183" s="310">
        <v>1</v>
      </c>
      <c r="BP183" s="310">
        <v>1</v>
      </c>
      <c r="BQ183" s="310">
        <v>1</v>
      </c>
      <c r="BR183" s="310">
        <v>1</v>
      </c>
      <c r="BS183" s="460"/>
      <c r="BT183" s="460"/>
      <c r="BU183" s="784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  <c r="FQ183" s="28"/>
      <c r="FR183" s="28"/>
      <c r="FS183" s="28"/>
      <c r="FT183" s="28"/>
      <c r="FU183" s="28"/>
      <c r="FV183" s="28"/>
      <c r="FW183" s="28"/>
      <c r="FX183" s="28"/>
      <c r="FY183" s="28"/>
      <c r="FZ183" s="28"/>
      <c r="GA183" s="593"/>
      <c r="GB183" s="253"/>
      <c r="GC183" s="253"/>
      <c r="GD183" s="253"/>
      <c r="GE183" s="253"/>
      <c r="GF183" s="253"/>
      <c r="GG183" s="253"/>
      <c r="GH183" s="253"/>
      <c r="GI183" s="253"/>
      <c r="GJ183" s="253"/>
      <c r="GK183" s="253"/>
      <c r="GL183" s="253"/>
      <c r="GM183" s="253"/>
      <c r="GN183" s="253"/>
      <c r="GO183" s="253"/>
      <c r="GP183" s="253"/>
    </row>
    <row r="184" spans="1:198" s="275" customFormat="1" ht="13.8" thickBot="1" x14ac:dyDescent="0.3">
      <c r="A184" s="601">
        <v>181</v>
      </c>
      <c r="B184" s="384" t="s">
        <v>976</v>
      </c>
      <c r="C184" s="403" t="s">
        <v>152</v>
      </c>
      <c r="D184" s="403" t="s">
        <v>78</v>
      </c>
      <c r="F184" s="271" t="s">
        <v>112</v>
      </c>
      <c r="G184" s="272">
        <v>1</v>
      </c>
      <c r="H184" s="399">
        <v>1</v>
      </c>
      <c r="I184" s="399">
        <v>1</v>
      </c>
      <c r="J184" s="399">
        <v>1</v>
      </c>
      <c r="K184" s="399">
        <v>1</v>
      </c>
      <c r="L184" s="399">
        <v>1</v>
      </c>
      <c r="M184" s="399">
        <v>1</v>
      </c>
      <c r="N184" s="399">
        <v>1</v>
      </c>
      <c r="O184" s="399">
        <v>1</v>
      </c>
      <c r="P184" s="399">
        <v>1</v>
      </c>
      <c r="Q184" s="399">
        <v>1</v>
      </c>
      <c r="R184" s="399">
        <v>1</v>
      </c>
      <c r="S184" s="399">
        <v>1</v>
      </c>
      <c r="T184" s="399">
        <v>1</v>
      </c>
      <c r="U184" s="399">
        <v>1</v>
      </c>
      <c r="V184" s="399">
        <v>1</v>
      </c>
      <c r="W184" s="399">
        <v>1</v>
      </c>
      <c r="X184" s="399">
        <v>1</v>
      </c>
      <c r="Y184" s="399">
        <v>1</v>
      </c>
      <c r="Z184" s="399">
        <v>1</v>
      </c>
      <c r="AA184" s="399">
        <v>1</v>
      </c>
      <c r="AB184" s="399">
        <v>1</v>
      </c>
      <c r="AC184" s="399">
        <v>1</v>
      </c>
      <c r="AD184" s="399">
        <v>1</v>
      </c>
      <c r="AE184" s="399">
        <v>1</v>
      </c>
      <c r="AF184" s="399">
        <v>1</v>
      </c>
      <c r="AG184" s="399">
        <v>1</v>
      </c>
      <c r="AH184" s="399">
        <v>1</v>
      </c>
      <c r="AI184" s="399">
        <v>1</v>
      </c>
      <c r="AJ184" s="399">
        <v>1</v>
      </c>
      <c r="AK184" s="399">
        <v>1</v>
      </c>
      <c r="AL184" s="399">
        <v>1</v>
      </c>
      <c r="AM184" s="399">
        <v>1</v>
      </c>
      <c r="AN184" s="399">
        <v>1</v>
      </c>
      <c r="AO184" s="399">
        <v>1</v>
      </c>
      <c r="AP184" s="399">
        <v>1</v>
      </c>
      <c r="AQ184" s="399">
        <v>1</v>
      </c>
      <c r="AR184" s="399">
        <v>1</v>
      </c>
      <c r="AS184" s="399">
        <v>1</v>
      </c>
      <c r="AT184" s="399">
        <v>1</v>
      </c>
      <c r="AU184" s="399">
        <v>1</v>
      </c>
      <c r="AV184" s="399">
        <v>1</v>
      </c>
      <c r="AW184" s="399">
        <v>1</v>
      </c>
      <c r="AX184" s="399">
        <v>1</v>
      </c>
      <c r="AY184" s="399">
        <v>1</v>
      </c>
      <c r="AZ184" s="399">
        <v>1</v>
      </c>
      <c r="BA184" s="399">
        <v>1</v>
      </c>
      <c r="BB184" s="399">
        <v>1</v>
      </c>
      <c r="BC184" s="399">
        <v>1</v>
      </c>
      <c r="BD184" s="399">
        <v>1</v>
      </c>
      <c r="BE184" s="399">
        <v>1</v>
      </c>
      <c r="BF184" s="399">
        <v>1</v>
      </c>
      <c r="BG184" s="399">
        <v>1</v>
      </c>
      <c r="BH184" s="399">
        <v>1</v>
      </c>
      <c r="BI184" s="399">
        <v>1</v>
      </c>
      <c r="BJ184" s="399">
        <v>1</v>
      </c>
      <c r="BK184" s="399">
        <v>1</v>
      </c>
      <c r="BL184" s="399">
        <v>1</v>
      </c>
      <c r="BM184" s="399">
        <v>1</v>
      </c>
      <c r="BN184" s="399">
        <v>1</v>
      </c>
      <c r="BO184" s="399">
        <v>1</v>
      </c>
      <c r="BP184" s="399">
        <v>1</v>
      </c>
      <c r="BQ184" s="399">
        <v>1</v>
      </c>
      <c r="BR184" s="399">
        <v>1</v>
      </c>
      <c r="BS184" s="402"/>
      <c r="BT184" s="402"/>
      <c r="BU184" s="783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  <c r="FQ184" s="28"/>
      <c r="FR184" s="28"/>
      <c r="FS184" s="28"/>
      <c r="FT184" s="28"/>
      <c r="FU184" s="28"/>
      <c r="FV184" s="28"/>
      <c r="FW184" s="28"/>
      <c r="FX184" s="28"/>
      <c r="FY184" s="28"/>
      <c r="FZ184" s="28"/>
      <c r="GA184" s="595"/>
      <c r="GB184" s="270"/>
      <c r="GC184" s="270"/>
      <c r="GD184" s="270"/>
      <c r="GE184" s="270"/>
      <c r="GF184" s="270"/>
      <c r="GG184" s="270"/>
      <c r="GH184" s="270"/>
      <c r="GI184" s="270"/>
      <c r="GJ184" s="270"/>
      <c r="GK184" s="270"/>
      <c r="GL184" s="270"/>
      <c r="GM184" s="270"/>
      <c r="GN184" s="270"/>
      <c r="GO184" s="270"/>
      <c r="GP184" s="270"/>
    </row>
    <row r="185" spans="1:198" s="286" customFormat="1" x14ac:dyDescent="0.25">
      <c r="A185" s="601">
        <v>182</v>
      </c>
      <c r="B185" s="188" t="s">
        <v>977</v>
      </c>
      <c r="C185" s="371" t="s">
        <v>91</v>
      </c>
      <c r="D185" s="371" t="s">
        <v>92</v>
      </c>
      <c r="F185" s="190" t="s">
        <v>112</v>
      </c>
      <c r="G185" s="191">
        <v>1</v>
      </c>
      <c r="H185" s="228">
        <v>1</v>
      </c>
      <c r="I185" s="228">
        <v>1</v>
      </c>
      <c r="J185" s="228">
        <v>1</v>
      </c>
      <c r="K185" s="228">
        <v>1</v>
      </c>
      <c r="L185" s="228">
        <v>1</v>
      </c>
      <c r="M185" s="228">
        <v>1</v>
      </c>
      <c r="N185" s="228">
        <v>1</v>
      </c>
      <c r="O185" s="228">
        <v>1</v>
      </c>
      <c r="P185" s="228">
        <v>1</v>
      </c>
      <c r="Q185" s="228">
        <v>1</v>
      </c>
      <c r="R185" s="228">
        <v>1</v>
      </c>
      <c r="S185" s="228">
        <v>1</v>
      </c>
      <c r="T185" s="228">
        <v>1</v>
      </c>
      <c r="U185" s="228">
        <v>1</v>
      </c>
      <c r="V185" s="228">
        <v>1</v>
      </c>
      <c r="W185" s="228">
        <v>1</v>
      </c>
      <c r="X185" s="228">
        <v>1</v>
      </c>
      <c r="Y185" s="228">
        <v>1</v>
      </c>
      <c r="Z185" s="228">
        <v>1</v>
      </c>
      <c r="AA185" s="228">
        <v>1</v>
      </c>
      <c r="AB185" s="228">
        <v>1</v>
      </c>
      <c r="AC185" s="228">
        <v>1</v>
      </c>
      <c r="AD185" s="228">
        <v>1</v>
      </c>
      <c r="AE185" s="228">
        <v>1</v>
      </c>
      <c r="AF185" s="228">
        <v>1</v>
      </c>
      <c r="AG185" s="228">
        <v>1</v>
      </c>
      <c r="AH185" s="228">
        <v>1</v>
      </c>
      <c r="AI185" s="228">
        <v>1</v>
      </c>
      <c r="AJ185" s="228">
        <v>1</v>
      </c>
      <c r="AK185" s="228">
        <v>1</v>
      </c>
      <c r="AL185" s="228">
        <v>1</v>
      </c>
      <c r="AM185" s="228">
        <v>1</v>
      </c>
      <c r="AN185" s="228">
        <v>1</v>
      </c>
      <c r="AO185" s="228">
        <v>1</v>
      </c>
      <c r="AP185" s="228">
        <v>1</v>
      </c>
      <c r="AQ185" s="228">
        <v>1</v>
      </c>
      <c r="AR185" s="228">
        <v>1</v>
      </c>
      <c r="AS185" s="228">
        <v>1</v>
      </c>
      <c r="AT185" s="228">
        <v>1</v>
      </c>
      <c r="AU185" s="228">
        <v>1</v>
      </c>
      <c r="AV185" s="228">
        <v>1</v>
      </c>
      <c r="AW185" s="228">
        <v>1</v>
      </c>
      <c r="AX185" s="228">
        <v>1</v>
      </c>
      <c r="AY185" s="228">
        <v>1</v>
      </c>
      <c r="AZ185" s="228">
        <v>1</v>
      </c>
      <c r="BA185" s="228">
        <v>1</v>
      </c>
      <c r="BB185" s="228">
        <v>1</v>
      </c>
      <c r="BC185" s="228">
        <v>1</v>
      </c>
      <c r="BD185" s="228">
        <v>1</v>
      </c>
      <c r="BE185" s="228">
        <v>1</v>
      </c>
      <c r="BF185" s="228">
        <v>1</v>
      </c>
      <c r="BG185" s="228">
        <v>1</v>
      </c>
      <c r="BH185" s="228">
        <v>1</v>
      </c>
      <c r="BI185" s="228">
        <v>1</v>
      </c>
      <c r="BJ185" s="228">
        <v>1</v>
      </c>
      <c r="BK185" s="228">
        <v>1</v>
      </c>
      <c r="BL185" s="228">
        <v>1</v>
      </c>
      <c r="BM185" s="228">
        <v>1</v>
      </c>
      <c r="BN185" s="228">
        <v>1</v>
      </c>
      <c r="BO185" s="228">
        <v>1</v>
      </c>
      <c r="BP185" s="228">
        <v>1</v>
      </c>
      <c r="BQ185" s="228">
        <v>1</v>
      </c>
      <c r="BR185" s="228">
        <v>1</v>
      </c>
      <c r="BS185" s="166"/>
      <c r="BT185" s="166"/>
      <c r="BU185" s="740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  <c r="FQ185" s="28"/>
      <c r="FR185" s="28"/>
      <c r="FS185" s="28"/>
      <c r="FT185" s="28"/>
      <c r="FU185" s="28"/>
      <c r="FV185" s="28"/>
      <c r="FW185" s="28"/>
      <c r="FX185" s="28"/>
      <c r="FY185" s="28"/>
      <c r="FZ185" s="28"/>
      <c r="GA185" s="594"/>
      <c r="GB185" s="37"/>
      <c r="GC185" s="37"/>
      <c r="GD185" s="37"/>
      <c r="GE185" s="37"/>
      <c r="GF185" s="37"/>
      <c r="GG185" s="37"/>
      <c r="GH185" s="37"/>
      <c r="GI185" s="37"/>
      <c r="GJ185" s="37"/>
      <c r="GK185" s="37"/>
      <c r="GL185" s="37"/>
      <c r="GM185" s="37"/>
      <c r="GN185" s="37"/>
      <c r="GO185" s="37"/>
      <c r="GP185" s="37"/>
    </row>
    <row r="186" spans="1:198" s="35" customFormat="1" ht="13.8" thickBot="1" x14ac:dyDescent="0.3">
      <c r="A186" s="601">
        <v>183</v>
      </c>
      <c r="B186" s="182" t="s">
        <v>978</v>
      </c>
      <c r="C186" s="362" t="s">
        <v>93</v>
      </c>
      <c r="D186" s="362" t="s">
        <v>94</v>
      </c>
      <c r="F186" s="185" t="s">
        <v>112</v>
      </c>
      <c r="G186" s="186">
        <v>1</v>
      </c>
      <c r="H186" s="220">
        <v>1</v>
      </c>
      <c r="I186" s="220">
        <v>1</v>
      </c>
      <c r="J186" s="220">
        <v>1</v>
      </c>
      <c r="K186" s="220">
        <v>1</v>
      </c>
      <c r="L186" s="220">
        <v>1</v>
      </c>
      <c r="M186" s="220">
        <v>1</v>
      </c>
      <c r="N186" s="220">
        <v>1</v>
      </c>
      <c r="O186" s="220">
        <v>1</v>
      </c>
      <c r="P186" s="220">
        <v>1</v>
      </c>
      <c r="Q186" s="220">
        <v>1</v>
      </c>
      <c r="R186" s="220">
        <v>1</v>
      </c>
      <c r="S186" s="220">
        <v>1</v>
      </c>
      <c r="T186" s="220">
        <v>1</v>
      </c>
      <c r="U186" s="220">
        <v>1</v>
      </c>
      <c r="V186" s="220">
        <v>1</v>
      </c>
      <c r="W186" s="220">
        <v>1</v>
      </c>
      <c r="X186" s="220">
        <v>1</v>
      </c>
      <c r="Y186" s="220">
        <v>1</v>
      </c>
      <c r="Z186" s="220">
        <v>1</v>
      </c>
      <c r="AA186" s="220">
        <v>1</v>
      </c>
      <c r="AB186" s="220">
        <v>1</v>
      </c>
      <c r="AC186" s="220">
        <v>1</v>
      </c>
      <c r="AD186" s="220">
        <v>1</v>
      </c>
      <c r="AE186" s="220">
        <v>1</v>
      </c>
      <c r="AF186" s="220">
        <v>1</v>
      </c>
      <c r="AG186" s="220">
        <v>1</v>
      </c>
      <c r="AH186" s="220">
        <v>1</v>
      </c>
      <c r="AI186" s="220">
        <v>1</v>
      </c>
      <c r="AJ186" s="220">
        <v>1</v>
      </c>
      <c r="AK186" s="220">
        <v>1</v>
      </c>
      <c r="AL186" s="220">
        <v>1</v>
      </c>
      <c r="AM186" s="220">
        <v>1</v>
      </c>
      <c r="AN186" s="220">
        <v>1</v>
      </c>
      <c r="AO186" s="220">
        <v>1</v>
      </c>
      <c r="AP186" s="220">
        <v>1</v>
      </c>
      <c r="AQ186" s="220">
        <v>1</v>
      </c>
      <c r="AR186" s="220">
        <v>1</v>
      </c>
      <c r="AS186" s="220">
        <v>1</v>
      </c>
      <c r="AT186" s="220">
        <v>1</v>
      </c>
      <c r="AU186" s="220">
        <v>1</v>
      </c>
      <c r="AV186" s="220">
        <v>1</v>
      </c>
      <c r="AW186" s="220">
        <v>1</v>
      </c>
      <c r="AX186" s="220">
        <v>1</v>
      </c>
      <c r="AY186" s="220">
        <v>1</v>
      </c>
      <c r="AZ186" s="220">
        <v>1</v>
      </c>
      <c r="BA186" s="220">
        <v>1</v>
      </c>
      <c r="BB186" s="220">
        <v>1</v>
      </c>
      <c r="BC186" s="220">
        <v>1</v>
      </c>
      <c r="BD186" s="220">
        <v>1</v>
      </c>
      <c r="BE186" s="220">
        <v>1</v>
      </c>
      <c r="BF186" s="220">
        <v>1</v>
      </c>
      <c r="BG186" s="220">
        <v>1</v>
      </c>
      <c r="BH186" s="220">
        <v>1</v>
      </c>
      <c r="BI186" s="220">
        <v>1</v>
      </c>
      <c r="BJ186" s="220">
        <v>1</v>
      </c>
      <c r="BK186" s="220">
        <v>1</v>
      </c>
      <c r="BL186" s="220">
        <v>1</v>
      </c>
      <c r="BM186" s="220">
        <v>1</v>
      </c>
      <c r="BN186" s="220">
        <v>1</v>
      </c>
      <c r="BO186" s="220">
        <v>1</v>
      </c>
      <c r="BP186" s="220">
        <v>1</v>
      </c>
      <c r="BQ186" s="220">
        <v>1</v>
      </c>
      <c r="BR186" s="220">
        <v>1</v>
      </c>
      <c r="BS186" s="221"/>
      <c r="BT186" s="221"/>
      <c r="BU186" s="767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  <c r="FQ186" s="28"/>
      <c r="FR186" s="28"/>
      <c r="FS186" s="28"/>
      <c r="FT186" s="28"/>
      <c r="FU186" s="28"/>
      <c r="FV186" s="28"/>
      <c r="FW186" s="28"/>
      <c r="FX186" s="28"/>
      <c r="FY186" s="28"/>
      <c r="FZ186" s="28"/>
      <c r="GA186" s="59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</row>
    <row r="187" spans="1:198" s="199" customFormat="1" x14ac:dyDescent="0.25">
      <c r="A187" s="601">
        <v>184</v>
      </c>
      <c r="B187" s="194" t="s">
        <v>979</v>
      </c>
      <c r="C187" s="424" t="s">
        <v>155</v>
      </c>
      <c r="D187" s="424" t="s">
        <v>95</v>
      </c>
      <c r="E187" s="215" t="s">
        <v>1190</v>
      </c>
      <c r="F187" s="197" t="s">
        <v>112</v>
      </c>
      <c r="G187" s="198">
        <v>1</v>
      </c>
      <c r="H187" s="223">
        <v>1</v>
      </c>
      <c r="I187" s="223">
        <v>1</v>
      </c>
      <c r="J187" s="223">
        <v>1</v>
      </c>
      <c r="K187" s="223">
        <v>1</v>
      </c>
      <c r="L187" s="223">
        <v>1</v>
      </c>
      <c r="M187" s="223">
        <v>1</v>
      </c>
      <c r="N187" s="223">
        <v>1</v>
      </c>
      <c r="O187" s="223">
        <v>1</v>
      </c>
      <c r="P187" s="223">
        <v>1</v>
      </c>
      <c r="Q187" s="223">
        <v>1</v>
      </c>
      <c r="R187" s="223">
        <v>1</v>
      </c>
      <c r="S187" s="223">
        <v>1</v>
      </c>
      <c r="T187" s="223">
        <v>1</v>
      </c>
      <c r="U187" s="223">
        <v>1</v>
      </c>
      <c r="V187" s="223">
        <v>1</v>
      </c>
      <c r="W187" s="223">
        <v>1</v>
      </c>
      <c r="X187" s="223">
        <v>1</v>
      </c>
      <c r="Y187" s="223">
        <v>1</v>
      </c>
      <c r="Z187" s="223">
        <v>1</v>
      </c>
      <c r="AA187" s="223">
        <v>1</v>
      </c>
      <c r="AB187" s="223">
        <v>1</v>
      </c>
      <c r="AC187" s="223">
        <v>1</v>
      </c>
      <c r="AD187" s="223">
        <v>1</v>
      </c>
      <c r="AE187" s="223">
        <v>1</v>
      </c>
      <c r="AF187" s="223">
        <v>1</v>
      </c>
      <c r="AG187" s="223">
        <v>1</v>
      </c>
      <c r="AH187" s="223">
        <v>1</v>
      </c>
      <c r="AI187" s="223">
        <v>1</v>
      </c>
      <c r="AJ187" s="223">
        <v>1</v>
      </c>
      <c r="AK187" s="223">
        <v>1</v>
      </c>
      <c r="AL187" s="223">
        <v>1</v>
      </c>
      <c r="AM187" s="223">
        <v>1</v>
      </c>
      <c r="AN187" s="223">
        <v>1</v>
      </c>
      <c r="AO187" s="223">
        <v>1</v>
      </c>
      <c r="AP187" s="223">
        <v>1</v>
      </c>
      <c r="AQ187" s="223">
        <v>1</v>
      </c>
      <c r="AR187" s="223">
        <v>1</v>
      </c>
      <c r="AS187" s="223">
        <v>1</v>
      </c>
      <c r="AT187" s="223">
        <v>1</v>
      </c>
      <c r="AU187" s="223">
        <v>1</v>
      </c>
      <c r="AV187" s="223">
        <v>1</v>
      </c>
      <c r="AW187" s="223">
        <v>1</v>
      </c>
      <c r="AX187" s="223">
        <v>1</v>
      </c>
      <c r="AY187" s="223">
        <v>1</v>
      </c>
      <c r="AZ187" s="223">
        <v>1</v>
      </c>
      <c r="BA187" s="223">
        <v>1</v>
      </c>
      <c r="BB187" s="223">
        <v>1</v>
      </c>
      <c r="BC187" s="223">
        <v>1</v>
      </c>
      <c r="BD187" s="223">
        <v>1</v>
      </c>
      <c r="BE187" s="223">
        <v>1</v>
      </c>
      <c r="BF187" s="223">
        <v>1</v>
      </c>
      <c r="BG187" s="223">
        <v>1</v>
      </c>
      <c r="BH187" s="223">
        <v>1</v>
      </c>
      <c r="BI187" s="223">
        <v>1</v>
      </c>
      <c r="BJ187" s="223">
        <v>1</v>
      </c>
      <c r="BK187" s="223">
        <v>1</v>
      </c>
      <c r="BL187" s="223">
        <v>1</v>
      </c>
      <c r="BM187" s="223">
        <v>1</v>
      </c>
      <c r="BN187" s="223">
        <v>1</v>
      </c>
      <c r="BO187" s="223">
        <v>1</v>
      </c>
      <c r="BP187" s="223">
        <v>1</v>
      </c>
      <c r="BQ187" s="223">
        <v>1</v>
      </c>
      <c r="BR187" s="223">
        <v>1</v>
      </c>
      <c r="BS187" s="224"/>
      <c r="BT187" s="224"/>
      <c r="BU187" s="775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  <c r="FQ187" s="28"/>
      <c r="FR187" s="28"/>
      <c r="FS187" s="28"/>
      <c r="FT187" s="28"/>
      <c r="FU187" s="28"/>
      <c r="FV187" s="28"/>
      <c r="FW187" s="28"/>
      <c r="FX187" s="28"/>
      <c r="FY187" s="28"/>
      <c r="FZ187" s="28"/>
      <c r="GA187" s="591"/>
      <c r="GB187" s="202"/>
      <c r="GC187" s="202"/>
      <c r="GD187" s="202"/>
      <c r="GE187" s="202"/>
      <c r="GF187" s="202"/>
      <c r="GG187" s="202"/>
      <c r="GH187" s="202"/>
      <c r="GI187" s="202"/>
      <c r="GJ187" s="202"/>
      <c r="GK187" s="202"/>
      <c r="GL187" s="202"/>
      <c r="GM187" s="202"/>
      <c r="GN187" s="202"/>
      <c r="GO187" s="202"/>
      <c r="GP187" s="202"/>
    </row>
    <row r="188" spans="1:198" s="209" customFormat="1" ht="13.8" thickBot="1" x14ac:dyDescent="0.3">
      <c r="A188" s="601">
        <v>185</v>
      </c>
      <c r="B188" s="204" t="s">
        <v>979</v>
      </c>
      <c r="C188" s="430" t="s">
        <v>155</v>
      </c>
      <c r="D188" s="430" t="s">
        <v>95</v>
      </c>
      <c r="E188" s="217" t="s">
        <v>1104</v>
      </c>
      <c r="F188" s="207" t="s">
        <v>112</v>
      </c>
      <c r="G188" s="208">
        <v>1</v>
      </c>
      <c r="H188" s="226">
        <v>1</v>
      </c>
      <c r="I188" s="226">
        <v>1</v>
      </c>
      <c r="J188" s="226">
        <v>1</v>
      </c>
      <c r="K188" s="226">
        <v>1</v>
      </c>
      <c r="L188" s="226">
        <v>1</v>
      </c>
      <c r="M188" s="226">
        <v>1</v>
      </c>
      <c r="N188" s="226">
        <v>1</v>
      </c>
      <c r="O188" s="226">
        <v>1</v>
      </c>
      <c r="P188" s="226">
        <v>1</v>
      </c>
      <c r="Q188" s="226">
        <v>1</v>
      </c>
      <c r="R188" s="226">
        <v>1</v>
      </c>
      <c r="S188" s="226">
        <v>1</v>
      </c>
      <c r="T188" s="226">
        <v>1</v>
      </c>
      <c r="U188" s="226">
        <v>1</v>
      </c>
      <c r="V188" s="226">
        <v>1</v>
      </c>
      <c r="W188" s="226">
        <v>1</v>
      </c>
      <c r="X188" s="226">
        <v>1</v>
      </c>
      <c r="Y188" s="226">
        <v>1</v>
      </c>
      <c r="Z188" s="226">
        <v>1</v>
      </c>
      <c r="AA188" s="226">
        <v>1</v>
      </c>
      <c r="AB188" s="226">
        <v>1</v>
      </c>
      <c r="AC188" s="226">
        <v>1</v>
      </c>
      <c r="AD188" s="226">
        <v>1</v>
      </c>
      <c r="AE188" s="226">
        <v>1</v>
      </c>
      <c r="AF188" s="226">
        <v>1</v>
      </c>
      <c r="AG188" s="226">
        <v>1</v>
      </c>
      <c r="AH188" s="226">
        <v>1</v>
      </c>
      <c r="AI188" s="226">
        <v>1</v>
      </c>
      <c r="AJ188" s="226">
        <v>1</v>
      </c>
      <c r="AK188" s="226">
        <v>1</v>
      </c>
      <c r="AL188" s="226">
        <v>1</v>
      </c>
      <c r="AM188" s="226">
        <v>1</v>
      </c>
      <c r="AN188" s="226">
        <v>1</v>
      </c>
      <c r="AO188" s="226">
        <v>1</v>
      </c>
      <c r="AP188" s="226">
        <v>1</v>
      </c>
      <c r="AQ188" s="226">
        <v>1</v>
      </c>
      <c r="AR188" s="226">
        <v>1</v>
      </c>
      <c r="AS188" s="226">
        <v>1</v>
      </c>
      <c r="AT188" s="226">
        <v>1</v>
      </c>
      <c r="AU188" s="226">
        <v>1</v>
      </c>
      <c r="AV188" s="226">
        <v>1</v>
      </c>
      <c r="AW188" s="226">
        <v>1</v>
      </c>
      <c r="AX188" s="226">
        <v>1</v>
      </c>
      <c r="AY188" s="226">
        <v>1</v>
      </c>
      <c r="AZ188" s="226">
        <v>1</v>
      </c>
      <c r="BA188" s="226">
        <v>1</v>
      </c>
      <c r="BB188" s="226">
        <v>1</v>
      </c>
      <c r="BC188" s="226">
        <v>1</v>
      </c>
      <c r="BD188" s="226">
        <v>1</v>
      </c>
      <c r="BE188" s="226">
        <v>1</v>
      </c>
      <c r="BF188" s="226">
        <v>1</v>
      </c>
      <c r="BG188" s="226">
        <v>1</v>
      </c>
      <c r="BH188" s="226">
        <v>1</v>
      </c>
      <c r="BI188" s="226">
        <v>1</v>
      </c>
      <c r="BJ188" s="226">
        <v>1</v>
      </c>
      <c r="BK188" s="226">
        <v>1</v>
      </c>
      <c r="BL188" s="226">
        <v>1</v>
      </c>
      <c r="BM188" s="226">
        <v>1</v>
      </c>
      <c r="BN188" s="226">
        <v>1</v>
      </c>
      <c r="BO188" s="226">
        <v>1</v>
      </c>
      <c r="BP188" s="226">
        <v>1</v>
      </c>
      <c r="BQ188" s="226">
        <v>1</v>
      </c>
      <c r="BR188" s="226">
        <v>1</v>
      </c>
      <c r="BS188" s="227"/>
      <c r="BT188" s="227"/>
      <c r="BU188" s="776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  <c r="FS188" s="28"/>
      <c r="FT188" s="28"/>
      <c r="FU188" s="28"/>
      <c r="FV188" s="28"/>
      <c r="FW188" s="28"/>
      <c r="FX188" s="28"/>
      <c r="FY188" s="28"/>
      <c r="FZ188" s="28"/>
      <c r="GA188" s="592"/>
      <c r="GB188" s="212"/>
      <c r="GC188" s="212"/>
      <c r="GD188" s="212"/>
      <c r="GE188" s="212"/>
      <c r="GF188" s="212"/>
      <c r="GG188" s="212"/>
      <c r="GH188" s="212"/>
      <c r="GI188" s="212"/>
      <c r="GJ188" s="212"/>
      <c r="GK188" s="212"/>
      <c r="GL188" s="212"/>
      <c r="GM188" s="212"/>
      <c r="GN188" s="212"/>
      <c r="GO188" s="212"/>
      <c r="GP188" s="212"/>
    </row>
    <row r="189" spans="1:198" s="286" customFormat="1" x14ac:dyDescent="0.25">
      <c r="A189" s="601">
        <v>186</v>
      </c>
      <c r="B189" s="188" t="s">
        <v>980</v>
      </c>
      <c r="C189" s="371" t="s">
        <v>156</v>
      </c>
      <c r="D189" s="371" t="s">
        <v>96</v>
      </c>
      <c r="F189" s="190" t="s">
        <v>112</v>
      </c>
      <c r="G189" s="191">
        <v>1</v>
      </c>
      <c r="H189" s="228">
        <v>1</v>
      </c>
      <c r="I189" s="228">
        <v>1</v>
      </c>
      <c r="J189" s="228">
        <v>1</v>
      </c>
      <c r="K189" s="228">
        <v>1</v>
      </c>
      <c r="L189" s="228">
        <v>1</v>
      </c>
      <c r="M189" s="228">
        <v>1</v>
      </c>
      <c r="N189" s="228">
        <v>1</v>
      </c>
      <c r="O189" s="228">
        <v>1</v>
      </c>
      <c r="P189" s="228">
        <v>1</v>
      </c>
      <c r="Q189" s="228">
        <v>1</v>
      </c>
      <c r="R189" s="228">
        <v>1</v>
      </c>
      <c r="S189" s="228">
        <v>1</v>
      </c>
      <c r="T189" s="228">
        <v>1</v>
      </c>
      <c r="U189" s="228">
        <v>1</v>
      </c>
      <c r="V189" s="228">
        <v>1</v>
      </c>
      <c r="W189" s="228">
        <v>1</v>
      </c>
      <c r="X189" s="228">
        <v>1</v>
      </c>
      <c r="Y189" s="228">
        <v>1</v>
      </c>
      <c r="Z189" s="228">
        <v>1</v>
      </c>
      <c r="AA189" s="228">
        <v>1</v>
      </c>
      <c r="AB189" s="228">
        <v>1</v>
      </c>
      <c r="AC189" s="228">
        <v>1</v>
      </c>
      <c r="AD189" s="228">
        <v>1</v>
      </c>
      <c r="AE189" s="228">
        <v>1</v>
      </c>
      <c r="AF189" s="228">
        <v>1</v>
      </c>
      <c r="AG189" s="228">
        <v>1</v>
      </c>
      <c r="AH189" s="228">
        <v>1</v>
      </c>
      <c r="AI189" s="228">
        <v>1</v>
      </c>
      <c r="AJ189" s="228">
        <v>1</v>
      </c>
      <c r="AK189" s="228">
        <v>1</v>
      </c>
      <c r="AL189" s="228">
        <v>1</v>
      </c>
      <c r="AM189" s="228">
        <v>1</v>
      </c>
      <c r="AN189" s="228">
        <v>1</v>
      </c>
      <c r="AO189" s="228">
        <v>1</v>
      </c>
      <c r="AP189" s="228">
        <v>1</v>
      </c>
      <c r="AQ189" s="228">
        <v>1</v>
      </c>
      <c r="AR189" s="228">
        <v>1</v>
      </c>
      <c r="AS189" s="228">
        <v>1</v>
      </c>
      <c r="AT189" s="228">
        <v>1</v>
      </c>
      <c r="AU189" s="228">
        <v>1</v>
      </c>
      <c r="AV189" s="228">
        <v>1</v>
      </c>
      <c r="AW189" s="228">
        <v>1</v>
      </c>
      <c r="AX189" s="228">
        <v>1</v>
      </c>
      <c r="AY189" s="228">
        <v>1</v>
      </c>
      <c r="AZ189" s="228">
        <v>1</v>
      </c>
      <c r="BA189" s="228">
        <v>1</v>
      </c>
      <c r="BB189" s="228">
        <v>1</v>
      </c>
      <c r="BC189" s="228">
        <v>1</v>
      </c>
      <c r="BD189" s="228">
        <v>1</v>
      </c>
      <c r="BE189" s="228">
        <v>1</v>
      </c>
      <c r="BF189" s="228">
        <v>1</v>
      </c>
      <c r="BG189" s="228">
        <v>1</v>
      </c>
      <c r="BH189" s="228">
        <v>1</v>
      </c>
      <c r="BI189" s="228">
        <v>1</v>
      </c>
      <c r="BJ189" s="228">
        <v>1</v>
      </c>
      <c r="BK189" s="228">
        <v>1</v>
      </c>
      <c r="BL189" s="228">
        <v>1</v>
      </c>
      <c r="BM189" s="228">
        <v>1</v>
      </c>
      <c r="BN189" s="228">
        <v>1</v>
      </c>
      <c r="BO189" s="228">
        <v>1</v>
      </c>
      <c r="BP189" s="228">
        <v>1</v>
      </c>
      <c r="BQ189" s="228">
        <v>1</v>
      </c>
      <c r="BR189" s="228">
        <v>1</v>
      </c>
      <c r="BS189" s="166"/>
      <c r="BT189" s="166"/>
      <c r="BU189" s="740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  <c r="FS189" s="28"/>
      <c r="FT189" s="28"/>
      <c r="FU189" s="28"/>
      <c r="FV189" s="28"/>
      <c r="FW189" s="28"/>
      <c r="FX189" s="28"/>
      <c r="FY189" s="28"/>
      <c r="FZ189" s="28"/>
      <c r="GA189" s="594"/>
      <c r="GB189" s="37"/>
      <c r="GC189" s="37"/>
      <c r="GD189" s="37"/>
      <c r="GE189" s="37"/>
      <c r="GF189" s="37"/>
      <c r="GG189" s="37"/>
      <c r="GH189" s="37"/>
      <c r="GI189" s="37"/>
      <c r="GJ189" s="37"/>
      <c r="GK189" s="37"/>
      <c r="GL189" s="37"/>
      <c r="GM189" s="37"/>
      <c r="GN189" s="37"/>
      <c r="GO189" s="37"/>
      <c r="GP189" s="37"/>
    </row>
    <row r="190" spans="1:198" s="35" customFormat="1" ht="16.8" thickBot="1" x14ac:dyDescent="0.3">
      <c r="A190" s="601">
        <v>187</v>
      </c>
      <c r="B190" s="242"/>
      <c r="C190" s="243"/>
      <c r="D190" s="243"/>
      <c r="E190" s="243"/>
      <c r="F190" s="244"/>
      <c r="G190" s="245"/>
      <c r="H190" s="361" t="s">
        <v>272</v>
      </c>
      <c r="I190" s="361" t="s">
        <v>272</v>
      </c>
      <c r="J190" s="361" t="s">
        <v>223</v>
      </c>
      <c r="K190" s="361" t="s">
        <v>223</v>
      </c>
      <c r="L190" s="361" t="s">
        <v>210</v>
      </c>
      <c r="M190" s="361" t="s">
        <v>210</v>
      </c>
      <c r="N190" s="361" t="s">
        <v>224</v>
      </c>
      <c r="O190" s="361" t="s">
        <v>224</v>
      </c>
      <c r="P190" s="361" t="s">
        <v>211</v>
      </c>
      <c r="Q190" s="361" t="s">
        <v>211</v>
      </c>
      <c r="R190" s="361" t="s">
        <v>225</v>
      </c>
      <c r="S190" s="361" t="s">
        <v>225</v>
      </c>
      <c r="T190" s="361" t="s">
        <v>212</v>
      </c>
      <c r="U190" s="361" t="s">
        <v>212</v>
      </c>
      <c r="V190" s="361" t="s">
        <v>226</v>
      </c>
      <c r="W190" s="361" t="s">
        <v>226</v>
      </c>
      <c r="X190" s="361" t="s">
        <v>213</v>
      </c>
      <c r="Y190" s="361" t="s">
        <v>213</v>
      </c>
      <c r="Z190" s="361" t="s">
        <v>227</v>
      </c>
      <c r="AA190" s="361" t="s">
        <v>227</v>
      </c>
      <c r="AB190" s="361" t="s">
        <v>214</v>
      </c>
      <c r="AC190" s="361" t="s">
        <v>214</v>
      </c>
      <c r="AD190" s="361" t="s">
        <v>228</v>
      </c>
      <c r="AE190" s="361" t="s">
        <v>228</v>
      </c>
      <c r="AF190" s="361" t="s">
        <v>215</v>
      </c>
      <c r="AG190" s="361" t="s">
        <v>215</v>
      </c>
      <c r="AH190" s="361" t="s">
        <v>229</v>
      </c>
      <c r="AI190" s="361" t="s">
        <v>229</v>
      </c>
      <c r="AJ190" s="361" t="s">
        <v>216</v>
      </c>
      <c r="AK190" s="361" t="s">
        <v>216</v>
      </c>
      <c r="AL190" s="361" t="s">
        <v>230</v>
      </c>
      <c r="AM190" s="361" t="s">
        <v>230</v>
      </c>
      <c r="AN190" s="361" t="s">
        <v>217</v>
      </c>
      <c r="AO190" s="361" t="s">
        <v>217</v>
      </c>
      <c r="AP190" s="361" t="s">
        <v>231</v>
      </c>
      <c r="AQ190" s="361" t="s">
        <v>231</v>
      </c>
      <c r="AR190" s="361" t="s">
        <v>218</v>
      </c>
      <c r="AS190" s="361" t="s">
        <v>218</v>
      </c>
      <c r="AT190" s="361" t="s">
        <v>232</v>
      </c>
      <c r="AU190" s="361" t="s">
        <v>232</v>
      </c>
      <c r="AV190" s="361" t="s">
        <v>219</v>
      </c>
      <c r="AW190" s="361" t="s">
        <v>219</v>
      </c>
      <c r="AX190" s="361" t="s">
        <v>233</v>
      </c>
      <c r="AY190" s="361" t="s">
        <v>233</v>
      </c>
      <c r="AZ190" s="361" t="s">
        <v>220</v>
      </c>
      <c r="BA190" s="361" t="s">
        <v>220</v>
      </c>
      <c r="BB190" s="361" t="s">
        <v>234</v>
      </c>
      <c r="BC190" s="361" t="s">
        <v>234</v>
      </c>
      <c r="BD190" s="361" t="s">
        <v>221</v>
      </c>
      <c r="BE190" s="361" t="s">
        <v>221</v>
      </c>
      <c r="BF190" s="361" t="s">
        <v>235</v>
      </c>
      <c r="BG190" s="361" t="s">
        <v>235</v>
      </c>
      <c r="BH190" s="361" t="s">
        <v>222</v>
      </c>
      <c r="BI190" s="361" t="s">
        <v>222</v>
      </c>
      <c r="BJ190" s="361" t="s">
        <v>236</v>
      </c>
      <c r="BK190" s="361" t="s">
        <v>236</v>
      </c>
      <c r="BL190" s="361" t="s">
        <v>212</v>
      </c>
      <c r="BM190" s="361" t="s">
        <v>212</v>
      </c>
      <c r="BN190" s="361" t="s">
        <v>226</v>
      </c>
      <c r="BO190" s="361" t="s">
        <v>226</v>
      </c>
      <c r="BP190" s="361" t="s">
        <v>219</v>
      </c>
      <c r="BQ190" s="361" t="s">
        <v>237</v>
      </c>
      <c r="BR190" s="361" t="s">
        <v>237</v>
      </c>
      <c r="BS190" s="187"/>
      <c r="BT190" s="187"/>
      <c r="BU190" s="785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  <c r="FQ190" s="28"/>
      <c r="FR190" s="28"/>
      <c r="FS190" s="28"/>
      <c r="FT190" s="28"/>
      <c r="FU190" s="28"/>
      <c r="FV190" s="28"/>
      <c r="FW190" s="28"/>
      <c r="FX190" s="28"/>
      <c r="FY190" s="28"/>
      <c r="FZ190" s="28"/>
      <c r="GA190" s="59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</row>
    <row r="191" spans="1:198" s="409" customFormat="1" ht="13.8" thickBot="1" x14ac:dyDescent="0.3">
      <c r="A191" s="601">
        <v>188</v>
      </c>
      <c r="B191" s="407" t="s">
        <v>981</v>
      </c>
      <c r="C191" s="464" t="s">
        <v>207</v>
      </c>
      <c r="D191" s="464" t="s">
        <v>100</v>
      </c>
      <c r="F191" s="465" t="s">
        <v>112</v>
      </c>
      <c r="G191" s="466" t="s">
        <v>926</v>
      </c>
      <c r="H191" s="412">
        <v>1</v>
      </c>
      <c r="I191" s="412">
        <v>1</v>
      </c>
      <c r="J191" s="412">
        <v>1</v>
      </c>
      <c r="K191" s="412">
        <v>1</v>
      </c>
      <c r="L191" s="412">
        <v>1</v>
      </c>
      <c r="M191" s="412">
        <v>1</v>
      </c>
      <c r="N191" s="412">
        <v>1</v>
      </c>
      <c r="O191" s="412">
        <v>1</v>
      </c>
      <c r="P191" s="412">
        <v>1</v>
      </c>
      <c r="Q191" s="412">
        <v>1</v>
      </c>
      <c r="R191" s="412">
        <v>1</v>
      </c>
      <c r="S191" s="412">
        <v>1</v>
      </c>
      <c r="T191" s="412">
        <v>1</v>
      </c>
      <c r="U191" s="412">
        <v>1</v>
      </c>
      <c r="V191" s="412">
        <v>1</v>
      </c>
      <c r="W191" s="412">
        <v>1</v>
      </c>
      <c r="X191" s="412">
        <v>1</v>
      </c>
      <c r="Y191" s="412">
        <v>1</v>
      </c>
      <c r="Z191" s="412">
        <v>1</v>
      </c>
      <c r="AA191" s="412">
        <v>1</v>
      </c>
      <c r="AB191" s="412">
        <v>1</v>
      </c>
      <c r="AC191" s="412">
        <v>1</v>
      </c>
      <c r="AD191" s="412">
        <v>1</v>
      </c>
      <c r="AE191" s="412">
        <v>1</v>
      </c>
      <c r="AF191" s="412">
        <v>1</v>
      </c>
      <c r="AG191" s="412">
        <v>1</v>
      </c>
      <c r="AH191" s="412">
        <v>1</v>
      </c>
      <c r="AI191" s="412">
        <v>1</v>
      </c>
      <c r="AJ191" s="412">
        <v>1</v>
      </c>
      <c r="AK191" s="412">
        <v>1</v>
      </c>
      <c r="AL191" s="412">
        <v>1</v>
      </c>
      <c r="AM191" s="412">
        <v>1</v>
      </c>
      <c r="AN191" s="412">
        <v>1</v>
      </c>
      <c r="AO191" s="412">
        <v>1</v>
      </c>
      <c r="AP191" s="412">
        <v>1</v>
      </c>
      <c r="AQ191" s="412">
        <v>1</v>
      </c>
      <c r="AR191" s="412">
        <v>1</v>
      </c>
      <c r="AS191" s="412">
        <v>1</v>
      </c>
      <c r="AT191" s="412">
        <v>1</v>
      </c>
      <c r="AU191" s="412">
        <v>1</v>
      </c>
      <c r="AV191" s="412">
        <v>1</v>
      </c>
      <c r="AW191" s="412">
        <v>1</v>
      </c>
      <c r="AX191" s="412">
        <v>1</v>
      </c>
      <c r="AY191" s="412">
        <v>1</v>
      </c>
      <c r="AZ191" s="412">
        <v>1</v>
      </c>
      <c r="BA191" s="412">
        <v>1</v>
      </c>
      <c r="BB191" s="412">
        <v>1</v>
      </c>
      <c r="BC191" s="412">
        <v>1</v>
      </c>
      <c r="BD191" s="412">
        <v>1</v>
      </c>
      <c r="BE191" s="412">
        <v>1</v>
      </c>
      <c r="BF191" s="412">
        <v>1</v>
      </c>
      <c r="BG191" s="412">
        <v>1</v>
      </c>
      <c r="BH191" s="412">
        <v>1</v>
      </c>
      <c r="BI191" s="412">
        <v>1</v>
      </c>
      <c r="BJ191" s="412">
        <v>1</v>
      </c>
      <c r="BK191" s="412">
        <v>1</v>
      </c>
      <c r="BL191" s="412">
        <v>1</v>
      </c>
      <c r="BM191" s="412">
        <v>1</v>
      </c>
      <c r="BN191" s="412">
        <v>1</v>
      </c>
      <c r="BO191" s="412">
        <v>1</v>
      </c>
      <c r="BP191" s="412">
        <v>1</v>
      </c>
      <c r="BQ191" s="412">
        <v>1</v>
      </c>
      <c r="BR191" s="412">
        <v>1</v>
      </c>
      <c r="BS191" s="467"/>
      <c r="BT191" s="467"/>
      <c r="BU191" s="786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  <c r="FQ191" s="28"/>
      <c r="FR191" s="28"/>
      <c r="FS191" s="28"/>
      <c r="FT191" s="28"/>
      <c r="FU191" s="28"/>
      <c r="FV191" s="28"/>
      <c r="FW191" s="28"/>
      <c r="FX191" s="28"/>
      <c r="FY191" s="28"/>
      <c r="FZ191" s="28"/>
      <c r="GA191" s="723"/>
      <c r="GB191" s="414"/>
      <c r="GC191" s="414"/>
      <c r="GD191" s="414"/>
      <c r="GE191" s="414"/>
      <c r="GF191" s="414"/>
      <c r="GG191" s="414"/>
      <c r="GH191" s="414"/>
      <c r="GI191" s="414"/>
      <c r="GJ191" s="414"/>
      <c r="GK191" s="414"/>
      <c r="GL191" s="414"/>
      <c r="GM191" s="414"/>
      <c r="GN191" s="414"/>
      <c r="GO191" s="414"/>
      <c r="GP191" s="414"/>
    </row>
    <row r="192" spans="1:198" s="199" customFormat="1" x14ac:dyDescent="0.25">
      <c r="A192" s="601">
        <v>189</v>
      </c>
      <c r="B192" s="259" t="s">
        <v>982</v>
      </c>
      <c r="C192" s="222" t="s">
        <v>157</v>
      </c>
      <c r="D192" s="471" t="s">
        <v>158</v>
      </c>
      <c r="F192" s="197" t="s">
        <v>112</v>
      </c>
      <c r="G192" s="198">
        <v>2</v>
      </c>
      <c r="H192" s="472">
        <v>2</v>
      </c>
      <c r="I192" s="472">
        <v>2</v>
      </c>
      <c r="J192" s="472">
        <v>2</v>
      </c>
      <c r="K192" s="472">
        <v>2</v>
      </c>
      <c r="L192" s="472">
        <v>2</v>
      </c>
      <c r="M192" s="472">
        <v>2</v>
      </c>
      <c r="N192" s="472">
        <v>2</v>
      </c>
      <c r="O192" s="472">
        <v>2</v>
      </c>
      <c r="P192" s="472">
        <v>2</v>
      </c>
      <c r="Q192" s="472">
        <v>2</v>
      </c>
      <c r="R192" s="472">
        <v>2</v>
      </c>
      <c r="S192" s="472">
        <v>2</v>
      </c>
      <c r="T192" s="472">
        <v>2</v>
      </c>
      <c r="U192" s="472">
        <v>2</v>
      </c>
      <c r="V192" s="472">
        <v>2</v>
      </c>
      <c r="W192" s="472">
        <v>2</v>
      </c>
      <c r="X192" s="472">
        <v>2</v>
      </c>
      <c r="Y192" s="472">
        <v>2</v>
      </c>
      <c r="Z192" s="472">
        <v>2</v>
      </c>
      <c r="AA192" s="472">
        <v>2</v>
      </c>
      <c r="AB192" s="472">
        <v>2</v>
      </c>
      <c r="AC192" s="472">
        <v>2</v>
      </c>
      <c r="AD192" s="472">
        <v>2</v>
      </c>
      <c r="AE192" s="472">
        <v>2</v>
      </c>
      <c r="AF192" s="472">
        <v>2</v>
      </c>
      <c r="AG192" s="472">
        <v>2</v>
      </c>
      <c r="AH192" s="472">
        <v>2</v>
      </c>
      <c r="AI192" s="472">
        <v>2</v>
      </c>
      <c r="AJ192" s="472">
        <v>2</v>
      </c>
      <c r="AK192" s="472">
        <v>2</v>
      </c>
      <c r="AL192" s="472">
        <v>2</v>
      </c>
      <c r="AM192" s="472">
        <v>2</v>
      </c>
      <c r="AN192" s="472">
        <v>2</v>
      </c>
      <c r="AO192" s="472">
        <v>2</v>
      </c>
      <c r="AP192" s="472">
        <v>2</v>
      </c>
      <c r="AQ192" s="472">
        <v>2</v>
      </c>
      <c r="AR192" s="472">
        <v>2</v>
      </c>
      <c r="AS192" s="472">
        <v>2</v>
      </c>
      <c r="AT192" s="472">
        <v>2</v>
      </c>
      <c r="AU192" s="472">
        <v>2</v>
      </c>
      <c r="AV192" s="472">
        <v>2</v>
      </c>
      <c r="AW192" s="472">
        <v>2</v>
      </c>
      <c r="AX192" s="472">
        <v>2</v>
      </c>
      <c r="AY192" s="472">
        <v>2</v>
      </c>
      <c r="AZ192" s="472">
        <v>2</v>
      </c>
      <c r="BA192" s="472">
        <v>2</v>
      </c>
      <c r="BB192" s="472">
        <v>2</v>
      </c>
      <c r="BC192" s="472">
        <v>2</v>
      </c>
      <c r="BD192" s="472">
        <v>2</v>
      </c>
      <c r="BE192" s="472">
        <v>2</v>
      </c>
      <c r="BF192" s="472">
        <v>2</v>
      </c>
      <c r="BG192" s="472">
        <v>2</v>
      </c>
      <c r="BH192" s="472">
        <v>2</v>
      </c>
      <c r="BI192" s="472">
        <v>2</v>
      </c>
      <c r="BJ192" s="472">
        <v>2</v>
      </c>
      <c r="BK192" s="472">
        <v>2</v>
      </c>
      <c r="BL192" s="472">
        <v>2</v>
      </c>
      <c r="BM192" s="472">
        <v>2</v>
      </c>
      <c r="BN192" s="472">
        <v>2</v>
      </c>
      <c r="BO192" s="472">
        <v>2</v>
      </c>
      <c r="BP192" s="472">
        <v>2</v>
      </c>
      <c r="BQ192" s="472">
        <v>2</v>
      </c>
      <c r="BR192" s="472">
        <v>2</v>
      </c>
      <c r="BS192" s="224"/>
      <c r="BT192" s="224"/>
      <c r="BU192" s="775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  <c r="FM192" s="28"/>
      <c r="FN192" s="28"/>
      <c r="FO192" s="28"/>
      <c r="FP192" s="28"/>
      <c r="FQ192" s="28"/>
      <c r="FR192" s="28"/>
      <c r="FS192" s="28"/>
      <c r="FT192" s="28"/>
      <c r="FU192" s="28"/>
      <c r="FV192" s="28"/>
      <c r="FW192" s="28"/>
      <c r="FX192" s="28"/>
      <c r="FY192" s="28"/>
      <c r="FZ192" s="28"/>
      <c r="GA192" s="591"/>
      <c r="GB192" s="202"/>
      <c r="GC192" s="202"/>
      <c r="GD192" s="202"/>
      <c r="GE192" s="202"/>
      <c r="GF192" s="202"/>
      <c r="GG192" s="202"/>
      <c r="GH192" s="202"/>
      <c r="GI192" s="202"/>
      <c r="GJ192" s="202"/>
      <c r="GK192" s="202"/>
      <c r="GL192" s="202"/>
      <c r="GM192" s="202"/>
      <c r="GN192" s="202"/>
      <c r="GO192" s="202"/>
      <c r="GP192" s="202"/>
    </row>
    <row r="193" spans="1:198" s="209" customFormat="1" ht="13.8" thickBot="1" x14ac:dyDescent="0.3">
      <c r="A193" s="601">
        <v>190</v>
      </c>
      <c r="B193" s="261" t="s">
        <v>982</v>
      </c>
      <c r="C193" s="225" t="s">
        <v>159</v>
      </c>
      <c r="D193" s="473" t="s">
        <v>158</v>
      </c>
      <c r="E193" s="206" t="s">
        <v>160</v>
      </c>
      <c r="F193" s="207" t="s">
        <v>112</v>
      </c>
      <c r="G193" s="208">
        <v>2</v>
      </c>
      <c r="H193" s="474">
        <v>2</v>
      </c>
      <c r="I193" s="474">
        <v>2</v>
      </c>
      <c r="J193" s="474">
        <v>2</v>
      </c>
      <c r="K193" s="474">
        <v>2</v>
      </c>
      <c r="L193" s="474">
        <v>2</v>
      </c>
      <c r="M193" s="474">
        <v>2</v>
      </c>
      <c r="N193" s="474">
        <v>2</v>
      </c>
      <c r="O193" s="474">
        <v>2</v>
      </c>
      <c r="P193" s="474">
        <v>2</v>
      </c>
      <c r="Q193" s="474">
        <v>2</v>
      </c>
      <c r="R193" s="474">
        <v>2</v>
      </c>
      <c r="S193" s="474">
        <v>2</v>
      </c>
      <c r="T193" s="474">
        <v>2</v>
      </c>
      <c r="U193" s="474">
        <v>2</v>
      </c>
      <c r="V193" s="474">
        <v>2</v>
      </c>
      <c r="W193" s="474">
        <v>2</v>
      </c>
      <c r="X193" s="474">
        <v>2</v>
      </c>
      <c r="Y193" s="474">
        <v>2</v>
      </c>
      <c r="Z193" s="474">
        <v>2</v>
      </c>
      <c r="AA193" s="474">
        <v>2</v>
      </c>
      <c r="AB193" s="474">
        <v>2</v>
      </c>
      <c r="AC193" s="474">
        <v>2</v>
      </c>
      <c r="AD193" s="474">
        <v>2</v>
      </c>
      <c r="AE193" s="474">
        <v>2</v>
      </c>
      <c r="AF193" s="474">
        <v>2</v>
      </c>
      <c r="AG193" s="474">
        <v>2</v>
      </c>
      <c r="AH193" s="474">
        <v>2</v>
      </c>
      <c r="AI193" s="474">
        <v>2</v>
      </c>
      <c r="AJ193" s="474">
        <v>2</v>
      </c>
      <c r="AK193" s="474">
        <v>2</v>
      </c>
      <c r="AL193" s="474">
        <v>2</v>
      </c>
      <c r="AM193" s="474">
        <v>2</v>
      </c>
      <c r="AN193" s="474">
        <v>2</v>
      </c>
      <c r="AO193" s="474">
        <v>2</v>
      </c>
      <c r="AP193" s="474">
        <v>2</v>
      </c>
      <c r="AQ193" s="474">
        <v>2</v>
      </c>
      <c r="AR193" s="474">
        <v>2</v>
      </c>
      <c r="AS193" s="474">
        <v>2</v>
      </c>
      <c r="AT193" s="474">
        <v>2</v>
      </c>
      <c r="AU193" s="474">
        <v>2</v>
      </c>
      <c r="AV193" s="474">
        <v>2</v>
      </c>
      <c r="AW193" s="474">
        <v>2</v>
      </c>
      <c r="AX193" s="474">
        <v>2</v>
      </c>
      <c r="AY193" s="474">
        <v>2</v>
      </c>
      <c r="AZ193" s="474">
        <v>2</v>
      </c>
      <c r="BA193" s="474">
        <v>2</v>
      </c>
      <c r="BB193" s="474">
        <v>2</v>
      </c>
      <c r="BC193" s="474">
        <v>2</v>
      </c>
      <c r="BD193" s="474">
        <v>2</v>
      </c>
      <c r="BE193" s="474">
        <v>2</v>
      </c>
      <c r="BF193" s="474">
        <v>2</v>
      </c>
      <c r="BG193" s="474">
        <v>2</v>
      </c>
      <c r="BH193" s="474">
        <v>2</v>
      </c>
      <c r="BI193" s="474">
        <v>2</v>
      </c>
      <c r="BJ193" s="474">
        <v>2</v>
      </c>
      <c r="BK193" s="474">
        <v>2</v>
      </c>
      <c r="BL193" s="474">
        <v>2</v>
      </c>
      <c r="BM193" s="474">
        <v>2</v>
      </c>
      <c r="BN193" s="474">
        <v>2</v>
      </c>
      <c r="BO193" s="474">
        <v>2</v>
      </c>
      <c r="BP193" s="474">
        <v>2</v>
      </c>
      <c r="BQ193" s="474">
        <v>2</v>
      </c>
      <c r="BR193" s="474">
        <v>2</v>
      </c>
      <c r="BS193" s="227"/>
      <c r="BT193" s="227"/>
      <c r="BU193" s="776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  <c r="FM193" s="28"/>
      <c r="FN193" s="28"/>
      <c r="FO193" s="28"/>
      <c r="FP193" s="28"/>
      <c r="FQ193" s="28"/>
      <c r="FR193" s="28"/>
      <c r="FS193" s="28"/>
      <c r="FT193" s="28"/>
      <c r="FU193" s="28"/>
      <c r="FV193" s="28"/>
      <c r="FW193" s="28"/>
      <c r="FX193" s="28"/>
      <c r="FY193" s="28"/>
      <c r="FZ193" s="28"/>
      <c r="GA193" s="592"/>
      <c r="GB193" s="212"/>
      <c r="GC193" s="212"/>
      <c r="GD193" s="212"/>
      <c r="GE193" s="212"/>
      <c r="GF193" s="212"/>
      <c r="GG193" s="212"/>
      <c r="GH193" s="212"/>
      <c r="GI193" s="212"/>
      <c r="GJ193" s="212"/>
      <c r="GK193" s="212"/>
      <c r="GL193" s="212"/>
      <c r="GM193" s="212"/>
      <c r="GN193" s="212"/>
      <c r="GO193" s="212"/>
      <c r="GP193" s="212"/>
    </row>
    <row r="194" spans="1:198" s="254" customFormat="1" ht="13.8" thickBot="1" x14ac:dyDescent="0.3">
      <c r="A194" s="601">
        <v>191</v>
      </c>
      <c r="B194" s="418" t="s">
        <v>983</v>
      </c>
      <c r="C194" s="416" t="s">
        <v>161</v>
      </c>
      <c r="D194" s="468" t="s">
        <v>54</v>
      </c>
      <c r="F194" s="308" t="s">
        <v>112</v>
      </c>
      <c r="G194" s="309">
        <v>2</v>
      </c>
      <c r="H194" s="469">
        <v>2</v>
      </c>
      <c r="I194" s="469">
        <v>2</v>
      </c>
      <c r="J194" s="469">
        <v>2</v>
      </c>
      <c r="K194" s="469">
        <v>2</v>
      </c>
      <c r="L194" s="469">
        <v>2</v>
      </c>
      <c r="M194" s="469">
        <v>2</v>
      </c>
      <c r="N194" s="469">
        <v>2</v>
      </c>
      <c r="O194" s="469">
        <v>2</v>
      </c>
      <c r="P194" s="469">
        <v>2</v>
      </c>
      <c r="Q194" s="469">
        <v>2</v>
      </c>
      <c r="R194" s="469">
        <v>2</v>
      </c>
      <c r="S194" s="469">
        <v>2</v>
      </c>
      <c r="T194" s="469">
        <v>2</v>
      </c>
      <c r="U194" s="469">
        <v>2</v>
      </c>
      <c r="V194" s="469">
        <v>2</v>
      </c>
      <c r="W194" s="469">
        <v>2</v>
      </c>
      <c r="X194" s="469">
        <v>2</v>
      </c>
      <c r="Y194" s="469">
        <v>2</v>
      </c>
      <c r="Z194" s="469">
        <v>2</v>
      </c>
      <c r="AA194" s="469">
        <v>2</v>
      </c>
      <c r="AB194" s="469">
        <v>2</v>
      </c>
      <c r="AC194" s="469">
        <v>2</v>
      </c>
      <c r="AD194" s="469">
        <v>2</v>
      </c>
      <c r="AE194" s="469">
        <v>2</v>
      </c>
      <c r="AF194" s="469">
        <v>2</v>
      </c>
      <c r="AG194" s="469">
        <v>2</v>
      </c>
      <c r="AH194" s="469">
        <v>2</v>
      </c>
      <c r="AI194" s="469">
        <v>2</v>
      </c>
      <c r="AJ194" s="469">
        <v>2</v>
      </c>
      <c r="AK194" s="469">
        <v>2</v>
      </c>
      <c r="AL194" s="469">
        <v>2</v>
      </c>
      <c r="AM194" s="469">
        <v>2</v>
      </c>
      <c r="AN194" s="469">
        <v>2</v>
      </c>
      <c r="AO194" s="469">
        <v>2</v>
      </c>
      <c r="AP194" s="469">
        <v>2</v>
      </c>
      <c r="AQ194" s="469">
        <v>2</v>
      </c>
      <c r="AR194" s="469">
        <v>2</v>
      </c>
      <c r="AS194" s="469">
        <v>2</v>
      </c>
      <c r="AT194" s="469">
        <v>2</v>
      </c>
      <c r="AU194" s="469">
        <v>2</v>
      </c>
      <c r="AV194" s="469">
        <v>2</v>
      </c>
      <c r="AW194" s="469">
        <v>2</v>
      </c>
      <c r="AX194" s="469">
        <v>2</v>
      </c>
      <c r="AY194" s="469">
        <v>2</v>
      </c>
      <c r="AZ194" s="469">
        <v>2</v>
      </c>
      <c r="BA194" s="469">
        <v>2</v>
      </c>
      <c r="BB194" s="469">
        <v>2</v>
      </c>
      <c r="BC194" s="469">
        <v>2</v>
      </c>
      <c r="BD194" s="469">
        <v>2</v>
      </c>
      <c r="BE194" s="469">
        <v>2</v>
      </c>
      <c r="BF194" s="469">
        <v>2</v>
      </c>
      <c r="BG194" s="469">
        <v>2</v>
      </c>
      <c r="BH194" s="469">
        <v>2</v>
      </c>
      <c r="BI194" s="469">
        <v>2</v>
      </c>
      <c r="BJ194" s="469">
        <v>2</v>
      </c>
      <c r="BK194" s="469">
        <v>2</v>
      </c>
      <c r="BL194" s="469">
        <v>2</v>
      </c>
      <c r="BM194" s="469">
        <v>2</v>
      </c>
      <c r="BN194" s="469">
        <v>2</v>
      </c>
      <c r="BO194" s="469">
        <v>2</v>
      </c>
      <c r="BP194" s="469">
        <v>2</v>
      </c>
      <c r="BQ194" s="469">
        <v>2</v>
      </c>
      <c r="BR194" s="469">
        <v>2</v>
      </c>
      <c r="BS194" s="460"/>
      <c r="BT194" s="460"/>
      <c r="BU194" s="784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  <c r="FM194" s="28"/>
      <c r="FN194" s="28"/>
      <c r="FO194" s="28"/>
      <c r="FP194" s="28"/>
      <c r="FQ194" s="28"/>
      <c r="FR194" s="28"/>
      <c r="FS194" s="28"/>
      <c r="FT194" s="28"/>
      <c r="FU194" s="28"/>
      <c r="FV194" s="28"/>
      <c r="FW194" s="28"/>
      <c r="FX194" s="28"/>
      <c r="FY194" s="28"/>
      <c r="FZ194" s="28"/>
      <c r="GA194" s="593"/>
      <c r="GB194" s="253"/>
      <c r="GC194" s="253"/>
      <c r="GD194" s="253"/>
      <c r="GE194" s="253"/>
      <c r="GF194" s="253"/>
      <c r="GG194" s="253"/>
      <c r="GH194" s="253"/>
      <c r="GI194" s="253"/>
      <c r="GJ194" s="253"/>
      <c r="GK194" s="253"/>
      <c r="GL194" s="253"/>
      <c r="GM194" s="253"/>
      <c r="GN194" s="253"/>
      <c r="GO194" s="253"/>
      <c r="GP194" s="253"/>
    </row>
    <row r="195" spans="1:198" s="199" customFormat="1" ht="16.2" x14ac:dyDescent="0.25">
      <c r="A195" s="601">
        <v>192</v>
      </c>
      <c r="B195" s="330"/>
      <c r="C195" s="324"/>
      <c r="D195" s="324"/>
      <c r="E195" s="324"/>
      <c r="F195" s="325"/>
      <c r="G195" s="326"/>
      <c r="H195" s="327" t="s">
        <v>272</v>
      </c>
      <c r="I195" s="327" t="s">
        <v>272</v>
      </c>
      <c r="J195" s="327" t="s">
        <v>223</v>
      </c>
      <c r="K195" s="327" t="s">
        <v>223</v>
      </c>
      <c r="L195" s="327" t="s">
        <v>210</v>
      </c>
      <c r="M195" s="327" t="s">
        <v>210</v>
      </c>
      <c r="N195" s="327" t="s">
        <v>224</v>
      </c>
      <c r="O195" s="327" t="s">
        <v>224</v>
      </c>
      <c r="P195" s="327" t="s">
        <v>211</v>
      </c>
      <c r="Q195" s="327" t="s">
        <v>211</v>
      </c>
      <c r="R195" s="327" t="s">
        <v>225</v>
      </c>
      <c r="S195" s="327" t="s">
        <v>225</v>
      </c>
      <c r="T195" s="327" t="s">
        <v>212</v>
      </c>
      <c r="U195" s="327" t="s">
        <v>212</v>
      </c>
      <c r="V195" s="327" t="s">
        <v>226</v>
      </c>
      <c r="W195" s="327" t="s">
        <v>226</v>
      </c>
      <c r="X195" s="327" t="s">
        <v>213</v>
      </c>
      <c r="Y195" s="327" t="s">
        <v>213</v>
      </c>
      <c r="Z195" s="327" t="s">
        <v>227</v>
      </c>
      <c r="AA195" s="327" t="s">
        <v>227</v>
      </c>
      <c r="AB195" s="327" t="s">
        <v>214</v>
      </c>
      <c r="AC195" s="327" t="s">
        <v>214</v>
      </c>
      <c r="AD195" s="327" t="s">
        <v>228</v>
      </c>
      <c r="AE195" s="327" t="s">
        <v>228</v>
      </c>
      <c r="AF195" s="327" t="s">
        <v>215</v>
      </c>
      <c r="AG195" s="327" t="s">
        <v>215</v>
      </c>
      <c r="AH195" s="327" t="s">
        <v>229</v>
      </c>
      <c r="AI195" s="327" t="s">
        <v>229</v>
      </c>
      <c r="AJ195" s="327" t="s">
        <v>216</v>
      </c>
      <c r="AK195" s="327" t="s">
        <v>216</v>
      </c>
      <c r="AL195" s="327" t="s">
        <v>230</v>
      </c>
      <c r="AM195" s="327" t="s">
        <v>230</v>
      </c>
      <c r="AN195" s="327" t="s">
        <v>217</v>
      </c>
      <c r="AO195" s="327" t="s">
        <v>217</v>
      </c>
      <c r="AP195" s="327" t="s">
        <v>231</v>
      </c>
      <c r="AQ195" s="327" t="s">
        <v>231</v>
      </c>
      <c r="AR195" s="327" t="s">
        <v>218</v>
      </c>
      <c r="AS195" s="327" t="s">
        <v>218</v>
      </c>
      <c r="AT195" s="327" t="s">
        <v>232</v>
      </c>
      <c r="AU195" s="327" t="s">
        <v>232</v>
      </c>
      <c r="AV195" s="327" t="s">
        <v>219</v>
      </c>
      <c r="AW195" s="327" t="s">
        <v>219</v>
      </c>
      <c r="AX195" s="327" t="s">
        <v>233</v>
      </c>
      <c r="AY195" s="327" t="s">
        <v>233</v>
      </c>
      <c r="AZ195" s="327" t="s">
        <v>220</v>
      </c>
      <c r="BA195" s="327" t="s">
        <v>220</v>
      </c>
      <c r="BB195" s="327" t="s">
        <v>234</v>
      </c>
      <c r="BC195" s="327" t="s">
        <v>234</v>
      </c>
      <c r="BD195" s="327" t="s">
        <v>221</v>
      </c>
      <c r="BE195" s="327" t="s">
        <v>221</v>
      </c>
      <c r="BF195" s="327" t="s">
        <v>235</v>
      </c>
      <c r="BG195" s="327" t="s">
        <v>235</v>
      </c>
      <c r="BH195" s="327" t="s">
        <v>222</v>
      </c>
      <c r="BI195" s="327" t="s">
        <v>222</v>
      </c>
      <c r="BJ195" s="327" t="s">
        <v>236</v>
      </c>
      <c r="BK195" s="327" t="s">
        <v>236</v>
      </c>
      <c r="BL195" s="327" t="s">
        <v>212</v>
      </c>
      <c r="BM195" s="327" t="s">
        <v>212</v>
      </c>
      <c r="BN195" s="327" t="s">
        <v>226</v>
      </c>
      <c r="BO195" s="327" t="s">
        <v>226</v>
      </c>
      <c r="BP195" s="327" t="s">
        <v>219</v>
      </c>
      <c r="BQ195" s="327" t="s">
        <v>237</v>
      </c>
      <c r="BR195" s="327" t="s">
        <v>237</v>
      </c>
      <c r="BS195" s="200"/>
      <c r="BT195" s="200"/>
      <c r="BU195" s="742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  <c r="FQ195" s="28"/>
      <c r="FR195" s="28"/>
      <c r="FS195" s="28"/>
      <c r="FT195" s="28"/>
      <c r="FU195" s="28"/>
      <c r="FV195" s="28"/>
      <c r="FW195" s="28"/>
      <c r="FX195" s="28"/>
      <c r="FY195" s="28"/>
      <c r="FZ195" s="28"/>
      <c r="GA195" s="591"/>
      <c r="GB195" s="202"/>
      <c r="GC195" s="202"/>
      <c r="GD195" s="202"/>
      <c r="GE195" s="202"/>
      <c r="GF195" s="202"/>
      <c r="GG195" s="202"/>
      <c r="GH195" s="202"/>
      <c r="GI195" s="202"/>
      <c r="GJ195" s="202"/>
      <c r="GK195" s="202"/>
      <c r="GL195" s="202"/>
      <c r="GM195" s="202"/>
      <c r="GN195" s="202"/>
      <c r="GO195" s="202"/>
      <c r="GP195" s="202"/>
    </row>
    <row r="196" spans="1:198" s="209" customFormat="1" ht="13.8" thickBot="1" x14ac:dyDescent="0.3">
      <c r="A196" s="601">
        <v>193</v>
      </c>
      <c r="B196" s="261" t="s">
        <v>984</v>
      </c>
      <c r="C196" s="205" t="s">
        <v>1254</v>
      </c>
      <c r="D196" s="262" t="s">
        <v>10</v>
      </c>
      <c r="F196" s="207" t="s">
        <v>112</v>
      </c>
      <c r="G196" s="208" t="s">
        <v>926</v>
      </c>
      <c r="H196" s="226">
        <v>1</v>
      </c>
      <c r="I196" s="226">
        <v>1</v>
      </c>
      <c r="J196" s="226">
        <v>1</v>
      </c>
      <c r="K196" s="226">
        <v>1</v>
      </c>
      <c r="L196" s="226">
        <v>1</v>
      </c>
      <c r="M196" s="226">
        <v>1</v>
      </c>
      <c r="N196" s="226">
        <v>1</v>
      </c>
      <c r="O196" s="226">
        <v>1</v>
      </c>
      <c r="P196" s="226">
        <v>1</v>
      </c>
      <c r="Q196" s="226">
        <v>1</v>
      </c>
      <c r="R196" s="226">
        <v>1</v>
      </c>
      <c r="S196" s="226">
        <v>1</v>
      </c>
      <c r="T196" s="226">
        <v>1</v>
      </c>
      <c r="U196" s="226">
        <v>1</v>
      </c>
      <c r="V196" s="226">
        <v>1</v>
      </c>
      <c r="W196" s="226">
        <v>1</v>
      </c>
      <c r="X196" s="226">
        <v>1</v>
      </c>
      <c r="Y196" s="226">
        <v>1</v>
      </c>
      <c r="Z196" s="226">
        <v>1</v>
      </c>
      <c r="AA196" s="226">
        <v>1</v>
      </c>
      <c r="AB196" s="226">
        <v>1</v>
      </c>
      <c r="AC196" s="226">
        <v>1</v>
      </c>
      <c r="AD196" s="226">
        <v>1</v>
      </c>
      <c r="AE196" s="226">
        <v>1</v>
      </c>
      <c r="AF196" s="226">
        <v>1</v>
      </c>
      <c r="AG196" s="226">
        <v>1</v>
      </c>
      <c r="AH196" s="226">
        <v>1</v>
      </c>
      <c r="AI196" s="226">
        <v>1</v>
      </c>
      <c r="AJ196" s="226">
        <v>1</v>
      </c>
      <c r="AK196" s="226">
        <v>1</v>
      </c>
      <c r="AL196" s="226">
        <v>1</v>
      </c>
      <c r="AM196" s="226">
        <v>1</v>
      </c>
      <c r="AN196" s="226">
        <v>1</v>
      </c>
      <c r="AO196" s="226">
        <v>1</v>
      </c>
      <c r="AP196" s="226">
        <v>1</v>
      </c>
      <c r="AQ196" s="226">
        <v>1</v>
      </c>
      <c r="AR196" s="226">
        <v>1</v>
      </c>
      <c r="AS196" s="226">
        <v>1</v>
      </c>
      <c r="AT196" s="226">
        <v>1</v>
      </c>
      <c r="AU196" s="226">
        <v>1</v>
      </c>
      <c r="AV196" s="226">
        <v>1</v>
      </c>
      <c r="AW196" s="226">
        <v>1</v>
      </c>
      <c r="AX196" s="226">
        <v>1</v>
      </c>
      <c r="AY196" s="226">
        <v>1</v>
      </c>
      <c r="AZ196" s="226">
        <v>1</v>
      </c>
      <c r="BA196" s="226">
        <v>1</v>
      </c>
      <c r="BB196" s="226">
        <v>1</v>
      </c>
      <c r="BC196" s="226">
        <v>1</v>
      </c>
      <c r="BD196" s="226">
        <v>1</v>
      </c>
      <c r="BE196" s="226">
        <v>1</v>
      </c>
      <c r="BF196" s="226">
        <v>1</v>
      </c>
      <c r="BG196" s="226">
        <v>1</v>
      </c>
      <c r="BH196" s="226">
        <v>1</v>
      </c>
      <c r="BI196" s="226">
        <v>1</v>
      </c>
      <c r="BJ196" s="226">
        <v>1</v>
      </c>
      <c r="BK196" s="226">
        <v>1</v>
      </c>
      <c r="BL196" s="226">
        <v>1</v>
      </c>
      <c r="BM196" s="226">
        <v>1</v>
      </c>
      <c r="BN196" s="226">
        <v>1</v>
      </c>
      <c r="BO196" s="226">
        <v>1</v>
      </c>
      <c r="BP196" s="226">
        <v>1</v>
      </c>
      <c r="BQ196" s="226">
        <v>1</v>
      </c>
      <c r="BR196" s="226">
        <v>1</v>
      </c>
      <c r="BS196" s="231"/>
      <c r="BT196" s="231"/>
      <c r="BU196" s="736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  <c r="FQ196" s="28"/>
      <c r="FR196" s="28"/>
      <c r="FS196" s="28"/>
      <c r="FT196" s="28"/>
      <c r="FU196" s="28"/>
      <c r="FV196" s="28"/>
      <c r="FW196" s="28"/>
      <c r="FX196" s="28"/>
      <c r="FY196" s="28"/>
      <c r="FZ196" s="28"/>
      <c r="GA196" s="592"/>
      <c r="GB196" s="212"/>
      <c r="GC196" s="212"/>
      <c r="GD196" s="212"/>
      <c r="GE196" s="212"/>
      <c r="GF196" s="212"/>
      <c r="GG196" s="212"/>
      <c r="GH196" s="212"/>
      <c r="GI196" s="212"/>
      <c r="GJ196" s="212"/>
      <c r="GK196" s="212"/>
      <c r="GL196" s="212"/>
      <c r="GM196" s="212"/>
      <c r="GN196" s="212"/>
      <c r="GO196" s="212"/>
      <c r="GP196" s="212"/>
    </row>
    <row r="197" spans="1:198" s="199" customFormat="1" ht="21.6" x14ac:dyDescent="0.25">
      <c r="A197" s="601">
        <v>194</v>
      </c>
      <c r="B197" s="330"/>
      <c r="C197" s="324"/>
      <c r="D197" s="324"/>
      <c r="E197" s="324"/>
      <c r="F197" s="325"/>
      <c r="G197" s="326"/>
      <c r="H197" s="475" t="s">
        <v>464</v>
      </c>
      <c r="I197" s="327" t="s">
        <v>464</v>
      </c>
      <c r="J197" s="327" t="s">
        <v>464</v>
      </c>
      <c r="K197" s="327" t="s">
        <v>464</v>
      </c>
      <c r="L197" s="327" t="s">
        <v>465</v>
      </c>
      <c r="M197" s="327" t="s">
        <v>465</v>
      </c>
      <c r="N197" s="327" t="s">
        <v>465</v>
      </c>
      <c r="O197" s="327" t="s">
        <v>465</v>
      </c>
      <c r="P197" s="327" t="s">
        <v>466</v>
      </c>
      <c r="Q197" s="327" t="s">
        <v>466</v>
      </c>
      <c r="R197" s="327" t="s">
        <v>466</v>
      </c>
      <c r="S197" s="327" t="s">
        <v>466</v>
      </c>
      <c r="T197" s="327" t="s">
        <v>467</v>
      </c>
      <c r="U197" s="327" t="s">
        <v>467</v>
      </c>
      <c r="V197" s="327" t="s">
        <v>467</v>
      </c>
      <c r="W197" s="327" t="s">
        <v>467</v>
      </c>
      <c r="X197" s="327" t="s">
        <v>468</v>
      </c>
      <c r="Y197" s="327" t="s">
        <v>468</v>
      </c>
      <c r="Z197" s="327" t="s">
        <v>468</v>
      </c>
      <c r="AA197" s="327" t="s">
        <v>468</v>
      </c>
      <c r="AB197" s="327" t="s">
        <v>469</v>
      </c>
      <c r="AC197" s="327" t="s">
        <v>469</v>
      </c>
      <c r="AD197" s="327" t="s">
        <v>469</v>
      </c>
      <c r="AE197" s="327" t="s">
        <v>469</v>
      </c>
      <c r="AF197" s="327" t="s">
        <v>470</v>
      </c>
      <c r="AG197" s="327" t="s">
        <v>470</v>
      </c>
      <c r="AH197" s="327" t="s">
        <v>470</v>
      </c>
      <c r="AI197" s="327" t="s">
        <v>470</v>
      </c>
      <c r="AJ197" s="327" t="s">
        <v>471</v>
      </c>
      <c r="AK197" s="327" t="s">
        <v>471</v>
      </c>
      <c r="AL197" s="327" t="s">
        <v>471</v>
      </c>
      <c r="AM197" s="327" t="s">
        <v>471</v>
      </c>
      <c r="AN197" s="327" t="s">
        <v>472</v>
      </c>
      <c r="AO197" s="327" t="s">
        <v>472</v>
      </c>
      <c r="AP197" s="327" t="s">
        <v>472</v>
      </c>
      <c r="AQ197" s="327" t="s">
        <v>472</v>
      </c>
      <c r="AR197" s="327" t="s">
        <v>473</v>
      </c>
      <c r="AS197" s="327" t="s">
        <v>473</v>
      </c>
      <c r="AT197" s="327" t="s">
        <v>473</v>
      </c>
      <c r="AU197" s="327" t="s">
        <v>473</v>
      </c>
      <c r="AV197" s="327" t="s">
        <v>474</v>
      </c>
      <c r="AW197" s="327" t="s">
        <v>474</v>
      </c>
      <c r="AX197" s="327" t="s">
        <v>474</v>
      </c>
      <c r="AY197" s="327" t="s">
        <v>474</v>
      </c>
      <c r="AZ197" s="327" t="s">
        <v>475</v>
      </c>
      <c r="BA197" s="327" t="s">
        <v>475</v>
      </c>
      <c r="BB197" s="327" t="s">
        <v>475</v>
      </c>
      <c r="BC197" s="327" t="s">
        <v>475</v>
      </c>
      <c r="BD197" s="327" t="s">
        <v>476</v>
      </c>
      <c r="BE197" s="327" t="s">
        <v>476</v>
      </c>
      <c r="BF197" s="327" t="s">
        <v>476</v>
      </c>
      <c r="BG197" s="327" t="s">
        <v>476</v>
      </c>
      <c r="BH197" s="327" t="s">
        <v>477</v>
      </c>
      <c r="BI197" s="327" t="s">
        <v>477</v>
      </c>
      <c r="BJ197" s="327" t="s">
        <v>477</v>
      </c>
      <c r="BK197" s="327" t="s">
        <v>477</v>
      </c>
      <c r="BL197" s="327" t="s">
        <v>467</v>
      </c>
      <c r="BM197" s="327" t="s">
        <v>467</v>
      </c>
      <c r="BN197" s="327" t="s">
        <v>467</v>
      </c>
      <c r="BO197" s="327" t="s">
        <v>467</v>
      </c>
      <c r="BP197" s="327" t="s">
        <v>474</v>
      </c>
      <c r="BQ197" s="327" t="s">
        <v>478</v>
      </c>
      <c r="BR197" s="327" t="s">
        <v>478</v>
      </c>
      <c r="BS197" s="200"/>
      <c r="BT197" s="200"/>
      <c r="BU197" s="742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  <c r="FQ197" s="28"/>
      <c r="FR197" s="28"/>
      <c r="FS197" s="28"/>
      <c r="FT197" s="28"/>
      <c r="FU197" s="28"/>
      <c r="FV197" s="28"/>
      <c r="FW197" s="28"/>
      <c r="FX197" s="28"/>
      <c r="FY197" s="28"/>
      <c r="FZ197" s="28"/>
      <c r="GA197" s="591"/>
      <c r="GB197" s="202"/>
      <c r="GC197" s="202"/>
      <c r="GD197" s="202"/>
      <c r="GE197" s="202"/>
      <c r="GF197" s="202"/>
      <c r="GG197" s="202"/>
      <c r="GH197" s="202"/>
      <c r="GI197" s="202"/>
      <c r="GJ197" s="202"/>
      <c r="GK197" s="202"/>
      <c r="GL197" s="202"/>
      <c r="GM197" s="202"/>
      <c r="GN197" s="202"/>
      <c r="GO197" s="202"/>
      <c r="GP197" s="202"/>
    </row>
    <row r="198" spans="1:198" s="209" customFormat="1" ht="13.8" thickBot="1" x14ac:dyDescent="0.3">
      <c r="A198" s="601">
        <v>195</v>
      </c>
      <c r="B198" s="261" t="s">
        <v>985</v>
      </c>
      <c r="C198" s="205" t="s">
        <v>1255</v>
      </c>
      <c r="D198" s="262" t="s">
        <v>7</v>
      </c>
      <c r="F198" s="207" t="s">
        <v>112</v>
      </c>
      <c r="G198" s="208" t="s">
        <v>926</v>
      </c>
      <c r="H198" s="226">
        <v>1</v>
      </c>
      <c r="I198" s="226">
        <v>1</v>
      </c>
      <c r="J198" s="226">
        <v>1</v>
      </c>
      <c r="K198" s="226">
        <v>1</v>
      </c>
      <c r="L198" s="226">
        <v>1</v>
      </c>
      <c r="M198" s="226">
        <v>1</v>
      </c>
      <c r="N198" s="226">
        <v>1</v>
      </c>
      <c r="O198" s="226">
        <v>1</v>
      </c>
      <c r="P198" s="226">
        <v>1</v>
      </c>
      <c r="Q198" s="226">
        <v>1</v>
      </c>
      <c r="R198" s="226">
        <v>1</v>
      </c>
      <c r="S198" s="226">
        <v>1</v>
      </c>
      <c r="T198" s="226">
        <v>1</v>
      </c>
      <c r="U198" s="226">
        <v>1</v>
      </c>
      <c r="V198" s="226">
        <v>1</v>
      </c>
      <c r="W198" s="226">
        <v>1</v>
      </c>
      <c r="X198" s="226">
        <v>1</v>
      </c>
      <c r="Y198" s="226">
        <v>1</v>
      </c>
      <c r="Z198" s="226">
        <v>1</v>
      </c>
      <c r="AA198" s="226">
        <v>1</v>
      </c>
      <c r="AB198" s="226">
        <v>1</v>
      </c>
      <c r="AC198" s="226">
        <v>1</v>
      </c>
      <c r="AD198" s="226">
        <v>1</v>
      </c>
      <c r="AE198" s="226">
        <v>1</v>
      </c>
      <c r="AF198" s="226">
        <v>1</v>
      </c>
      <c r="AG198" s="226">
        <v>1</v>
      </c>
      <c r="AH198" s="226">
        <v>1</v>
      </c>
      <c r="AI198" s="226">
        <v>1</v>
      </c>
      <c r="AJ198" s="226">
        <v>1</v>
      </c>
      <c r="AK198" s="226">
        <v>1</v>
      </c>
      <c r="AL198" s="226">
        <v>1</v>
      </c>
      <c r="AM198" s="226">
        <v>1</v>
      </c>
      <c r="AN198" s="226">
        <v>1</v>
      </c>
      <c r="AO198" s="226">
        <v>1</v>
      </c>
      <c r="AP198" s="226">
        <v>1</v>
      </c>
      <c r="AQ198" s="226">
        <v>1</v>
      </c>
      <c r="AR198" s="226">
        <v>1</v>
      </c>
      <c r="AS198" s="226">
        <v>1</v>
      </c>
      <c r="AT198" s="226">
        <v>1</v>
      </c>
      <c r="AU198" s="226">
        <v>1</v>
      </c>
      <c r="AV198" s="226">
        <v>1</v>
      </c>
      <c r="AW198" s="226">
        <v>1</v>
      </c>
      <c r="AX198" s="226">
        <v>1</v>
      </c>
      <c r="AY198" s="226">
        <v>1</v>
      </c>
      <c r="AZ198" s="226">
        <v>1</v>
      </c>
      <c r="BA198" s="226">
        <v>1</v>
      </c>
      <c r="BB198" s="226">
        <v>1</v>
      </c>
      <c r="BC198" s="226">
        <v>1</v>
      </c>
      <c r="BD198" s="226">
        <v>1</v>
      </c>
      <c r="BE198" s="226">
        <v>1</v>
      </c>
      <c r="BF198" s="226">
        <v>1</v>
      </c>
      <c r="BG198" s="226">
        <v>1</v>
      </c>
      <c r="BH198" s="226">
        <v>1</v>
      </c>
      <c r="BI198" s="226">
        <v>1</v>
      </c>
      <c r="BJ198" s="226">
        <v>1</v>
      </c>
      <c r="BK198" s="226">
        <v>1</v>
      </c>
      <c r="BL198" s="226">
        <v>1</v>
      </c>
      <c r="BM198" s="226">
        <v>1</v>
      </c>
      <c r="BN198" s="226">
        <v>1</v>
      </c>
      <c r="BO198" s="226">
        <v>1</v>
      </c>
      <c r="BP198" s="226">
        <v>1</v>
      </c>
      <c r="BQ198" s="226">
        <v>1</v>
      </c>
      <c r="BR198" s="226">
        <v>1</v>
      </c>
      <c r="BS198" s="231"/>
      <c r="BT198" s="231"/>
      <c r="BU198" s="736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  <c r="FM198" s="28"/>
      <c r="FN198" s="28"/>
      <c r="FO198" s="28"/>
      <c r="FP198" s="28"/>
      <c r="FQ198" s="28"/>
      <c r="FR198" s="28"/>
      <c r="FS198" s="28"/>
      <c r="FT198" s="28"/>
      <c r="FU198" s="28"/>
      <c r="FV198" s="28"/>
      <c r="FW198" s="28"/>
      <c r="FX198" s="28"/>
      <c r="FY198" s="28"/>
      <c r="FZ198" s="28"/>
      <c r="GA198" s="592"/>
      <c r="GB198" s="212"/>
      <c r="GC198" s="212"/>
      <c r="GD198" s="212"/>
      <c r="GE198" s="212"/>
      <c r="GF198" s="212"/>
      <c r="GG198" s="212"/>
      <c r="GH198" s="212"/>
      <c r="GI198" s="212"/>
      <c r="GJ198" s="212"/>
      <c r="GK198" s="212"/>
      <c r="GL198" s="212"/>
      <c r="GM198" s="212"/>
      <c r="GN198" s="212"/>
      <c r="GO198" s="212"/>
      <c r="GP198" s="212"/>
    </row>
    <row r="199" spans="1:198" s="286" customFormat="1" x14ac:dyDescent="0.25">
      <c r="A199" s="601">
        <v>196</v>
      </c>
      <c r="B199" s="376" t="s">
        <v>986</v>
      </c>
      <c r="C199" s="189" t="s">
        <v>163</v>
      </c>
      <c r="D199" s="470" t="s">
        <v>104</v>
      </c>
      <c r="F199" s="190" t="s">
        <v>112</v>
      </c>
      <c r="G199" s="191" t="s">
        <v>926</v>
      </c>
      <c r="H199" s="228">
        <v>2982</v>
      </c>
      <c r="I199" s="228">
        <v>2982</v>
      </c>
      <c r="J199" s="228">
        <v>2982</v>
      </c>
      <c r="K199" s="228">
        <v>2982</v>
      </c>
      <c r="L199" s="305">
        <v>3762</v>
      </c>
      <c r="M199" s="305">
        <v>3762</v>
      </c>
      <c r="N199" s="305">
        <v>3762</v>
      </c>
      <c r="O199" s="305">
        <v>3762</v>
      </c>
      <c r="P199" s="305">
        <v>4542</v>
      </c>
      <c r="Q199" s="305">
        <v>4542</v>
      </c>
      <c r="R199" s="305">
        <v>4542</v>
      </c>
      <c r="S199" s="305">
        <v>4542</v>
      </c>
      <c r="T199" s="305">
        <v>5322</v>
      </c>
      <c r="U199" s="305">
        <v>5322</v>
      </c>
      <c r="V199" s="305">
        <v>5322</v>
      </c>
      <c r="W199" s="305">
        <v>5322</v>
      </c>
      <c r="X199" s="305">
        <v>6102</v>
      </c>
      <c r="Y199" s="305">
        <v>6102</v>
      </c>
      <c r="Z199" s="305">
        <v>6102</v>
      </c>
      <c r="AA199" s="305">
        <v>6102</v>
      </c>
      <c r="AB199" s="305">
        <v>6882</v>
      </c>
      <c r="AC199" s="305">
        <v>6882</v>
      </c>
      <c r="AD199" s="305">
        <v>6882</v>
      </c>
      <c r="AE199" s="305">
        <v>6882</v>
      </c>
      <c r="AF199" s="305">
        <v>7662</v>
      </c>
      <c r="AG199" s="305">
        <v>7662</v>
      </c>
      <c r="AH199" s="305">
        <v>7662</v>
      </c>
      <c r="AI199" s="305">
        <v>7662</v>
      </c>
      <c r="AJ199" s="305">
        <v>8442</v>
      </c>
      <c r="AK199" s="305">
        <v>8442</v>
      </c>
      <c r="AL199" s="305">
        <v>8442</v>
      </c>
      <c r="AM199" s="305">
        <v>8442</v>
      </c>
      <c r="AN199" s="305">
        <v>9222</v>
      </c>
      <c r="AO199" s="305">
        <v>9222</v>
      </c>
      <c r="AP199" s="305">
        <v>9222</v>
      </c>
      <c r="AQ199" s="305">
        <v>9222</v>
      </c>
      <c r="AR199" s="305">
        <v>10782</v>
      </c>
      <c r="AS199" s="305">
        <v>10782</v>
      </c>
      <c r="AT199" s="305">
        <v>10782</v>
      </c>
      <c r="AU199" s="305">
        <v>10782</v>
      </c>
      <c r="AV199" s="305">
        <v>11562</v>
      </c>
      <c r="AW199" s="305">
        <v>11562</v>
      </c>
      <c r="AX199" s="228">
        <v>11562</v>
      </c>
      <c r="AY199" s="228">
        <v>11562</v>
      </c>
      <c r="AZ199" s="305">
        <v>12342</v>
      </c>
      <c r="BA199" s="305">
        <v>12342</v>
      </c>
      <c r="BB199" s="305">
        <v>12342</v>
      </c>
      <c r="BC199" s="305">
        <v>12342</v>
      </c>
      <c r="BD199" s="305">
        <v>13122</v>
      </c>
      <c r="BE199" s="305">
        <v>13122</v>
      </c>
      <c r="BF199" s="305">
        <v>13122</v>
      </c>
      <c r="BG199" s="305">
        <v>13122</v>
      </c>
      <c r="BH199" s="305">
        <v>14682</v>
      </c>
      <c r="BI199" s="305">
        <v>14682</v>
      </c>
      <c r="BJ199" s="305">
        <v>14682</v>
      </c>
      <c r="BK199" s="305">
        <v>14682</v>
      </c>
      <c r="BL199" s="305">
        <v>5322</v>
      </c>
      <c r="BM199" s="305">
        <v>5322</v>
      </c>
      <c r="BN199" s="305">
        <v>5322</v>
      </c>
      <c r="BO199" s="305">
        <v>5322</v>
      </c>
      <c r="BP199" s="305">
        <v>11562</v>
      </c>
      <c r="BQ199" s="305">
        <v>2202</v>
      </c>
      <c r="BR199" s="305">
        <v>2202</v>
      </c>
      <c r="BS199" s="305"/>
      <c r="BT199" s="305"/>
      <c r="BU199" s="739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  <c r="FQ199" s="28"/>
      <c r="FR199" s="28"/>
      <c r="FS199" s="28"/>
      <c r="FT199" s="28"/>
      <c r="FU199" s="28"/>
      <c r="FV199" s="28"/>
      <c r="FW199" s="28"/>
      <c r="FX199" s="28"/>
      <c r="FY199" s="28"/>
      <c r="FZ199" s="28"/>
      <c r="GA199" s="594"/>
      <c r="GB199" s="37"/>
      <c r="GC199" s="37"/>
      <c r="GD199" s="37"/>
      <c r="GE199" s="37"/>
      <c r="GF199" s="37"/>
      <c r="GG199" s="37"/>
      <c r="GH199" s="37"/>
      <c r="GI199" s="37"/>
      <c r="GJ199" s="37"/>
      <c r="GK199" s="37"/>
      <c r="GL199" s="37"/>
      <c r="GM199" s="37"/>
      <c r="GN199" s="37"/>
      <c r="GO199" s="37"/>
      <c r="GP199" s="37"/>
    </row>
    <row r="200" spans="1:198" s="3" customFormat="1" x14ac:dyDescent="0.25">
      <c r="A200" s="601">
        <v>197</v>
      </c>
      <c r="B200" s="109" t="s">
        <v>987</v>
      </c>
      <c r="C200" s="13" t="s">
        <v>1256</v>
      </c>
      <c r="D200" s="13" t="s">
        <v>50</v>
      </c>
      <c r="F200" s="44" t="s">
        <v>112</v>
      </c>
      <c r="G200" s="51">
        <v>1</v>
      </c>
      <c r="H200" s="33">
        <v>1</v>
      </c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>
        <v>1</v>
      </c>
      <c r="P200" s="33">
        <v>1</v>
      </c>
      <c r="Q200" s="33">
        <v>1</v>
      </c>
      <c r="R200" s="33">
        <v>1</v>
      </c>
      <c r="S200" s="33">
        <v>1</v>
      </c>
      <c r="T200" s="33">
        <v>1</v>
      </c>
      <c r="U200" s="33">
        <v>1</v>
      </c>
      <c r="V200" s="33">
        <v>1</v>
      </c>
      <c r="W200" s="33">
        <v>1</v>
      </c>
      <c r="X200" s="33">
        <v>1</v>
      </c>
      <c r="Y200" s="33">
        <v>1</v>
      </c>
      <c r="Z200" s="33">
        <v>1</v>
      </c>
      <c r="AA200" s="33">
        <v>1</v>
      </c>
      <c r="AB200" s="33">
        <v>1</v>
      </c>
      <c r="AC200" s="33">
        <v>1</v>
      </c>
      <c r="AD200" s="33">
        <v>1</v>
      </c>
      <c r="AE200" s="33">
        <v>1</v>
      </c>
      <c r="AF200" s="33">
        <v>1</v>
      </c>
      <c r="AG200" s="33">
        <v>1</v>
      </c>
      <c r="AH200" s="33">
        <v>1</v>
      </c>
      <c r="AI200" s="33">
        <v>1</v>
      </c>
      <c r="AJ200" s="33">
        <v>1</v>
      </c>
      <c r="AK200" s="33">
        <v>1</v>
      </c>
      <c r="AL200" s="33">
        <v>1</v>
      </c>
      <c r="AM200" s="33">
        <v>1</v>
      </c>
      <c r="AN200" s="33">
        <v>1</v>
      </c>
      <c r="AO200" s="33">
        <v>1</v>
      </c>
      <c r="AP200" s="33">
        <v>1</v>
      </c>
      <c r="AQ200" s="33">
        <v>1</v>
      </c>
      <c r="AR200" s="33">
        <v>1</v>
      </c>
      <c r="AS200" s="33">
        <v>1</v>
      </c>
      <c r="AT200" s="33">
        <v>1</v>
      </c>
      <c r="AU200" s="33">
        <v>1</v>
      </c>
      <c r="AV200" s="33">
        <v>1</v>
      </c>
      <c r="AW200" s="33">
        <v>1</v>
      </c>
      <c r="AX200" s="33">
        <v>1</v>
      </c>
      <c r="AY200" s="33">
        <v>1</v>
      </c>
      <c r="AZ200" s="33">
        <v>1</v>
      </c>
      <c r="BA200" s="33">
        <v>1</v>
      </c>
      <c r="BB200" s="33">
        <v>1</v>
      </c>
      <c r="BC200" s="33">
        <v>1</v>
      </c>
      <c r="BD200" s="33">
        <v>1</v>
      </c>
      <c r="BE200" s="33">
        <v>1</v>
      </c>
      <c r="BF200" s="33">
        <v>1</v>
      </c>
      <c r="BG200" s="33">
        <v>1</v>
      </c>
      <c r="BH200" s="33">
        <v>1</v>
      </c>
      <c r="BI200" s="33">
        <v>1</v>
      </c>
      <c r="BJ200" s="33">
        <v>1</v>
      </c>
      <c r="BK200" s="33">
        <v>1</v>
      </c>
      <c r="BL200" s="33">
        <v>1</v>
      </c>
      <c r="BM200" s="33">
        <v>1</v>
      </c>
      <c r="BN200" s="33">
        <v>1</v>
      </c>
      <c r="BO200" s="33">
        <v>1</v>
      </c>
      <c r="BP200" s="33">
        <v>1</v>
      </c>
      <c r="BQ200" s="33">
        <v>1</v>
      </c>
      <c r="BR200" s="33">
        <v>1</v>
      </c>
      <c r="BS200" s="290"/>
      <c r="BT200" s="290"/>
      <c r="BU200" s="733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589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</row>
    <row r="201" spans="1:198" s="263" customFormat="1" ht="13.8" thickBot="1" x14ac:dyDescent="0.3">
      <c r="A201" s="601">
        <v>198</v>
      </c>
      <c r="B201" s="337"/>
      <c r="F201" s="339"/>
      <c r="G201" s="340" t="s">
        <v>209</v>
      </c>
      <c r="H201" s="340" t="s">
        <v>272</v>
      </c>
      <c r="I201" s="340" t="s">
        <v>210</v>
      </c>
      <c r="J201" s="340" t="s">
        <v>211</v>
      </c>
      <c r="K201" s="340" t="s">
        <v>212</v>
      </c>
      <c r="L201" s="340" t="s">
        <v>213</v>
      </c>
      <c r="M201" s="340" t="s">
        <v>214</v>
      </c>
      <c r="N201" s="340" t="s">
        <v>215</v>
      </c>
      <c r="O201" s="340" t="s">
        <v>216</v>
      </c>
      <c r="P201" s="340" t="s">
        <v>217</v>
      </c>
      <c r="Q201" s="340" t="s">
        <v>218</v>
      </c>
      <c r="R201" s="340" t="s">
        <v>219</v>
      </c>
      <c r="S201" s="340" t="s">
        <v>220</v>
      </c>
      <c r="T201" s="340" t="s">
        <v>221</v>
      </c>
      <c r="U201" s="340" t="s">
        <v>222</v>
      </c>
      <c r="V201" s="340" t="s">
        <v>223</v>
      </c>
      <c r="W201" s="340" t="s">
        <v>224</v>
      </c>
      <c r="X201" s="340" t="s">
        <v>225</v>
      </c>
      <c r="Y201" s="340" t="s">
        <v>226</v>
      </c>
      <c r="Z201" s="340" t="s">
        <v>227</v>
      </c>
      <c r="AA201" s="340" t="s">
        <v>228</v>
      </c>
      <c r="AB201" s="340" t="s">
        <v>229</v>
      </c>
      <c r="AC201" s="340" t="s">
        <v>230</v>
      </c>
      <c r="AD201" s="340" t="s">
        <v>231</v>
      </c>
      <c r="AE201" s="340" t="s">
        <v>232</v>
      </c>
      <c r="AF201" s="340" t="s">
        <v>233</v>
      </c>
      <c r="AG201" s="340" t="s">
        <v>234</v>
      </c>
      <c r="AH201" s="340" t="s">
        <v>235</v>
      </c>
      <c r="AI201" s="340" t="s">
        <v>236</v>
      </c>
      <c r="AJ201" s="340" t="s">
        <v>237</v>
      </c>
      <c r="AK201" s="340" t="s">
        <v>238</v>
      </c>
      <c r="AL201" s="340" t="s">
        <v>239</v>
      </c>
      <c r="AM201" s="340" t="s">
        <v>240</v>
      </c>
      <c r="AN201" s="340" t="s">
        <v>241</v>
      </c>
      <c r="AO201" s="340" t="s">
        <v>242</v>
      </c>
      <c r="AP201" s="340" t="s">
        <v>243</v>
      </c>
      <c r="AQ201" s="340" t="s">
        <v>244</v>
      </c>
      <c r="AR201" s="340" t="s">
        <v>245</v>
      </c>
      <c r="AS201" s="340" t="s">
        <v>246</v>
      </c>
      <c r="AT201" s="340" t="s">
        <v>247</v>
      </c>
      <c r="AU201" s="340" t="s">
        <v>248</v>
      </c>
      <c r="AV201" s="340" t="s">
        <v>249</v>
      </c>
      <c r="AW201" s="340" t="s">
        <v>250</v>
      </c>
      <c r="AX201" s="340" t="s">
        <v>251</v>
      </c>
      <c r="AY201" s="340" t="s">
        <v>252</v>
      </c>
      <c r="AZ201" s="340" t="s">
        <v>253</v>
      </c>
      <c r="BA201" s="340" t="s">
        <v>254</v>
      </c>
      <c r="BB201" s="340" t="s">
        <v>255</v>
      </c>
      <c r="BC201" s="340" t="s">
        <v>256</v>
      </c>
      <c r="BD201" s="340" t="s">
        <v>257</v>
      </c>
      <c r="BE201" s="340" t="s">
        <v>258</v>
      </c>
      <c r="BF201" s="340" t="s">
        <v>259</v>
      </c>
      <c r="BG201" s="340" t="s">
        <v>260</v>
      </c>
      <c r="BH201" s="340" t="s">
        <v>261</v>
      </c>
      <c r="BI201" s="340" t="s">
        <v>262</v>
      </c>
      <c r="BJ201" s="340" t="s">
        <v>263</v>
      </c>
      <c r="BK201" s="340" t="s">
        <v>264</v>
      </c>
      <c r="BL201" s="340" t="s">
        <v>265</v>
      </c>
      <c r="BM201" s="340" t="s">
        <v>266</v>
      </c>
      <c r="BN201" s="340" t="s">
        <v>267</v>
      </c>
      <c r="BO201" s="340" t="s">
        <v>268</v>
      </c>
      <c r="BP201" s="340" t="s">
        <v>269</v>
      </c>
      <c r="BQ201" s="340" t="s">
        <v>270</v>
      </c>
      <c r="BR201" s="340" t="s">
        <v>271</v>
      </c>
      <c r="BS201" s="340"/>
      <c r="BT201" s="340"/>
      <c r="BU201" s="747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  <c r="FQ201" s="28"/>
      <c r="FR201" s="28"/>
      <c r="FS201" s="28"/>
      <c r="FT201" s="28"/>
      <c r="FU201" s="28"/>
      <c r="FV201" s="28"/>
      <c r="FW201" s="28"/>
      <c r="FX201" s="28"/>
      <c r="FY201" s="28"/>
      <c r="FZ201" s="28"/>
      <c r="GA201" s="59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</row>
    <row r="202" spans="1:198" s="202" customFormat="1" ht="16.2" x14ac:dyDescent="0.25">
      <c r="A202" s="601">
        <v>199</v>
      </c>
      <c r="B202" s="330"/>
      <c r="C202" s="324"/>
      <c r="D202" s="324"/>
      <c r="E202" s="324"/>
      <c r="F202" s="325"/>
      <c r="G202" s="326"/>
      <c r="H202" s="327" t="s">
        <v>272</v>
      </c>
      <c r="I202" s="327" t="s">
        <v>272</v>
      </c>
      <c r="J202" s="327" t="s">
        <v>272</v>
      </c>
      <c r="K202" s="327" t="s">
        <v>272</v>
      </c>
      <c r="L202" s="327" t="s">
        <v>210</v>
      </c>
      <c r="M202" s="327" t="s">
        <v>210</v>
      </c>
      <c r="N202" s="327" t="s">
        <v>210</v>
      </c>
      <c r="O202" s="327" t="s">
        <v>210</v>
      </c>
      <c r="P202" s="327" t="s">
        <v>211</v>
      </c>
      <c r="Q202" s="327" t="s">
        <v>211</v>
      </c>
      <c r="R202" s="327" t="s">
        <v>211</v>
      </c>
      <c r="S202" s="327" t="s">
        <v>211</v>
      </c>
      <c r="T202" s="327" t="s">
        <v>212</v>
      </c>
      <c r="U202" s="327" t="s">
        <v>212</v>
      </c>
      <c r="V202" s="327" t="s">
        <v>212</v>
      </c>
      <c r="W202" s="327" t="s">
        <v>212</v>
      </c>
      <c r="X202" s="327" t="s">
        <v>213</v>
      </c>
      <c r="Y202" s="327" t="s">
        <v>213</v>
      </c>
      <c r="Z202" s="327" t="s">
        <v>213</v>
      </c>
      <c r="AA202" s="327" t="s">
        <v>213</v>
      </c>
      <c r="AB202" s="327" t="s">
        <v>214</v>
      </c>
      <c r="AC202" s="327" t="s">
        <v>214</v>
      </c>
      <c r="AD202" s="327" t="s">
        <v>214</v>
      </c>
      <c r="AE202" s="327" t="s">
        <v>214</v>
      </c>
      <c r="AF202" s="327" t="s">
        <v>215</v>
      </c>
      <c r="AG202" s="327" t="s">
        <v>215</v>
      </c>
      <c r="AH202" s="327" t="s">
        <v>215</v>
      </c>
      <c r="AI202" s="327" t="s">
        <v>215</v>
      </c>
      <c r="AJ202" s="327" t="s">
        <v>216</v>
      </c>
      <c r="AK202" s="327" t="s">
        <v>216</v>
      </c>
      <c r="AL202" s="327" t="s">
        <v>216</v>
      </c>
      <c r="AM202" s="327" t="s">
        <v>216</v>
      </c>
      <c r="AN202" s="327" t="s">
        <v>217</v>
      </c>
      <c r="AO202" s="327" t="s">
        <v>217</v>
      </c>
      <c r="AP202" s="327" t="s">
        <v>217</v>
      </c>
      <c r="AQ202" s="327" t="s">
        <v>217</v>
      </c>
      <c r="AR202" s="327" t="s">
        <v>218</v>
      </c>
      <c r="AS202" s="327" t="s">
        <v>218</v>
      </c>
      <c r="AT202" s="327" t="s">
        <v>218</v>
      </c>
      <c r="AU202" s="327" t="s">
        <v>218</v>
      </c>
      <c r="AV202" s="327" t="s">
        <v>219</v>
      </c>
      <c r="AW202" s="327" t="s">
        <v>219</v>
      </c>
      <c r="AX202" s="327" t="s">
        <v>219</v>
      </c>
      <c r="AY202" s="327" t="s">
        <v>219</v>
      </c>
      <c r="AZ202" s="327" t="s">
        <v>220</v>
      </c>
      <c r="BA202" s="327" t="s">
        <v>220</v>
      </c>
      <c r="BB202" s="327" t="s">
        <v>220</v>
      </c>
      <c r="BC202" s="327" t="s">
        <v>220</v>
      </c>
      <c r="BD202" s="327" t="s">
        <v>221</v>
      </c>
      <c r="BE202" s="327" t="s">
        <v>221</v>
      </c>
      <c r="BF202" s="327" t="s">
        <v>221</v>
      </c>
      <c r="BG202" s="327" t="s">
        <v>221</v>
      </c>
      <c r="BH202" s="327" t="s">
        <v>222</v>
      </c>
      <c r="BI202" s="327" t="s">
        <v>222</v>
      </c>
      <c r="BJ202" s="327" t="s">
        <v>222</v>
      </c>
      <c r="BK202" s="327" t="s">
        <v>222</v>
      </c>
      <c r="BL202" s="327" t="s">
        <v>212</v>
      </c>
      <c r="BM202" s="327" t="s">
        <v>212</v>
      </c>
      <c r="BN202" s="327" t="s">
        <v>212</v>
      </c>
      <c r="BO202" s="327" t="s">
        <v>212</v>
      </c>
      <c r="BP202" s="327" t="s">
        <v>219</v>
      </c>
      <c r="BQ202" s="327" t="s">
        <v>223</v>
      </c>
      <c r="BR202" s="327" t="s">
        <v>223</v>
      </c>
      <c r="BS202" s="457"/>
      <c r="BT202" s="457"/>
      <c r="BU202" s="773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  <c r="FQ202" s="28"/>
      <c r="FR202" s="28"/>
      <c r="FS202" s="28"/>
      <c r="FT202" s="28"/>
      <c r="FU202" s="28"/>
      <c r="FV202" s="28"/>
      <c r="FW202" s="28"/>
      <c r="FX202" s="28"/>
      <c r="FY202" s="28"/>
      <c r="FZ202" s="28"/>
      <c r="GA202" s="591"/>
    </row>
    <row r="203" spans="1:198" s="452" customFormat="1" ht="13.8" thickBot="1" x14ac:dyDescent="0.3">
      <c r="A203" s="601">
        <v>200</v>
      </c>
      <c r="B203" s="450" t="s">
        <v>1010</v>
      </c>
      <c r="C203" s="451" t="s">
        <v>208</v>
      </c>
      <c r="D203" s="451" t="s">
        <v>13</v>
      </c>
      <c r="F203" s="476" t="s">
        <v>112</v>
      </c>
      <c r="G203" s="454" t="s">
        <v>926</v>
      </c>
      <c r="H203" s="455">
        <v>1</v>
      </c>
      <c r="I203" s="455">
        <v>1</v>
      </c>
      <c r="J203" s="455">
        <v>1</v>
      </c>
      <c r="K203" s="455">
        <v>1</v>
      </c>
      <c r="L203" s="455">
        <v>1</v>
      </c>
      <c r="M203" s="455">
        <v>1</v>
      </c>
      <c r="N203" s="455">
        <v>1</v>
      </c>
      <c r="O203" s="455">
        <v>1</v>
      </c>
      <c r="P203" s="455">
        <v>1</v>
      </c>
      <c r="Q203" s="455">
        <v>1</v>
      </c>
      <c r="R203" s="455">
        <v>1</v>
      </c>
      <c r="S203" s="455">
        <v>1</v>
      </c>
      <c r="T203" s="455">
        <v>1</v>
      </c>
      <c r="U203" s="455">
        <v>1</v>
      </c>
      <c r="V203" s="455">
        <v>1</v>
      </c>
      <c r="W203" s="455">
        <v>1</v>
      </c>
      <c r="X203" s="455">
        <v>1</v>
      </c>
      <c r="Y203" s="455">
        <v>1</v>
      </c>
      <c r="Z203" s="455">
        <v>1</v>
      </c>
      <c r="AA203" s="455">
        <v>1</v>
      </c>
      <c r="AB203" s="455">
        <v>1</v>
      </c>
      <c r="AC203" s="455">
        <v>1</v>
      </c>
      <c r="AD203" s="455">
        <v>1</v>
      </c>
      <c r="AE203" s="455">
        <v>1</v>
      </c>
      <c r="AF203" s="455">
        <v>1</v>
      </c>
      <c r="AG203" s="455">
        <v>1</v>
      </c>
      <c r="AH203" s="455">
        <v>1</v>
      </c>
      <c r="AI203" s="455">
        <v>1</v>
      </c>
      <c r="AJ203" s="455">
        <v>1</v>
      </c>
      <c r="AK203" s="455">
        <v>1</v>
      </c>
      <c r="AL203" s="455">
        <v>1</v>
      </c>
      <c r="AM203" s="455">
        <v>1</v>
      </c>
      <c r="AN203" s="455">
        <v>1</v>
      </c>
      <c r="AO203" s="455">
        <v>1</v>
      </c>
      <c r="AP203" s="455">
        <v>1</v>
      </c>
      <c r="AQ203" s="455">
        <v>1</v>
      </c>
      <c r="AR203" s="455">
        <v>1</v>
      </c>
      <c r="AS203" s="455">
        <v>1</v>
      </c>
      <c r="AT203" s="455">
        <v>1</v>
      </c>
      <c r="AU203" s="455">
        <v>1</v>
      </c>
      <c r="AV203" s="455">
        <v>1</v>
      </c>
      <c r="AW203" s="455">
        <v>1</v>
      </c>
      <c r="AX203" s="455">
        <v>1</v>
      </c>
      <c r="AY203" s="455">
        <v>1</v>
      </c>
      <c r="AZ203" s="455">
        <v>1</v>
      </c>
      <c r="BA203" s="455">
        <v>1</v>
      </c>
      <c r="BB203" s="455">
        <v>1</v>
      </c>
      <c r="BC203" s="455">
        <v>1</v>
      </c>
      <c r="BD203" s="455">
        <v>1</v>
      </c>
      <c r="BE203" s="455">
        <v>1</v>
      </c>
      <c r="BF203" s="455">
        <v>1</v>
      </c>
      <c r="BG203" s="455">
        <v>1</v>
      </c>
      <c r="BH203" s="455">
        <v>1</v>
      </c>
      <c r="BI203" s="455">
        <v>1</v>
      </c>
      <c r="BJ203" s="455">
        <v>1</v>
      </c>
      <c r="BK203" s="455">
        <v>1</v>
      </c>
      <c r="BL203" s="455">
        <v>1</v>
      </c>
      <c r="BM203" s="455">
        <v>1</v>
      </c>
      <c r="BN203" s="455">
        <v>1</v>
      </c>
      <c r="BO203" s="455">
        <v>1</v>
      </c>
      <c r="BP203" s="455">
        <v>1</v>
      </c>
      <c r="BQ203" s="455">
        <v>1</v>
      </c>
      <c r="BR203" s="455">
        <v>1</v>
      </c>
      <c r="BS203" s="456"/>
      <c r="BT203" s="456"/>
      <c r="BU203" s="774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  <c r="FQ203" s="28"/>
      <c r="FR203" s="28"/>
      <c r="FS203" s="28"/>
      <c r="FT203" s="28"/>
      <c r="FU203" s="28"/>
      <c r="FV203" s="28"/>
      <c r="FW203" s="28"/>
      <c r="FX203" s="28"/>
      <c r="FY203" s="28"/>
      <c r="FZ203" s="28"/>
      <c r="GA203" s="724"/>
      <c r="GB203" s="328"/>
      <c r="GC203" s="328"/>
      <c r="GD203" s="328"/>
      <c r="GE203" s="328"/>
      <c r="GF203" s="328"/>
      <c r="GG203" s="328"/>
      <c r="GH203" s="328"/>
      <c r="GI203" s="328"/>
      <c r="GJ203" s="328"/>
      <c r="GK203" s="328"/>
      <c r="GL203" s="328"/>
      <c r="GM203" s="328"/>
      <c r="GN203" s="328"/>
      <c r="GO203" s="328"/>
      <c r="GP203" s="328"/>
    </row>
    <row r="204" spans="1:198" s="286" customFormat="1" x14ac:dyDescent="0.25">
      <c r="A204" s="601">
        <v>201</v>
      </c>
      <c r="B204" s="188" t="s">
        <v>1017</v>
      </c>
      <c r="C204" s="229" t="s">
        <v>119</v>
      </c>
      <c r="D204" s="229" t="s">
        <v>106</v>
      </c>
      <c r="F204" s="374" t="s">
        <v>112</v>
      </c>
      <c r="G204" s="191">
        <v>2</v>
      </c>
      <c r="H204" s="228">
        <v>2</v>
      </c>
      <c r="I204" s="228">
        <v>2</v>
      </c>
      <c r="J204" s="228">
        <v>2</v>
      </c>
      <c r="K204" s="228">
        <v>2</v>
      </c>
      <c r="L204" s="228">
        <v>2</v>
      </c>
      <c r="M204" s="228">
        <v>2</v>
      </c>
      <c r="N204" s="228">
        <v>2</v>
      </c>
      <c r="O204" s="228">
        <v>2</v>
      </c>
      <c r="P204" s="228">
        <v>2</v>
      </c>
      <c r="Q204" s="228">
        <v>2</v>
      </c>
      <c r="R204" s="228">
        <v>2</v>
      </c>
      <c r="S204" s="228">
        <v>2</v>
      </c>
      <c r="T204" s="228">
        <v>2</v>
      </c>
      <c r="U204" s="228">
        <v>2</v>
      </c>
      <c r="V204" s="228">
        <v>2</v>
      </c>
      <c r="W204" s="228">
        <v>2</v>
      </c>
      <c r="X204" s="228">
        <v>2</v>
      </c>
      <c r="Y204" s="228">
        <v>2</v>
      </c>
      <c r="Z204" s="228">
        <v>2</v>
      </c>
      <c r="AA204" s="228">
        <v>2</v>
      </c>
      <c r="AB204" s="228">
        <v>2</v>
      </c>
      <c r="AC204" s="228">
        <v>2</v>
      </c>
      <c r="AD204" s="228">
        <v>2</v>
      </c>
      <c r="AE204" s="228">
        <v>2</v>
      </c>
      <c r="AF204" s="228">
        <v>2</v>
      </c>
      <c r="AG204" s="228">
        <v>2</v>
      </c>
      <c r="AH204" s="228">
        <v>2</v>
      </c>
      <c r="AI204" s="228">
        <v>2</v>
      </c>
      <c r="AJ204" s="228">
        <v>2</v>
      </c>
      <c r="AK204" s="228">
        <v>2</v>
      </c>
      <c r="AL204" s="228">
        <v>2</v>
      </c>
      <c r="AM204" s="228">
        <v>2</v>
      </c>
      <c r="AN204" s="228">
        <v>2</v>
      </c>
      <c r="AO204" s="228">
        <v>2</v>
      </c>
      <c r="AP204" s="228">
        <v>2</v>
      </c>
      <c r="AQ204" s="228">
        <v>2</v>
      </c>
      <c r="AR204" s="228">
        <v>2</v>
      </c>
      <c r="AS204" s="228">
        <v>2</v>
      </c>
      <c r="AT204" s="228">
        <v>2</v>
      </c>
      <c r="AU204" s="228">
        <v>2</v>
      </c>
      <c r="AV204" s="228">
        <v>2</v>
      </c>
      <c r="AW204" s="228">
        <v>2</v>
      </c>
      <c r="AX204" s="228">
        <v>2</v>
      </c>
      <c r="AY204" s="228">
        <v>2</v>
      </c>
      <c r="AZ204" s="228">
        <v>2</v>
      </c>
      <c r="BA204" s="228">
        <v>2</v>
      </c>
      <c r="BB204" s="228">
        <v>2</v>
      </c>
      <c r="BC204" s="228">
        <v>2</v>
      </c>
      <c r="BD204" s="228">
        <v>2</v>
      </c>
      <c r="BE204" s="228">
        <v>2</v>
      </c>
      <c r="BF204" s="228">
        <v>2</v>
      </c>
      <c r="BG204" s="228">
        <v>2</v>
      </c>
      <c r="BH204" s="228">
        <v>2</v>
      </c>
      <c r="BI204" s="228">
        <v>2</v>
      </c>
      <c r="BJ204" s="228">
        <v>2</v>
      </c>
      <c r="BK204" s="228">
        <v>2</v>
      </c>
      <c r="BL204" s="228">
        <v>2</v>
      </c>
      <c r="BM204" s="228">
        <v>2</v>
      </c>
      <c r="BN204" s="228">
        <v>2</v>
      </c>
      <c r="BO204" s="228">
        <v>2</v>
      </c>
      <c r="BP204" s="228">
        <v>2</v>
      </c>
      <c r="BQ204" s="228">
        <v>2</v>
      </c>
      <c r="BR204" s="228">
        <v>2</v>
      </c>
      <c r="BS204" s="166"/>
      <c r="BT204" s="166"/>
      <c r="BU204" s="740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  <c r="FQ204" s="28"/>
      <c r="FR204" s="28"/>
      <c r="FS204" s="28"/>
      <c r="FT204" s="28"/>
      <c r="FU204" s="28"/>
      <c r="FV204" s="28"/>
      <c r="FW204" s="28"/>
      <c r="FX204" s="28"/>
      <c r="FY204" s="28"/>
      <c r="FZ204" s="28"/>
      <c r="GA204" s="594"/>
      <c r="GB204" s="37"/>
      <c r="GC204" s="37"/>
      <c r="GD204" s="37"/>
      <c r="GE204" s="37"/>
      <c r="GF204" s="37"/>
      <c r="GG204" s="37"/>
      <c r="GH204" s="37"/>
      <c r="GI204" s="37"/>
      <c r="GJ204" s="37"/>
      <c r="GK204" s="37"/>
      <c r="GL204" s="37"/>
      <c r="GM204" s="37"/>
      <c r="GN204" s="37"/>
      <c r="GO204" s="37"/>
      <c r="GP204" s="37"/>
    </row>
    <row r="205" spans="1:198" s="3" customFormat="1" x14ac:dyDescent="0.25">
      <c r="A205" s="601">
        <v>202</v>
      </c>
      <c r="B205" s="108" t="s">
        <v>1018</v>
      </c>
      <c r="C205" s="13" t="s">
        <v>177</v>
      </c>
      <c r="D205" s="13" t="s">
        <v>27</v>
      </c>
      <c r="F205" s="32" t="s">
        <v>112</v>
      </c>
      <c r="G205" s="51">
        <v>1</v>
      </c>
      <c r="H205" s="33">
        <v>1</v>
      </c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>
        <v>1</v>
      </c>
      <c r="P205" s="33">
        <v>1</v>
      </c>
      <c r="Q205" s="33">
        <v>1</v>
      </c>
      <c r="R205" s="33">
        <v>1</v>
      </c>
      <c r="S205" s="33">
        <v>1</v>
      </c>
      <c r="T205" s="33">
        <v>1</v>
      </c>
      <c r="U205" s="33">
        <v>1</v>
      </c>
      <c r="V205" s="33">
        <v>1</v>
      </c>
      <c r="W205" s="33">
        <v>1</v>
      </c>
      <c r="X205" s="33">
        <v>1</v>
      </c>
      <c r="Y205" s="33">
        <v>1</v>
      </c>
      <c r="Z205" s="33">
        <v>1</v>
      </c>
      <c r="AA205" s="33">
        <v>1</v>
      </c>
      <c r="AB205" s="33">
        <v>1</v>
      </c>
      <c r="AC205" s="33">
        <v>1</v>
      </c>
      <c r="AD205" s="33">
        <v>1</v>
      </c>
      <c r="AE205" s="33">
        <v>1</v>
      </c>
      <c r="AF205" s="33">
        <v>1</v>
      </c>
      <c r="AG205" s="33">
        <v>1</v>
      </c>
      <c r="AH205" s="33">
        <v>1</v>
      </c>
      <c r="AI205" s="33">
        <v>1</v>
      </c>
      <c r="AJ205" s="33">
        <v>1</v>
      </c>
      <c r="AK205" s="33">
        <v>1</v>
      </c>
      <c r="AL205" s="33">
        <v>1</v>
      </c>
      <c r="AM205" s="33">
        <v>1</v>
      </c>
      <c r="AN205" s="33">
        <v>1</v>
      </c>
      <c r="AO205" s="33">
        <v>1</v>
      </c>
      <c r="AP205" s="33">
        <v>1</v>
      </c>
      <c r="AQ205" s="33">
        <v>1</v>
      </c>
      <c r="AR205" s="33">
        <v>1</v>
      </c>
      <c r="AS205" s="33">
        <v>1</v>
      </c>
      <c r="AT205" s="33">
        <v>1</v>
      </c>
      <c r="AU205" s="33">
        <v>1</v>
      </c>
      <c r="AV205" s="33">
        <v>1</v>
      </c>
      <c r="AW205" s="33">
        <v>1</v>
      </c>
      <c r="AX205" s="33">
        <v>1</v>
      </c>
      <c r="AY205" s="33">
        <v>1</v>
      </c>
      <c r="AZ205" s="33">
        <v>1</v>
      </c>
      <c r="BA205" s="33">
        <v>1</v>
      </c>
      <c r="BB205" s="33">
        <v>1</v>
      </c>
      <c r="BC205" s="33">
        <v>1</v>
      </c>
      <c r="BD205" s="33">
        <v>1</v>
      </c>
      <c r="BE205" s="33">
        <v>1</v>
      </c>
      <c r="BF205" s="33">
        <v>1</v>
      </c>
      <c r="BG205" s="33">
        <v>1</v>
      </c>
      <c r="BH205" s="33">
        <v>1</v>
      </c>
      <c r="BI205" s="33">
        <v>1</v>
      </c>
      <c r="BJ205" s="33">
        <v>1</v>
      </c>
      <c r="BK205" s="33">
        <v>1</v>
      </c>
      <c r="BL205" s="33">
        <v>1</v>
      </c>
      <c r="BM205" s="33">
        <v>1</v>
      </c>
      <c r="BN205" s="33">
        <v>1</v>
      </c>
      <c r="BO205" s="33">
        <v>1</v>
      </c>
      <c r="BP205" s="33">
        <v>1</v>
      </c>
      <c r="BQ205" s="33">
        <v>1</v>
      </c>
      <c r="BR205" s="33">
        <v>1</v>
      </c>
      <c r="BS205" s="290"/>
      <c r="BT205" s="290"/>
      <c r="BU205" s="733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  <c r="FQ205" s="28"/>
      <c r="FR205" s="28"/>
      <c r="FS205" s="28"/>
      <c r="FT205" s="28"/>
      <c r="FU205" s="28"/>
      <c r="FV205" s="28"/>
      <c r="FW205" s="28"/>
      <c r="FX205" s="28"/>
      <c r="FY205" s="28"/>
      <c r="FZ205" s="28"/>
      <c r="GA205" s="589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</row>
    <row r="206" spans="1:198" s="3" customFormat="1" x14ac:dyDescent="0.25">
      <c r="A206" s="601">
        <v>203</v>
      </c>
      <c r="B206" s="108" t="s">
        <v>1019</v>
      </c>
      <c r="C206" s="13" t="s">
        <v>178</v>
      </c>
      <c r="D206" s="13" t="s">
        <v>27</v>
      </c>
      <c r="F206" s="32" t="s">
        <v>112</v>
      </c>
      <c r="G206" s="51">
        <v>1</v>
      </c>
      <c r="H206" s="33">
        <v>1</v>
      </c>
      <c r="I206" s="33">
        <v>1</v>
      </c>
      <c r="J206" s="33">
        <v>1</v>
      </c>
      <c r="K206" s="33">
        <v>1</v>
      </c>
      <c r="L206" s="33">
        <v>1</v>
      </c>
      <c r="M206" s="33">
        <v>1</v>
      </c>
      <c r="N206" s="33">
        <v>1</v>
      </c>
      <c r="O206" s="33">
        <v>1</v>
      </c>
      <c r="P206" s="33">
        <v>1</v>
      </c>
      <c r="Q206" s="33">
        <v>1</v>
      </c>
      <c r="R206" s="33">
        <v>1</v>
      </c>
      <c r="S206" s="33">
        <v>1</v>
      </c>
      <c r="T206" s="33">
        <v>1</v>
      </c>
      <c r="U206" s="33">
        <v>1</v>
      </c>
      <c r="V206" s="33">
        <v>1</v>
      </c>
      <c r="W206" s="33">
        <v>1</v>
      </c>
      <c r="X206" s="33">
        <v>1</v>
      </c>
      <c r="Y206" s="33">
        <v>1</v>
      </c>
      <c r="Z206" s="33">
        <v>1</v>
      </c>
      <c r="AA206" s="33">
        <v>1</v>
      </c>
      <c r="AB206" s="33">
        <v>1</v>
      </c>
      <c r="AC206" s="33">
        <v>1</v>
      </c>
      <c r="AD206" s="33">
        <v>1</v>
      </c>
      <c r="AE206" s="33">
        <v>1</v>
      </c>
      <c r="AF206" s="33">
        <v>1</v>
      </c>
      <c r="AG206" s="33">
        <v>1</v>
      </c>
      <c r="AH206" s="33">
        <v>1</v>
      </c>
      <c r="AI206" s="33">
        <v>1</v>
      </c>
      <c r="AJ206" s="33">
        <v>1</v>
      </c>
      <c r="AK206" s="33">
        <v>1</v>
      </c>
      <c r="AL206" s="33">
        <v>1</v>
      </c>
      <c r="AM206" s="33">
        <v>1</v>
      </c>
      <c r="AN206" s="33">
        <v>1</v>
      </c>
      <c r="AO206" s="33">
        <v>1</v>
      </c>
      <c r="AP206" s="33">
        <v>1</v>
      </c>
      <c r="AQ206" s="33">
        <v>1</v>
      </c>
      <c r="AR206" s="33">
        <v>1</v>
      </c>
      <c r="AS206" s="33">
        <v>1</v>
      </c>
      <c r="AT206" s="33">
        <v>1</v>
      </c>
      <c r="AU206" s="33">
        <v>1</v>
      </c>
      <c r="AV206" s="33">
        <v>1</v>
      </c>
      <c r="AW206" s="33">
        <v>1</v>
      </c>
      <c r="AX206" s="33">
        <v>1</v>
      </c>
      <c r="AY206" s="33">
        <v>1</v>
      </c>
      <c r="AZ206" s="33">
        <v>1</v>
      </c>
      <c r="BA206" s="33">
        <v>1</v>
      </c>
      <c r="BB206" s="33">
        <v>1</v>
      </c>
      <c r="BC206" s="33">
        <v>1</v>
      </c>
      <c r="BD206" s="33">
        <v>1</v>
      </c>
      <c r="BE206" s="33">
        <v>1</v>
      </c>
      <c r="BF206" s="33">
        <v>1</v>
      </c>
      <c r="BG206" s="33">
        <v>1</v>
      </c>
      <c r="BH206" s="33">
        <v>1</v>
      </c>
      <c r="BI206" s="33">
        <v>1</v>
      </c>
      <c r="BJ206" s="33">
        <v>1</v>
      </c>
      <c r="BK206" s="33">
        <v>1</v>
      </c>
      <c r="BL206" s="33">
        <v>1</v>
      </c>
      <c r="BM206" s="33">
        <v>1</v>
      </c>
      <c r="BN206" s="33">
        <v>1</v>
      </c>
      <c r="BO206" s="33">
        <v>1</v>
      </c>
      <c r="BP206" s="33">
        <v>1</v>
      </c>
      <c r="BQ206" s="33">
        <v>1</v>
      </c>
      <c r="BR206" s="33">
        <v>1</v>
      </c>
      <c r="BS206" s="290"/>
      <c r="BT206" s="290"/>
      <c r="BU206" s="733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  <c r="FQ206" s="28"/>
      <c r="FR206" s="28"/>
      <c r="FS206" s="28"/>
      <c r="FT206" s="28"/>
      <c r="FU206" s="28"/>
      <c r="FV206" s="28"/>
      <c r="FW206" s="28"/>
      <c r="FX206" s="28"/>
      <c r="FY206" s="28"/>
      <c r="FZ206" s="28"/>
      <c r="GA206" s="589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</row>
    <row r="207" spans="1:198" s="3" customFormat="1" x14ac:dyDescent="0.25">
      <c r="A207" s="601">
        <v>204</v>
      </c>
      <c r="B207" s="108" t="s">
        <v>1020</v>
      </c>
      <c r="C207" s="13" t="s">
        <v>179</v>
      </c>
      <c r="D207" s="13" t="s">
        <v>54</v>
      </c>
      <c r="F207" s="32" t="s">
        <v>112</v>
      </c>
      <c r="G207" s="51">
        <v>5</v>
      </c>
      <c r="H207" s="33">
        <v>5</v>
      </c>
      <c r="I207" s="33">
        <v>5</v>
      </c>
      <c r="J207" s="33">
        <v>5</v>
      </c>
      <c r="K207" s="33">
        <v>5</v>
      </c>
      <c r="L207" s="33">
        <v>5</v>
      </c>
      <c r="M207" s="33">
        <v>5</v>
      </c>
      <c r="N207" s="33">
        <v>5</v>
      </c>
      <c r="O207" s="33">
        <v>5</v>
      </c>
      <c r="P207" s="33">
        <v>5</v>
      </c>
      <c r="Q207" s="33">
        <v>5</v>
      </c>
      <c r="R207" s="33">
        <v>5</v>
      </c>
      <c r="S207" s="33">
        <v>5</v>
      </c>
      <c r="T207" s="33">
        <v>5</v>
      </c>
      <c r="U207" s="33">
        <v>5</v>
      </c>
      <c r="V207" s="33">
        <v>5</v>
      </c>
      <c r="W207" s="33">
        <v>5</v>
      </c>
      <c r="X207" s="33">
        <v>5</v>
      </c>
      <c r="Y207" s="33">
        <v>5</v>
      </c>
      <c r="Z207" s="33">
        <v>5</v>
      </c>
      <c r="AA207" s="33">
        <v>5</v>
      </c>
      <c r="AB207" s="33">
        <v>5</v>
      </c>
      <c r="AC207" s="33">
        <v>5</v>
      </c>
      <c r="AD207" s="33">
        <v>5</v>
      </c>
      <c r="AE207" s="33">
        <v>5</v>
      </c>
      <c r="AF207" s="33">
        <v>5</v>
      </c>
      <c r="AG207" s="33">
        <v>5</v>
      </c>
      <c r="AH207" s="33">
        <v>5</v>
      </c>
      <c r="AI207" s="33">
        <v>5</v>
      </c>
      <c r="AJ207" s="33">
        <v>5</v>
      </c>
      <c r="AK207" s="33">
        <v>5</v>
      </c>
      <c r="AL207" s="33">
        <v>5</v>
      </c>
      <c r="AM207" s="33">
        <v>5</v>
      </c>
      <c r="AN207" s="33">
        <v>5</v>
      </c>
      <c r="AO207" s="33">
        <v>5</v>
      </c>
      <c r="AP207" s="33">
        <v>5</v>
      </c>
      <c r="AQ207" s="33">
        <v>5</v>
      </c>
      <c r="AR207" s="33">
        <v>5</v>
      </c>
      <c r="AS207" s="33">
        <v>5</v>
      </c>
      <c r="AT207" s="33">
        <v>5</v>
      </c>
      <c r="AU207" s="33">
        <v>5</v>
      </c>
      <c r="AV207" s="33">
        <v>5</v>
      </c>
      <c r="AW207" s="33">
        <v>5</v>
      </c>
      <c r="AX207" s="33">
        <v>5</v>
      </c>
      <c r="AY207" s="33">
        <v>5</v>
      </c>
      <c r="AZ207" s="33">
        <v>5</v>
      </c>
      <c r="BA207" s="33">
        <v>5</v>
      </c>
      <c r="BB207" s="33">
        <v>5</v>
      </c>
      <c r="BC207" s="33">
        <v>5</v>
      </c>
      <c r="BD207" s="33">
        <v>5</v>
      </c>
      <c r="BE207" s="33">
        <v>5</v>
      </c>
      <c r="BF207" s="33">
        <v>5</v>
      </c>
      <c r="BG207" s="33">
        <v>5</v>
      </c>
      <c r="BH207" s="33">
        <v>5</v>
      </c>
      <c r="BI207" s="33">
        <v>5</v>
      </c>
      <c r="BJ207" s="33">
        <v>5</v>
      </c>
      <c r="BK207" s="33">
        <v>5</v>
      </c>
      <c r="BL207" s="33">
        <v>5</v>
      </c>
      <c r="BM207" s="33">
        <v>5</v>
      </c>
      <c r="BN207" s="33">
        <v>5</v>
      </c>
      <c r="BO207" s="33">
        <v>5</v>
      </c>
      <c r="BP207" s="33">
        <v>5</v>
      </c>
      <c r="BQ207" s="33">
        <v>5</v>
      </c>
      <c r="BR207" s="33">
        <v>5</v>
      </c>
      <c r="BS207" s="290"/>
      <c r="BT207" s="290"/>
      <c r="BU207" s="733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589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</row>
    <row r="208" spans="1:198" s="3" customFormat="1" x14ac:dyDescent="0.25">
      <c r="A208" s="601">
        <v>205</v>
      </c>
      <c r="B208" s="108" t="s">
        <v>1021</v>
      </c>
      <c r="C208" s="13" t="s">
        <v>180</v>
      </c>
      <c r="D208" s="13" t="s">
        <v>183</v>
      </c>
      <c r="E208" s="94" t="s">
        <v>1272</v>
      </c>
      <c r="F208" s="32" t="s">
        <v>112</v>
      </c>
      <c r="G208" s="51">
        <v>12</v>
      </c>
      <c r="H208" s="33">
        <v>12</v>
      </c>
      <c r="I208" s="33">
        <v>12</v>
      </c>
      <c r="J208" s="33">
        <v>12</v>
      </c>
      <c r="K208" s="33">
        <v>12</v>
      </c>
      <c r="L208" s="33">
        <v>12</v>
      </c>
      <c r="M208" s="33">
        <v>12</v>
      </c>
      <c r="N208" s="33">
        <v>12</v>
      </c>
      <c r="O208" s="33">
        <v>12</v>
      </c>
      <c r="P208" s="33">
        <v>12</v>
      </c>
      <c r="Q208" s="33">
        <v>12</v>
      </c>
      <c r="R208" s="33">
        <v>12</v>
      </c>
      <c r="S208" s="33">
        <v>12</v>
      </c>
      <c r="T208" s="33">
        <v>12</v>
      </c>
      <c r="U208" s="33">
        <v>12</v>
      </c>
      <c r="V208" s="33">
        <v>12</v>
      </c>
      <c r="W208" s="33">
        <v>12</v>
      </c>
      <c r="X208" s="33">
        <v>12</v>
      </c>
      <c r="Y208" s="33">
        <v>12</v>
      </c>
      <c r="Z208" s="33">
        <v>12</v>
      </c>
      <c r="AA208" s="33">
        <v>12</v>
      </c>
      <c r="AB208" s="33">
        <v>12</v>
      </c>
      <c r="AC208" s="33">
        <v>12</v>
      </c>
      <c r="AD208" s="33">
        <v>12</v>
      </c>
      <c r="AE208" s="33">
        <v>12</v>
      </c>
      <c r="AF208" s="33">
        <v>12</v>
      </c>
      <c r="AG208" s="33">
        <v>12</v>
      </c>
      <c r="AH208" s="33">
        <v>12</v>
      </c>
      <c r="AI208" s="33">
        <v>12</v>
      </c>
      <c r="AJ208" s="33">
        <v>12</v>
      </c>
      <c r="AK208" s="33">
        <v>12</v>
      </c>
      <c r="AL208" s="33">
        <v>12</v>
      </c>
      <c r="AM208" s="33">
        <v>12</v>
      </c>
      <c r="AN208" s="33">
        <v>12</v>
      </c>
      <c r="AO208" s="33">
        <v>12</v>
      </c>
      <c r="AP208" s="33">
        <v>12</v>
      </c>
      <c r="AQ208" s="33">
        <v>12</v>
      </c>
      <c r="AR208" s="33">
        <v>12</v>
      </c>
      <c r="AS208" s="33">
        <v>12</v>
      </c>
      <c r="AT208" s="33">
        <v>12</v>
      </c>
      <c r="AU208" s="33">
        <v>12</v>
      </c>
      <c r="AV208" s="33">
        <v>12</v>
      </c>
      <c r="AW208" s="33">
        <v>12</v>
      </c>
      <c r="AX208" s="33">
        <v>12</v>
      </c>
      <c r="AY208" s="33">
        <v>12</v>
      </c>
      <c r="AZ208" s="33">
        <v>12</v>
      </c>
      <c r="BA208" s="33">
        <v>12</v>
      </c>
      <c r="BB208" s="33">
        <v>12</v>
      </c>
      <c r="BC208" s="33">
        <v>12</v>
      </c>
      <c r="BD208" s="33">
        <v>12</v>
      </c>
      <c r="BE208" s="33">
        <v>12</v>
      </c>
      <c r="BF208" s="33">
        <v>12</v>
      </c>
      <c r="BG208" s="33">
        <v>12</v>
      </c>
      <c r="BH208" s="33">
        <v>12</v>
      </c>
      <c r="BI208" s="33">
        <v>12</v>
      </c>
      <c r="BJ208" s="33">
        <v>12</v>
      </c>
      <c r="BK208" s="33">
        <v>12</v>
      </c>
      <c r="BL208" s="33">
        <v>12</v>
      </c>
      <c r="BM208" s="33">
        <v>12</v>
      </c>
      <c r="BN208" s="33">
        <v>12</v>
      </c>
      <c r="BO208" s="33">
        <v>12</v>
      </c>
      <c r="BP208" s="33">
        <v>12</v>
      </c>
      <c r="BQ208" s="33">
        <v>12</v>
      </c>
      <c r="BR208" s="33">
        <v>12</v>
      </c>
      <c r="BS208" s="290"/>
      <c r="BT208" s="290"/>
      <c r="BU208" s="733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589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</row>
    <row r="209" spans="1:198" s="3" customFormat="1" x14ac:dyDescent="0.25">
      <c r="A209" s="601">
        <v>206</v>
      </c>
      <c r="B209" s="108" t="s">
        <v>1022</v>
      </c>
      <c r="C209" s="13" t="s">
        <v>120</v>
      </c>
      <c r="D209" s="13" t="s">
        <v>56</v>
      </c>
      <c r="F209" s="32" t="s">
        <v>112</v>
      </c>
      <c r="G209" s="51">
        <v>2</v>
      </c>
      <c r="H209" s="33">
        <v>2</v>
      </c>
      <c r="I209" s="33">
        <v>2</v>
      </c>
      <c r="J209" s="33">
        <v>2</v>
      </c>
      <c r="K209" s="33">
        <v>2</v>
      </c>
      <c r="L209" s="33">
        <v>2</v>
      </c>
      <c r="M209" s="33">
        <v>2</v>
      </c>
      <c r="N209" s="33">
        <v>2</v>
      </c>
      <c r="O209" s="33">
        <v>2</v>
      </c>
      <c r="P209" s="33">
        <v>2</v>
      </c>
      <c r="Q209" s="33">
        <v>2</v>
      </c>
      <c r="R209" s="33">
        <v>2</v>
      </c>
      <c r="S209" s="33">
        <v>2</v>
      </c>
      <c r="T209" s="33">
        <v>2</v>
      </c>
      <c r="U209" s="33">
        <v>2</v>
      </c>
      <c r="V209" s="33">
        <v>2</v>
      </c>
      <c r="W209" s="33">
        <v>2</v>
      </c>
      <c r="X209" s="33">
        <v>2</v>
      </c>
      <c r="Y209" s="33">
        <v>2</v>
      </c>
      <c r="Z209" s="33">
        <v>2</v>
      </c>
      <c r="AA209" s="33">
        <v>2</v>
      </c>
      <c r="AB209" s="33">
        <v>2</v>
      </c>
      <c r="AC209" s="33">
        <v>2</v>
      </c>
      <c r="AD209" s="33">
        <v>2</v>
      </c>
      <c r="AE209" s="33">
        <v>2</v>
      </c>
      <c r="AF209" s="33">
        <v>2</v>
      </c>
      <c r="AG209" s="33">
        <v>2</v>
      </c>
      <c r="AH209" s="33">
        <v>2</v>
      </c>
      <c r="AI209" s="33">
        <v>2</v>
      </c>
      <c r="AJ209" s="33">
        <v>2</v>
      </c>
      <c r="AK209" s="33">
        <v>2</v>
      </c>
      <c r="AL209" s="33">
        <v>2</v>
      </c>
      <c r="AM209" s="33">
        <v>2</v>
      </c>
      <c r="AN209" s="33">
        <v>2</v>
      </c>
      <c r="AO209" s="33">
        <v>2</v>
      </c>
      <c r="AP209" s="33">
        <v>2</v>
      </c>
      <c r="AQ209" s="33">
        <v>2</v>
      </c>
      <c r="AR209" s="33">
        <v>2</v>
      </c>
      <c r="AS209" s="33">
        <v>2</v>
      </c>
      <c r="AT209" s="33">
        <v>2</v>
      </c>
      <c r="AU209" s="33">
        <v>2</v>
      </c>
      <c r="AV209" s="33">
        <v>2</v>
      </c>
      <c r="AW209" s="33">
        <v>2</v>
      </c>
      <c r="AX209" s="33">
        <v>2</v>
      </c>
      <c r="AY209" s="33">
        <v>2</v>
      </c>
      <c r="AZ209" s="33">
        <v>2</v>
      </c>
      <c r="BA209" s="33">
        <v>2</v>
      </c>
      <c r="BB209" s="33">
        <v>2</v>
      </c>
      <c r="BC209" s="33">
        <v>2</v>
      </c>
      <c r="BD209" s="33">
        <v>2</v>
      </c>
      <c r="BE209" s="33">
        <v>2</v>
      </c>
      <c r="BF209" s="33">
        <v>2</v>
      </c>
      <c r="BG209" s="33">
        <v>2</v>
      </c>
      <c r="BH209" s="33">
        <v>2</v>
      </c>
      <c r="BI209" s="33">
        <v>2</v>
      </c>
      <c r="BJ209" s="33">
        <v>2</v>
      </c>
      <c r="BK209" s="33">
        <v>2</v>
      </c>
      <c r="BL209" s="33">
        <v>2</v>
      </c>
      <c r="BM209" s="33">
        <v>2</v>
      </c>
      <c r="BN209" s="33">
        <v>2</v>
      </c>
      <c r="BO209" s="33">
        <v>2</v>
      </c>
      <c r="BP209" s="33">
        <v>2</v>
      </c>
      <c r="BQ209" s="33">
        <v>2</v>
      </c>
      <c r="BR209" s="33">
        <v>2</v>
      </c>
      <c r="BS209" s="290"/>
      <c r="BT209" s="290"/>
      <c r="BU209" s="733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589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</row>
    <row r="210" spans="1:198" s="3" customFormat="1" x14ac:dyDescent="0.25">
      <c r="A210" s="601">
        <v>207</v>
      </c>
      <c r="B210" s="108" t="s">
        <v>1023</v>
      </c>
      <c r="C210" s="13" t="s">
        <v>182</v>
      </c>
      <c r="D210" s="13" t="s">
        <v>27</v>
      </c>
      <c r="F210" s="32" t="s">
        <v>112</v>
      </c>
      <c r="G210" s="51">
        <v>1</v>
      </c>
      <c r="H210" s="33">
        <v>1</v>
      </c>
      <c r="I210" s="33">
        <v>1</v>
      </c>
      <c r="J210" s="33">
        <v>1</v>
      </c>
      <c r="K210" s="33">
        <v>1</v>
      </c>
      <c r="L210" s="33">
        <v>1</v>
      </c>
      <c r="M210" s="33">
        <v>1</v>
      </c>
      <c r="N210" s="33">
        <v>1</v>
      </c>
      <c r="O210" s="33">
        <v>1</v>
      </c>
      <c r="P210" s="33">
        <v>1</v>
      </c>
      <c r="Q210" s="33">
        <v>1</v>
      </c>
      <c r="R210" s="33">
        <v>1</v>
      </c>
      <c r="S210" s="33">
        <v>1</v>
      </c>
      <c r="T210" s="33">
        <v>1</v>
      </c>
      <c r="U210" s="33">
        <v>1</v>
      </c>
      <c r="V210" s="33">
        <v>1</v>
      </c>
      <c r="W210" s="33">
        <v>1</v>
      </c>
      <c r="X210" s="33">
        <v>1</v>
      </c>
      <c r="Y210" s="33">
        <v>1</v>
      </c>
      <c r="Z210" s="33">
        <v>1</v>
      </c>
      <c r="AA210" s="33">
        <v>1</v>
      </c>
      <c r="AB210" s="33">
        <v>1</v>
      </c>
      <c r="AC210" s="33">
        <v>1</v>
      </c>
      <c r="AD210" s="33">
        <v>1</v>
      </c>
      <c r="AE210" s="33">
        <v>1</v>
      </c>
      <c r="AF210" s="33">
        <v>1</v>
      </c>
      <c r="AG210" s="33">
        <v>1</v>
      </c>
      <c r="AH210" s="33">
        <v>1</v>
      </c>
      <c r="AI210" s="33">
        <v>1</v>
      </c>
      <c r="AJ210" s="33">
        <v>1</v>
      </c>
      <c r="AK210" s="33">
        <v>1</v>
      </c>
      <c r="AL210" s="33">
        <v>1</v>
      </c>
      <c r="AM210" s="33">
        <v>1</v>
      </c>
      <c r="AN210" s="33">
        <v>1</v>
      </c>
      <c r="AO210" s="33">
        <v>1</v>
      </c>
      <c r="AP210" s="33">
        <v>1</v>
      </c>
      <c r="AQ210" s="33">
        <v>1</v>
      </c>
      <c r="AR210" s="33">
        <v>1</v>
      </c>
      <c r="AS210" s="33">
        <v>1</v>
      </c>
      <c r="AT210" s="33">
        <v>1</v>
      </c>
      <c r="AU210" s="33">
        <v>1</v>
      </c>
      <c r="AV210" s="33">
        <v>1</v>
      </c>
      <c r="AW210" s="33">
        <v>1</v>
      </c>
      <c r="AX210" s="33">
        <v>1</v>
      </c>
      <c r="AY210" s="33">
        <v>1</v>
      </c>
      <c r="AZ210" s="33">
        <v>1</v>
      </c>
      <c r="BA210" s="33">
        <v>1</v>
      </c>
      <c r="BB210" s="33">
        <v>1</v>
      </c>
      <c r="BC210" s="33">
        <v>1</v>
      </c>
      <c r="BD210" s="33">
        <v>1</v>
      </c>
      <c r="BE210" s="33">
        <v>1</v>
      </c>
      <c r="BF210" s="33">
        <v>1</v>
      </c>
      <c r="BG210" s="33">
        <v>1</v>
      </c>
      <c r="BH210" s="33">
        <v>1</v>
      </c>
      <c r="BI210" s="33">
        <v>1</v>
      </c>
      <c r="BJ210" s="33">
        <v>1</v>
      </c>
      <c r="BK210" s="33">
        <v>1</v>
      </c>
      <c r="BL210" s="33">
        <v>1</v>
      </c>
      <c r="BM210" s="33">
        <v>1</v>
      </c>
      <c r="BN210" s="33">
        <v>1</v>
      </c>
      <c r="BO210" s="33">
        <v>1</v>
      </c>
      <c r="BP210" s="33">
        <v>1</v>
      </c>
      <c r="BQ210" s="33">
        <v>1</v>
      </c>
      <c r="BR210" s="33">
        <v>1</v>
      </c>
      <c r="BS210" s="290"/>
      <c r="BT210" s="290"/>
      <c r="BU210" s="733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589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</row>
    <row r="211" spans="1:198" s="3" customFormat="1" x14ac:dyDescent="0.25">
      <c r="A211" s="601">
        <v>208</v>
      </c>
      <c r="B211" s="108" t="s">
        <v>1024</v>
      </c>
      <c r="C211" s="13" t="s">
        <v>181</v>
      </c>
      <c r="D211" s="13" t="s">
        <v>7</v>
      </c>
      <c r="F211" s="32" t="s">
        <v>112</v>
      </c>
      <c r="G211" s="51">
        <v>2</v>
      </c>
      <c r="H211" s="33">
        <v>2</v>
      </c>
      <c r="I211" s="33">
        <v>2</v>
      </c>
      <c r="J211" s="33">
        <v>2</v>
      </c>
      <c r="K211" s="33">
        <v>2</v>
      </c>
      <c r="L211" s="33">
        <v>2</v>
      </c>
      <c r="M211" s="33">
        <v>2</v>
      </c>
      <c r="N211" s="33">
        <v>2</v>
      </c>
      <c r="O211" s="33">
        <v>2</v>
      </c>
      <c r="P211" s="33">
        <v>2</v>
      </c>
      <c r="Q211" s="33">
        <v>2</v>
      </c>
      <c r="R211" s="33">
        <v>2</v>
      </c>
      <c r="S211" s="33">
        <v>2</v>
      </c>
      <c r="T211" s="33">
        <v>2</v>
      </c>
      <c r="U211" s="33">
        <v>2</v>
      </c>
      <c r="V211" s="33">
        <v>2</v>
      </c>
      <c r="W211" s="33">
        <v>2</v>
      </c>
      <c r="X211" s="33">
        <v>2</v>
      </c>
      <c r="Y211" s="33">
        <v>2</v>
      </c>
      <c r="Z211" s="33">
        <v>2</v>
      </c>
      <c r="AA211" s="33">
        <v>2</v>
      </c>
      <c r="AB211" s="33">
        <v>2</v>
      </c>
      <c r="AC211" s="33">
        <v>2</v>
      </c>
      <c r="AD211" s="33">
        <v>2</v>
      </c>
      <c r="AE211" s="33">
        <v>2</v>
      </c>
      <c r="AF211" s="33">
        <v>2</v>
      </c>
      <c r="AG211" s="33">
        <v>2</v>
      </c>
      <c r="AH211" s="33">
        <v>2</v>
      </c>
      <c r="AI211" s="33">
        <v>2</v>
      </c>
      <c r="AJ211" s="33">
        <v>2</v>
      </c>
      <c r="AK211" s="33">
        <v>2</v>
      </c>
      <c r="AL211" s="33">
        <v>2</v>
      </c>
      <c r="AM211" s="33">
        <v>2</v>
      </c>
      <c r="AN211" s="33">
        <v>2</v>
      </c>
      <c r="AO211" s="33">
        <v>2</v>
      </c>
      <c r="AP211" s="33">
        <v>2</v>
      </c>
      <c r="AQ211" s="33">
        <v>2</v>
      </c>
      <c r="AR211" s="33">
        <v>2</v>
      </c>
      <c r="AS211" s="33">
        <v>2</v>
      </c>
      <c r="AT211" s="33">
        <v>2</v>
      </c>
      <c r="AU211" s="33">
        <v>2</v>
      </c>
      <c r="AV211" s="33">
        <v>2</v>
      </c>
      <c r="AW211" s="33">
        <v>2</v>
      </c>
      <c r="AX211" s="33">
        <v>2</v>
      </c>
      <c r="AY211" s="33">
        <v>2</v>
      </c>
      <c r="AZ211" s="33">
        <v>2</v>
      </c>
      <c r="BA211" s="33">
        <v>2</v>
      </c>
      <c r="BB211" s="33">
        <v>2</v>
      </c>
      <c r="BC211" s="33">
        <v>2</v>
      </c>
      <c r="BD211" s="33">
        <v>2</v>
      </c>
      <c r="BE211" s="33">
        <v>2</v>
      </c>
      <c r="BF211" s="33">
        <v>2</v>
      </c>
      <c r="BG211" s="33">
        <v>2</v>
      </c>
      <c r="BH211" s="33">
        <v>2</v>
      </c>
      <c r="BI211" s="33">
        <v>2</v>
      </c>
      <c r="BJ211" s="33">
        <v>2</v>
      </c>
      <c r="BK211" s="33">
        <v>2</v>
      </c>
      <c r="BL211" s="33">
        <v>2</v>
      </c>
      <c r="BM211" s="33">
        <v>2</v>
      </c>
      <c r="BN211" s="33">
        <v>2</v>
      </c>
      <c r="BO211" s="33">
        <v>2</v>
      </c>
      <c r="BP211" s="33">
        <v>2</v>
      </c>
      <c r="BQ211" s="33">
        <v>2</v>
      </c>
      <c r="BR211" s="33">
        <v>2</v>
      </c>
      <c r="BS211" s="290"/>
      <c r="BT211" s="290"/>
      <c r="BU211" s="733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  <c r="FQ211" s="28"/>
      <c r="FR211" s="28"/>
      <c r="FS211" s="28"/>
      <c r="FT211" s="28"/>
      <c r="FU211" s="28"/>
      <c r="FV211" s="28"/>
      <c r="FW211" s="28"/>
      <c r="FX211" s="28"/>
      <c r="FY211" s="28"/>
      <c r="FZ211" s="28"/>
      <c r="GA211" s="589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</row>
    <row r="212" spans="1:198" s="3" customFormat="1" x14ac:dyDescent="0.25">
      <c r="A212" s="601">
        <v>209</v>
      </c>
      <c r="B212" s="108" t="s">
        <v>1025</v>
      </c>
      <c r="C212" s="19" t="s">
        <v>184</v>
      </c>
      <c r="D212" s="19" t="s">
        <v>7</v>
      </c>
      <c r="F212" s="32" t="s">
        <v>112</v>
      </c>
      <c r="G212" s="51" t="s">
        <v>926</v>
      </c>
      <c r="H212" s="33">
        <v>4</v>
      </c>
      <c r="I212" s="33">
        <v>4</v>
      </c>
      <c r="J212" s="33">
        <v>4</v>
      </c>
      <c r="K212" s="33">
        <v>4</v>
      </c>
      <c r="L212" s="33">
        <v>5</v>
      </c>
      <c r="M212" s="33">
        <v>5</v>
      </c>
      <c r="N212" s="33">
        <v>5</v>
      </c>
      <c r="O212" s="33">
        <v>5</v>
      </c>
      <c r="P212" s="42">
        <v>6</v>
      </c>
      <c r="Q212" s="42">
        <v>6</v>
      </c>
      <c r="R212" s="42">
        <v>6</v>
      </c>
      <c r="S212" s="42">
        <v>6</v>
      </c>
      <c r="T212" s="42">
        <v>7</v>
      </c>
      <c r="U212" s="42">
        <v>7</v>
      </c>
      <c r="V212" s="42">
        <v>7</v>
      </c>
      <c r="W212" s="42">
        <v>7</v>
      </c>
      <c r="X212" s="42">
        <v>8</v>
      </c>
      <c r="Y212" s="42">
        <v>8</v>
      </c>
      <c r="Z212" s="42">
        <v>8</v>
      </c>
      <c r="AA212" s="42">
        <v>8</v>
      </c>
      <c r="AB212" s="42">
        <v>9</v>
      </c>
      <c r="AC212" s="42">
        <v>9</v>
      </c>
      <c r="AD212" s="42">
        <v>9</v>
      </c>
      <c r="AE212" s="42">
        <v>9</v>
      </c>
      <c r="AF212" s="42">
        <v>10</v>
      </c>
      <c r="AG212" s="42">
        <v>10</v>
      </c>
      <c r="AH212" s="42">
        <v>10</v>
      </c>
      <c r="AI212" s="42">
        <v>10</v>
      </c>
      <c r="AJ212" s="42">
        <v>11</v>
      </c>
      <c r="AK212" s="42">
        <v>11</v>
      </c>
      <c r="AL212" s="42">
        <v>11</v>
      </c>
      <c r="AM212" s="42">
        <v>11</v>
      </c>
      <c r="AN212" s="42">
        <v>12</v>
      </c>
      <c r="AO212" s="42">
        <v>12</v>
      </c>
      <c r="AP212" s="42">
        <v>12</v>
      </c>
      <c r="AQ212" s="42">
        <v>12</v>
      </c>
      <c r="AR212" s="42">
        <v>14</v>
      </c>
      <c r="AS212" s="42">
        <v>14</v>
      </c>
      <c r="AT212" s="42">
        <v>14</v>
      </c>
      <c r="AU212" s="42">
        <v>14</v>
      </c>
      <c r="AV212" s="33">
        <v>15</v>
      </c>
      <c r="AW212" s="33">
        <v>15</v>
      </c>
      <c r="AX212" s="33">
        <v>15</v>
      </c>
      <c r="AY212" s="33">
        <v>15</v>
      </c>
      <c r="AZ212" s="42">
        <v>16</v>
      </c>
      <c r="BA212" s="42">
        <v>16</v>
      </c>
      <c r="BB212" s="42">
        <v>16</v>
      </c>
      <c r="BC212" s="42">
        <v>16</v>
      </c>
      <c r="BD212" s="42">
        <v>17</v>
      </c>
      <c r="BE212" s="42">
        <v>17</v>
      </c>
      <c r="BF212" s="42">
        <v>17</v>
      </c>
      <c r="BG212" s="42">
        <v>17</v>
      </c>
      <c r="BH212" s="42">
        <v>19</v>
      </c>
      <c r="BI212" s="42">
        <v>19</v>
      </c>
      <c r="BJ212" s="42">
        <v>19</v>
      </c>
      <c r="BK212" s="42">
        <v>19</v>
      </c>
      <c r="BL212" s="42">
        <v>7</v>
      </c>
      <c r="BM212" s="42">
        <v>7</v>
      </c>
      <c r="BN212" s="42">
        <v>7</v>
      </c>
      <c r="BO212" s="42">
        <v>7</v>
      </c>
      <c r="BP212" s="33">
        <v>15</v>
      </c>
      <c r="BQ212" s="42">
        <v>3</v>
      </c>
      <c r="BR212" s="42">
        <v>3</v>
      </c>
      <c r="BS212" s="42"/>
      <c r="BT212" s="42"/>
      <c r="BU212" s="741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  <c r="FQ212" s="28"/>
      <c r="FR212" s="28"/>
      <c r="FS212" s="28"/>
      <c r="FT212" s="28"/>
      <c r="FU212" s="28"/>
      <c r="FV212" s="28"/>
      <c r="FW212" s="28"/>
      <c r="FX212" s="28"/>
      <c r="FY212" s="28"/>
      <c r="FZ212" s="28"/>
      <c r="GA212" s="589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</row>
    <row r="213" spans="1:198" s="3" customFormat="1" x14ac:dyDescent="0.25">
      <c r="A213" s="601">
        <v>210</v>
      </c>
      <c r="B213" s="108" t="s">
        <v>1026</v>
      </c>
      <c r="C213" s="19" t="s">
        <v>107</v>
      </c>
      <c r="D213" s="19" t="s">
        <v>7</v>
      </c>
      <c r="F213" s="32" t="s">
        <v>112</v>
      </c>
      <c r="G213" s="51" t="s">
        <v>926</v>
      </c>
      <c r="H213" s="33">
        <v>3</v>
      </c>
      <c r="I213" s="33">
        <v>3</v>
      </c>
      <c r="J213" s="33">
        <v>3</v>
      </c>
      <c r="K213" s="33">
        <v>3</v>
      </c>
      <c r="L213" s="33">
        <v>4</v>
      </c>
      <c r="M213" s="33">
        <v>4</v>
      </c>
      <c r="N213" s="33">
        <v>4</v>
      </c>
      <c r="O213" s="33">
        <v>4</v>
      </c>
      <c r="P213" s="42">
        <v>5</v>
      </c>
      <c r="Q213" s="42">
        <v>5</v>
      </c>
      <c r="R213" s="42">
        <v>5</v>
      </c>
      <c r="S213" s="42">
        <v>5</v>
      </c>
      <c r="T213" s="42">
        <v>6</v>
      </c>
      <c r="U213" s="42">
        <v>6</v>
      </c>
      <c r="V213" s="42">
        <v>6</v>
      </c>
      <c r="W213" s="42">
        <v>6</v>
      </c>
      <c r="X213" s="42">
        <v>7</v>
      </c>
      <c r="Y213" s="42">
        <v>7</v>
      </c>
      <c r="Z213" s="42">
        <v>7</v>
      </c>
      <c r="AA213" s="42">
        <v>7</v>
      </c>
      <c r="AB213" s="42">
        <v>8</v>
      </c>
      <c r="AC213" s="42">
        <v>8</v>
      </c>
      <c r="AD213" s="42">
        <v>8</v>
      </c>
      <c r="AE213" s="42">
        <v>8</v>
      </c>
      <c r="AF213" s="42">
        <v>9</v>
      </c>
      <c r="AG213" s="42">
        <v>9</v>
      </c>
      <c r="AH213" s="42">
        <v>9</v>
      </c>
      <c r="AI213" s="42">
        <v>9</v>
      </c>
      <c r="AJ213" s="42">
        <v>10</v>
      </c>
      <c r="AK213" s="42">
        <v>10</v>
      </c>
      <c r="AL213" s="42">
        <v>10</v>
      </c>
      <c r="AM213" s="42">
        <v>10</v>
      </c>
      <c r="AN213" s="42">
        <v>11</v>
      </c>
      <c r="AO213" s="42">
        <v>11</v>
      </c>
      <c r="AP213" s="42">
        <v>11</v>
      </c>
      <c r="AQ213" s="42">
        <v>11</v>
      </c>
      <c r="AR213" s="42">
        <v>13</v>
      </c>
      <c r="AS213" s="42">
        <v>13</v>
      </c>
      <c r="AT213" s="42">
        <v>13</v>
      </c>
      <c r="AU213" s="42">
        <v>13</v>
      </c>
      <c r="AV213" s="33">
        <v>14</v>
      </c>
      <c r="AW213" s="33">
        <v>14</v>
      </c>
      <c r="AX213" s="33">
        <v>14</v>
      </c>
      <c r="AY213" s="33">
        <v>14</v>
      </c>
      <c r="AZ213" s="42">
        <v>15</v>
      </c>
      <c r="BA213" s="42">
        <v>15</v>
      </c>
      <c r="BB213" s="42">
        <v>15</v>
      </c>
      <c r="BC213" s="42">
        <v>15</v>
      </c>
      <c r="BD213" s="42">
        <v>16</v>
      </c>
      <c r="BE213" s="42">
        <v>16</v>
      </c>
      <c r="BF213" s="42">
        <v>16</v>
      </c>
      <c r="BG213" s="42">
        <v>16</v>
      </c>
      <c r="BH213" s="42">
        <v>18</v>
      </c>
      <c r="BI213" s="42">
        <v>18</v>
      </c>
      <c r="BJ213" s="42">
        <v>18</v>
      </c>
      <c r="BK213" s="42">
        <v>18</v>
      </c>
      <c r="BL213" s="42">
        <v>6</v>
      </c>
      <c r="BM213" s="42">
        <v>6</v>
      </c>
      <c r="BN213" s="42">
        <v>6</v>
      </c>
      <c r="BO213" s="42">
        <v>6</v>
      </c>
      <c r="BP213" s="33">
        <v>14</v>
      </c>
      <c r="BQ213" s="42">
        <v>2</v>
      </c>
      <c r="BR213" s="42">
        <v>2</v>
      </c>
      <c r="BS213" s="42"/>
      <c r="BT213" s="42"/>
      <c r="BU213" s="741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  <c r="FS213" s="28"/>
      <c r="FT213" s="28"/>
      <c r="FU213" s="28"/>
      <c r="FV213" s="28"/>
      <c r="FW213" s="28"/>
      <c r="FX213" s="28"/>
      <c r="FY213" s="28"/>
      <c r="FZ213" s="28"/>
      <c r="GA213" s="589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</row>
    <row r="214" spans="1:198" s="3" customFormat="1" x14ac:dyDescent="0.25">
      <c r="A214" s="601">
        <v>211</v>
      </c>
      <c r="B214" s="108" t="s">
        <v>1027</v>
      </c>
      <c r="C214" s="19" t="s">
        <v>185</v>
      </c>
      <c r="D214" s="19" t="s">
        <v>108</v>
      </c>
      <c r="F214" s="32" t="s">
        <v>112</v>
      </c>
      <c r="G214" s="51" t="s">
        <v>926</v>
      </c>
      <c r="H214" s="33">
        <v>6</v>
      </c>
      <c r="I214" s="33">
        <v>6</v>
      </c>
      <c r="J214" s="33">
        <v>6</v>
      </c>
      <c r="K214" s="33">
        <v>6</v>
      </c>
      <c r="L214" s="33">
        <v>8</v>
      </c>
      <c r="M214" s="33">
        <v>8</v>
      </c>
      <c r="N214" s="33">
        <v>8</v>
      </c>
      <c r="O214" s="33">
        <v>8</v>
      </c>
      <c r="P214" s="42">
        <v>10</v>
      </c>
      <c r="Q214" s="42">
        <v>10</v>
      </c>
      <c r="R214" s="42">
        <v>10</v>
      </c>
      <c r="S214" s="42">
        <v>10</v>
      </c>
      <c r="T214" s="42">
        <v>12</v>
      </c>
      <c r="U214" s="42">
        <v>12</v>
      </c>
      <c r="V214" s="42">
        <v>12</v>
      </c>
      <c r="W214" s="42">
        <v>12</v>
      </c>
      <c r="X214" s="42">
        <v>14</v>
      </c>
      <c r="Y214" s="42">
        <v>14</v>
      </c>
      <c r="Z214" s="42">
        <v>14</v>
      </c>
      <c r="AA214" s="42">
        <v>14</v>
      </c>
      <c r="AB214" s="42">
        <v>16</v>
      </c>
      <c r="AC214" s="42">
        <v>16</v>
      </c>
      <c r="AD214" s="42">
        <v>16</v>
      </c>
      <c r="AE214" s="42">
        <v>16</v>
      </c>
      <c r="AF214" s="42">
        <v>18</v>
      </c>
      <c r="AG214" s="42">
        <v>18</v>
      </c>
      <c r="AH214" s="42">
        <v>18</v>
      </c>
      <c r="AI214" s="42">
        <v>18</v>
      </c>
      <c r="AJ214" s="42">
        <v>20</v>
      </c>
      <c r="AK214" s="42">
        <v>20</v>
      </c>
      <c r="AL214" s="42">
        <v>20</v>
      </c>
      <c r="AM214" s="42">
        <v>20</v>
      </c>
      <c r="AN214" s="42">
        <v>22</v>
      </c>
      <c r="AO214" s="42">
        <v>22</v>
      </c>
      <c r="AP214" s="42">
        <v>22</v>
      </c>
      <c r="AQ214" s="42">
        <v>22</v>
      </c>
      <c r="AR214" s="42">
        <v>26</v>
      </c>
      <c r="AS214" s="42">
        <v>26</v>
      </c>
      <c r="AT214" s="42">
        <v>26</v>
      </c>
      <c r="AU214" s="42">
        <v>26</v>
      </c>
      <c r="AV214" s="33">
        <v>28</v>
      </c>
      <c r="AW214" s="33">
        <v>28</v>
      </c>
      <c r="AX214" s="33">
        <v>28</v>
      </c>
      <c r="AY214" s="33">
        <v>28</v>
      </c>
      <c r="AZ214" s="42">
        <v>30</v>
      </c>
      <c r="BA214" s="42">
        <v>30</v>
      </c>
      <c r="BB214" s="42">
        <v>30</v>
      </c>
      <c r="BC214" s="42">
        <v>30</v>
      </c>
      <c r="BD214" s="42">
        <v>32</v>
      </c>
      <c r="BE214" s="42">
        <v>32</v>
      </c>
      <c r="BF214" s="42">
        <v>32</v>
      </c>
      <c r="BG214" s="42">
        <v>32</v>
      </c>
      <c r="BH214" s="42">
        <v>36</v>
      </c>
      <c r="BI214" s="42">
        <v>36</v>
      </c>
      <c r="BJ214" s="42">
        <v>36</v>
      </c>
      <c r="BK214" s="42">
        <v>36</v>
      </c>
      <c r="BL214" s="42">
        <v>12</v>
      </c>
      <c r="BM214" s="42">
        <v>12</v>
      </c>
      <c r="BN214" s="42">
        <v>12</v>
      </c>
      <c r="BO214" s="42">
        <v>12</v>
      </c>
      <c r="BP214" s="33">
        <v>28</v>
      </c>
      <c r="BQ214" s="42">
        <v>4</v>
      </c>
      <c r="BR214" s="42">
        <v>4</v>
      </c>
      <c r="BS214" s="42"/>
      <c r="BT214" s="42"/>
      <c r="BU214" s="741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  <c r="FS214" s="28"/>
      <c r="FT214" s="28"/>
      <c r="FU214" s="28"/>
      <c r="FV214" s="28"/>
      <c r="FW214" s="28"/>
      <c r="FX214" s="28"/>
      <c r="FY214" s="28"/>
      <c r="FZ214" s="28"/>
      <c r="GA214" s="589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</row>
    <row r="215" spans="1:198" s="35" customFormat="1" ht="13.8" thickBot="1" x14ac:dyDescent="0.3">
      <c r="A215" s="601">
        <v>212</v>
      </c>
      <c r="B215" s="182" t="s">
        <v>1028</v>
      </c>
      <c r="C215" s="183" t="s">
        <v>186</v>
      </c>
      <c r="D215" s="183" t="s">
        <v>56</v>
      </c>
      <c r="F215" s="351" t="s">
        <v>112</v>
      </c>
      <c r="G215" s="186" t="s">
        <v>926</v>
      </c>
      <c r="H215" s="220">
        <v>3</v>
      </c>
      <c r="I215" s="220">
        <v>3</v>
      </c>
      <c r="J215" s="220">
        <v>3</v>
      </c>
      <c r="K215" s="220">
        <v>3</v>
      </c>
      <c r="L215" s="220">
        <v>4</v>
      </c>
      <c r="M215" s="220">
        <v>4</v>
      </c>
      <c r="N215" s="220">
        <v>4</v>
      </c>
      <c r="O215" s="220">
        <v>4</v>
      </c>
      <c r="P215" s="303">
        <v>5</v>
      </c>
      <c r="Q215" s="303">
        <v>5</v>
      </c>
      <c r="R215" s="303">
        <v>5</v>
      </c>
      <c r="S215" s="303">
        <v>5</v>
      </c>
      <c r="T215" s="303">
        <v>6</v>
      </c>
      <c r="U215" s="303">
        <v>6</v>
      </c>
      <c r="V215" s="303">
        <v>6</v>
      </c>
      <c r="W215" s="303">
        <v>6</v>
      </c>
      <c r="X215" s="303">
        <v>7</v>
      </c>
      <c r="Y215" s="303">
        <v>7</v>
      </c>
      <c r="Z215" s="303">
        <v>7</v>
      </c>
      <c r="AA215" s="303">
        <v>7</v>
      </c>
      <c r="AB215" s="303">
        <v>8</v>
      </c>
      <c r="AC215" s="303">
        <v>8</v>
      </c>
      <c r="AD215" s="303">
        <v>8</v>
      </c>
      <c r="AE215" s="303">
        <v>8</v>
      </c>
      <c r="AF215" s="303">
        <v>9</v>
      </c>
      <c r="AG215" s="303">
        <v>9</v>
      </c>
      <c r="AH215" s="303">
        <v>9</v>
      </c>
      <c r="AI215" s="303">
        <v>9</v>
      </c>
      <c r="AJ215" s="303">
        <v>10</v>
      </c>
      <c r="AK215" s="303">
        <v>10</v>
      </c>
      <c r="AL215" s="303">
        <v>10</v>
      </c>
      <c r="AM215" s="303">
        <v>10</v>
      </c>
      <c r="AN215" s="303">
        <v>11</v>
      </c>
      <c r="AO215" s="303">
        <v>11</v>
      </c>
      <c r="AP215" s="303">
        <v>11</v>
      </c>
      <c r="AQ215" s="303">
        <v>11</v>
      </c>
      <c r="AR215" s="303">
        <v>13</v>
      </c>
      <c r="AS215" s="303">
        <v>13</v>
      </c>
      <c r="AT215" s="303">
        <v>13</v>
      </c>
      <c r="AU215" s="303">
        <v>13</v>
      </c>
      <c r="AV215" s="220">
        <v>14</v>
      </c>
      <c r="AW215" s="220">
        <v>14</v>
      </c>
      <c r="AX215" s="220">
        <v>14</v>
      </c>
      <c r="AY215" s="220">
        <v>14</v>
      </c>
      <c r="AZ215" s="303">
        <v>15</v>
      </c>
      <c r="BA215" s="303">
        <v>15</v>
      </c>
      <c r="BB215" s="303">
        <v>15</v>
      </c>
      <c r="BC215" s="303">
        <v>15</v>
      </c>
      <c r="BD215" s="303">
        <v>16</v>
      </c>
      <c r="BE215" s="303">
        <v>16</v>
      </c>
      <c r="BF215" s="303">
        <v>16</v>
      </c>
      <c r="BG215" s="303">
        <v>16</v>
      </c>
      <c r="BH215" s="303">
        <v>18</v>
      </c>
      <c r="BI215" s="303">
        <v>18</v>
      </c>
      <c r="BJ215" s="303">
        <v>18</v>
      </c>
      <c r="BK215" s="303">
        <v>18</v>
      </c>
      <c r="BL215" s="303">
        <v>6</v>
      </c>
      <c r="BM215" s="303">
        <v>6</v>
      </c>
      <c r="BN215" s="303">
        <v>6</v>
      </c>
      <c r="BO215" s="303">
        <v>6</v>
      </c>
      <c r="BP215" s="220">
        <v>14</v>
      </c>
      <c r="BQ215" s="303">
        <v>2</v>
      </c>
      <c r="BR215" s="303">
        <v>2</v>
      </c>
      <c r="BS215" s="303"/>
      <c r="BT215" s="303"/>
      <c r="BU215" s="734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  <c r="FS215" s="28"/>
      <c r="FT215" s="28"/>
      <c r="FU215" s="28"/>
      <c r="FV215" s="28"/>
      <c r="FW215" s="28"/>
      <c r="FX215" s="28"/>
      <c r="FY215" s="28"/>
      <c r="FZ215" s="28"/>
      <c r="GA215" s="59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</row>
    <row r="216" spans="1:198" s="199" customFormat="1" ht="16.2" x14ac:dyDescent="0.25">
      <c r="A216" s="601">
        <v>213</v>
      </c>
      <c r="B216" s="330"/>
      <c r="C216" s="324"/>
      <c r="D216" s="324"/>
      <c r="E216" s="324"/>
      <c r="F216" s="325"/>
      <c r="G216" s="326"/>
      <c r="H216" s="327" t="s">
        <v>272</v>
      </c>
      <c r="I216" s="327" t="s">
        <v>272</v>
      </c>
      <c r="J216" s="327" t="s">
        <v>272</v>
      </c>
      <c r="K216" s="327" t="s">
        <v>272</v>
      </c>
      <c r="L216" s="327" t="s">
        <v>210</v>
      </c>
      <c r="M216" s="327" t="s">
        <v>210</v>
      </c>
      <c r="N216" s="327" t="s">
        <v>210</v>
      </c>
      <c r="O216" s="327" t="s">
        <v>210</v>
      </c>
      <c r="P216" s="327" t="s">
        <v>211</v>
      </c>
      <c r="Q216" s="327" t="s">
        <v>211</v>
      </c>
      <c r="R216" s="327" t="s">
        <v>211</v>
      </c>
      <c r="S216" s="327" t="s">
        <v>211</v>
      </c>
      <c r="T216" s="327" t="s">
        <v>212</v>
      </c>
      <c r="U216" s="327" t="s">
        <v>212</v>
      </c>
      <c r="V216" s="327" t="s">
        <v>212</v>
      </c>
      <c r="W216" s="327" t="s">
        <v>212</v>
      </c>
      <c r="X216" s="327" t="s">
        <v>213</v>
      </c>
      <c r="Y216" s="327" t="s">
        <v>213</v>
      </c>
      <c r="Z216" s="327" t="s">
        <v>213</v>
      </c>
      <c r="AA216" s="327" t="s">
        <v>213</v>
      </c>
      <c r="AB216" s="327" t="s">
        <v>214</v>
      </c>
      <c r="AC216" s="327" t="s">
        <v>214</v>
      </c>
      <c r="AD216" s="327" t="s">
        <v>214</v>
      </c>
      <c r="AE216" s="327" t="s">
        <v>214</v>
      </c>
      <c r="AF216" s="327" t="s">
        <v>215</v>
      </c>
      <c r="AG216" s="327" t="s">
        <v>215</v>
      </c>
      <c r="AH216" s="327" t="s">
        <v>215</v>
      </c>
      <c r="AI216" s="327" t="s">
        <v>215</v>
      </c>
      <c r="AJ216" s="327" t="s">
        <v>216</v>
      </c>
      <c r="AK216" s="327" t="s">
        <v>216</v>
      </c>
      <c r="AL216" s="327" t="s">
        <v>216</v>
      </c>
      <c r="AM216" s="327" t="s">
        <v>216</v>
      </c>
      <c r="AN216" s="327" t="s">
        <v>217</v>
      </c>
      <c r="AO216" s="327" t="s">
        <v>217</v>
      </c>
      <c r="AP216" s="327" t="s">
        <v>217</v>
      </c>
      <c r="AQ216" s="327" t="s">
        <v>217</v>
      </c>
      <c r="AR216" s="327" t="s">
        <v>218</v>
      </c>
      <c r="AS216" s="327" t="s">
        <v>218</v>
      </c>
      <c r="AT216" s="327" t="s">
        <v>218</v>
      </c>
      <c r="AU216" s="327" t="s">
        <v>218</v>
      </c>
      <c r="AV216" s="327" t="s">
        <v>219</v>
      </c>
      <c r="AW216" s="327" t="s">
        <v>219</v>
      </c>
      <c r="AX216" s="327" t="s">
        <v>219</v>
      </c>
      <c r="AY216" s="327" t="s">
        <v>219</v>
      </c>
      <c r="AZ216" s="327" t="s">
        <v>220</v>
      </c>
      <c r="BA216" s="327" t="s">
        <v>220</v>
      </c>
      <c r="BB216" s="327" t="s">
        <v>220</v>
      </c>
      <c r="BC216" s="327" t="s">
        <v>220</v>
      </c>
      <c r="BD216" s="327" t="s">
        <v>221</v>
      </c>
      <c r="BE216" s="327" t="s">
        <v>221</v>
      </c>
      <c r="BF216" s="327" t="s">
        <v>221</v>
      </c>
      <c r="BG216" s="327" t="s">
        <v>221</v>
      </c>
      <c r="BH216" s="327" t="s">
        <v>222</v>
      </c>
      <c r="BI216" s="327" t="s">
        <v>222</v>
      </c>
      <c r="BJ216" s="327" t="s">
        <v>222</v>
      </c>
      <c r="BK216" s="327" t="s">
        <v>222</v>
      </c>
      <c r="BL216" s="327" t="s">
        <v>212</v>
      </c>
      <c r="BM216" s="327" t="s">
        <v>212</v>
      </c>
      <c r="BN216" s="327" t="s">
        <v>212</v>
      </c>
      <c r="BO216" s="327" t="s">
        <v>212</v>
      </c>
      <c r="BP216" s="327" t="s">
        <v>219</v>
      </c>
      <c r="BQ216" s="327" t="s">
        <v>223</v>
      </c>
      <c r="BR216" s="327" t="s">
        <v>223</v>
      </c>
      <c r="BS216" s="230"/>
      <c r="BT216" s="230"/>
      <c r="BU216" s="735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  <c r="FQ216" s="28"/>
      <c r="FR216" s="28"/>
      <c r="FS216" s="28"/>
      <c r="FT216" s="28"/>
      <c r="FU216" s="28"/>
      <c r="FV216" s="28"/>
      <c r="FW216" s="28"/>
      <c r="FX216" s="28"/>
      <c r="FY216" s="28"/>
      <c r="FZ216" s="28"/>
      <c r="GA216" s="591"/>
      <c r="GB216" s="202"/>
      <c r="GC216" s="202"/>
      <c r="GD216" s="202"/>
      <c r="GE216" s="202"/>
      <c r="GF216" s="202"/>
      <c r="GG216" s="202"/>
      <c r="GH216" s="202"/>
      <c r="GI216" s="202"/>
      <c r="GJ216" s="202"/>
      <c r="GK216" s="202"/>
      <c r="GL216" s="202"/>
      <c r="GM216" s="202"/>
      <c r="GN216" s="202"/>
      <c r="GO216" s="202"/>
      <c r="GP216" s="202"/>
    </row>
    <row r="217" spans="1:198" s="209" customFormat="1" ht="13.8" thickBot="1" x14ac:dyDescent="0.3">
      <c r="A217" s="601">
        <v>214</v>
      </c>
      <c r="B217" s="204" t="s">
        <v>1029</v>
      </c>
      <c r="C217" s="205" t="s">
        <v>1257</v>
      </c>
      <c r="D217" s="205" t="s">
        <v>187</v>
      </c>
      <c r="F217" s="437" t="s">
        <v>112</v>
      </c>
      <c r="G217" s="208">
        <v>1</v>
      </c>
      <c r="H217" s="226">
        <v>1</v>
      </c>
      <c r="I217" s="226">
        <v>1</v>
      </c>
      <c r="J217" s="226">
        <v>1</v>
      </c>
      <c r="K217" s="226">
        <v>1</v>
      </c>
      <c r="L217" s="226">
        <v>1</v>
      </c>
      <c r="M217" s="226">
        <v>1</v>
      </c>
      <c r="N217" s="226">
        <v>1</v>
      </c>
      <c r="O217" s="226">
        <v>1</v>
      </c>
      <c r="P217" s="231">
        <v>1</v>
      </c>
      <c r="Q217" s="231">
        <v>1</v>
      </c>
      <c r="R217" s="231">
        <v>1</v>
      </c>
      <c r="S217" s="231">
        <v>1</v>
      </c>
      <c r="T217" s="231">
        <v>1</v>
      </c>
      <c r="U217" s="231">
        <v>1</v>
      </c>
      <c r="V217" s="231">
        <v>1</v>
      </c>
      <c r="W217" s="231">
        <v>1</v>
      </c>
      <c r="X217" s="231">
        <v>1</v>
      </c>
      <c r="Y217" s="231">
        <v>1</v>
      </c>
      <c r="Z217" s="231">
        <v>1</v>
      </c>
      <c r="AA217" s="231">
        <v>1</v>
      </c>
      <c r="AB217" s="231">
        <v>1</v>
      </c>
      <c r="AC217" s="231">
        <v>1</v>
      </c>
      <c r="AD217" s="231">
        <v>1</v>
      </c>
      <c r="AE217" s="231">
        <v>1</v>
      </c>
      <c r="AF217" s="231">
        <v>1</v>
      </c>
      <c r="AG217" s="231">
        <v>1</v>
      </c>
      <c r="AH217" s="231">
        <v>1</v>
      </c>
      <c r="AI217" s="231">
        <v>1</v>
      </c>
      <c r="AJ217" s="231">
        <v>1</v>
      </c>
      <c r="AK217" s="231">
        <v>1</v>
      </c>
      <c r="AL217" s="231">
        <v>1</v>
      </c>
      <c r="AM217" s="231">
        <v>1</v>
      </c>
      <c r="AN217" s="231">
        <v>1</v>
      </c>
      <c r="AO217" s="231">
        <v>1</v>
      </c>
      <c r="AP217" s="231">
        <v>1</v>
      </c>
      <c r="AQ217" s="231">
        <v>1</v>
      </c>
      <c r="AR217" s="231">
        <v>1</v>
      </c>
      <c r="AS217" s="231">
        <v>1</v>
      </c>
      <c r="AT217" s="231">
        <v>1</v>
      </c>
      <c r="AU217" s="231">
        <v>1</v>
      </c>
      <c r="AV217" s="226">
        <v>1</v>
      </c>
      <c r="AW217" s="226">
        <v>1</v>
      </c>
      <c r="AX217" s="226">
        <v>1</v>
      </c>
      <c r="AY217" s="226">
        <v>1</v>
      </c>
      <c r="AZ217" s="231">
        <v>1</v>
      </c>
      <c r="BA217" s="231">
        <v>1</v>
      </c>
      <c r="BB217" s="231">
        <v>1</v>
      </c>
      <c r="BC217" s="231">
        <v>1</v>
      </c>
      <c r="BD217" s="231">
        <v>1</v>
      </c>
      <c r="BE217" s="231">
        <v>1</v>
      </c>
      <c r="BF217" s="231">
        <v>1</v>
      </c>
      <c r="BG217" s="231">
        <v>1</v>
      </c>
      <c r="BH217" s="231">
        <v>1</v>
      </c>
      <c r="BI217" s="231">
        <v>1</v>
      </c>
      <c r="BJ217" s="231">
        <v>1</v>
      </c>
      <c r="BK217" s="231">
        <v>1</v>
      </c>
      <c r="BL217" s="231">
        <v>1</v>
      </c>
      <c r="BM217" s="231">
        <v>1</v>
      </c>
      <c r="BN217" s="231">
        <v>1</v>
      </c>
      <c r="BO217" s="231">
        <v>1</v>
      </c>
      <c r="BP217" s="226">
        <v>1</v>
      </c>
      <c r="BQ217" s="231">
        <v>1</v>
      </c>
      <c r="BR217" s="231">
        <v>1</v>
      </c>
      <c r="BS217" s="231"/>
      <c r="BT217" s="231"/>
      <c r="BU217" s="736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  <c r="FQ217" s="28"/>
      <c r="FR217" s="28"/>
      <c r="FS217" s="28"/>
      <c r="FT217" s="28"/>
      <c r="FU217" s="28"/>
      <c r="FV217" s="28"/>
      <c r="FW217" s="28"/>
      <c r="FX217" s="28"/>
      <c r="FY217" s="28"/>
      <c r="FZ217" s="28"/>
      <c r="GA217" s="592"/>
      <c r="GB217" s="212"/>
      <c r="GC217" s="212"/>
      <c r="GD217" s="212"/>
      <c r="GE217" s="212"/>
      <c r="GF217" s="212"/>
      <c r="GG217" s="212"/>
      <c r="GH217" s="212"/>
      <c r="GI217" s="212"/>
      <c r="GJ217" s="212"/>
      <c r="GK217" s="212"/>
      <c r="GL217" s="212"/>
      <c r="GM217" s="212"/>
      <c r="GN217" s="212"/>
      <c r="GO217" s="212"/>
      <c r="GP217" s="212"/>
    </row>
    <row r="218" spans="1:198" s="275" customFormat="1" ht="13.8" thickBot="1" x14ac:dyDescent="0.3">
      <c r="A218" s="601">
        <v>215</v>
      </c>
      <c r="B218" s="384" t="s">
        <v>1011</v>
      </c>
      <c r="C218" s="390" t="s">
        <v>174</v>
      </c>
      <c r="D218" s="390" t="s">
        <v>55</v>
      </c>
      <c r="F218" s="405" t="s">
        <v>112</v>
      </c>
      <c r="G218" s="272" t="s">
        <v>926</v>
      </c>
      <c r="H218" s="388">
        <v>3</v>
      </c>
      <c r="I218" s="388">
        <v>3</v>
      </c>
      <c r="J218" s="388">
        <v>3</v>
      </c>
      <c r="K218" s="388">
        <v>3</v>
      </c>
      <c r="L218" s="404">
        <v>4</v>
      </c>
      <c r="M218" s="404">
        <v>4</v>
      </c>
      <c r="N218" s="404">
        <v>4</v>
      </c>
      <c r="O218" s="404">
        <v>4</v>
      </c>
      <c r="P218" s="404">
        <v>5</v>
      </c>
      <c r="Q218" s="404">
        <v>5</v>
      </c>
      <c r="R218" s="404">
        <v>5</v>
      </c>
      <c r="S218" s="404">
        <v>5</v>
      </c>
      <c r="T218" s="404">
        <v>6</v>
      </c>
      <c r="U218" s="404">
        <v>6</v>
      </c>
      <c r="V218" s="404">
        <v>6</v>
      </c>
      <c r="W218" s="404">
        <v>6</v>
      </c>
      <c r="X218" s="404">
        <v>7</v>
      </c>
      <c r="Y218" s="404">
        <v>7</v>
      </c>
      <c r="Z218" s="404">
        <v>7</v>
      </c>
      <c r="AA218" s="404">
        <v>7</v>
      </c>
      <c r="AB218" s="404">
        <v>8</v>
      </c>
      <c r="AC218" s="404">
        <v>8</v>
      </c>
      <c r="AD218" s="404">
        <v>8</v>
      </c>
      <c r="AE218" s="404">
        <v>8</v>
      </c>
      <c r="AF218" s="404">
        <v>9</v>
      </c>
      <c r="AG218" s="404">
        <v>9</v>
      </c>
      <c r="AH218" s="404">
        <v>9</v>
      </c>
      <c r="AI218" s="404">
        <v>9</v>
      </c>
      <c r="AJ218" s="404">
        <v>10</v>
      </c>
      <c r="AK218" s="404">
        <v>10</v>
      </c>
      <c r="AL218" s="404">
        <v>10</v>
      </c>
      <c r="AM218" s="404">
        <v>10</v>
      </c>
      <c r="AN218" s="404">
        <v>11</v>
      </c>
      <c r="AO218" s="404">
        <v>11</v>
      </c>
      <c r="AP218" s="404">
        <v>11</v>
      </c>
      <c r="AQ218" s="404">
        <v>11</v>
      </c>
      <c r="AR218" s="404">
        <v>13</v>
      </c>
      <c r="AS218" s="404">
        <v>13</v>
      </c>
      <c r="AT218" s="404">
        <v>13</v>
      </c>
      <c r="AU218" s="404">
        <v>13</v>
      </c>
      <c r="AV218" s="388">
        <v>14</v>
      </c>
      <c r="AW218" s="388">
        <v>14</v>
      </c>
      <c r="AX218" s="388">
        <v>14</v>
      </c>
      <c r="AY218" s="388">
        <v>14</v>
      </c>
      <c r="AZ218" s="404">
        <v>15</v>
      </c>
      <c r="BA218" s="404">
        <v>15</v>
      </c>
      <c r="BB218" s="404">
        <v>15</v>
      </c>
      <c r="BC218" s="404">
        <v>15</v>
      </c>
      <c r="BD218" s="404">
        <v>16</v>
      </c>
      <c r="BE218" s="404">
        <v>16</v>
      </c>
      <c r="BF218" s="404">
        <v>16</v>
      </c>
      <c r="BG218" s="404">
        <v>16</v>
      </c>
      <c r="BH218" s="404">
        <v>18</v>
      </c>
      <c r="BI218" s="404">
        <v>18</v>
      </c>
      <c r="BJ218" s="404">
        <v>18</v>
      </c>
      <c r="BK218" s="404">
        <v>18</v>
      </c>
      <c r="BL218" s="404">
        <v>6</v>
      </c>
      <c r="BM218" s="404">
        <v>6</v>
      </c>
      <c r="BN218" s="404">
        <v>6</v>
      </c>
      <c r="BO218" s="404">
        <v>6</v>
      </c>
      <c r="BP218" s="388">
        <v>14</v>
      </c>
      <c r="BQ218" s="404">
        <v>2</v>
      </c>
      <c r="BR218" s="404">
        <v>2</v>
      </c>
      <c r="BS218" s="400"/>
      <c r="BT218" s="400"/>
      <c r="BU218" s="763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  <c r="FQ218" s="28"/>
      <c r="FR218" s="28"/>
      <c r="FS218" s="28"/>
      <c r="FT218" s="28"/>
      <c r="FU218" s="28"/>
      <c r="FV218" s="28"/>
      <c r="FW218" s="28"/>
      <c r="FX218" s="28"/>
      <c r="FY218" s="28"/>
      <c r="FZ218" s="28"/>
      <c r="GA218" s="595"/>
      <c r="GB218" s="270"/>
      <c r="GC218" s="270"/>
      <c r="GD218" s="270"/>
      <c r="GE218" s="270"/>
      <c r="GF218" s="270"/>
      <c r="GG218" s="270"/>
      <c r="GH218" s="270"/>
      <c r="GI218" s="270"/>
      <c r="GJ218" s="270"/>
      <c r="GK218" s="270"/>
      <c r="GL218" s="270"/>
      <c r="GM218" s="270"/>
      <c r="GN218" s="270"/>
      <c r="GO218" s="270"/>
      <c r="GP218" s="270"/>
    </row>
    <row r="219" spans="1:198" s="199" customFormat="1" x14ac:dyDescent="0.25">
      <c r="A219" s="601">
        <v>216</v>
      </c>
      <c r="B219" s="194" t="s">
        <v>1013</v>
      </c>
      <c r="C219" s="448" t="s">
        <v>188</v>
      </c>
      <c r="D219" s="448" t="s">
        <v>109</v>
      </c>
      <c r="F219" s="433" t="s">
        <v>112</v>
      </c>
      <c r="G219" s="198" t="s">
        <v>926</v>
      </c>
      <c r="H219" s="223">
        <v>3</v>
      </c>
      <c r="I219" s="223">
        <v>3</v>
      </c>
      <c r="J219" s="223">
        <v>3</v>
      </c>
      <c r="K219" s="223">
        <v>3</v>
      </c>
      <c r="L219" s="230">
        <v>4</v>
      </c>
      <c r="M219" s="230">
        <v>4</v>
      </c>
      <c r="N219" s="230">
        <v>4</v>
      </c>
      <c r="O219" s="230">
        <v>4</v>
      </c>
      <c r="P219" s="230">
        <v>5</v>
      </c>
      <c r="Q219" s="230">
        <v>5</v>
      </c>
      <c r="R219" s="230">
        <v>5</v>
      </c>
      <c r="S219" s="230">
        <v>5</v>
      </c>
      <c r="T219" s="230">
        <v>6</v>
      </c>
      <c r="U219" s="230">
        <v>6</v>
      </c>
      <c r="V219" s="230">
        <v>6</v>
      </c>
      <c r="W219" s="230">
        <v>6</v>
      </c>
      <c r="X219" s="230">
        <v>7</v>
      </c>
      <c r="Y219" s="230">
        <v>7</v>
      </c>
      <c r="Z219" s="230">
        <v>7</v>
      </c>
      <c r="AA219" s="230">
        <v>7</v>
      </c>
      <c r="AB219" s="230">
        <v>8</v>
      </c>
      <c r="AC219" s="230">
        <v>8</v>
      </c>
      <c r="AD219" s="230">
        <v>8</v>
      </c>
      <c r="AE219" s="230">
        <v>8</v>
      </c>
      <c r="AF219" s="230">
        <v>9</v>
      </c>
      <c r="AG219" s="230">
        <v>9</v>
      </c>
      <c r="AH219" s="230">
        <v>9</v>
      </c>
      <c r="AI219" s="230">
        <v>9</v>
      </c>
      <c r="AJ219" s="230">
        <v>10</v>
      </c>
      <c r="AK219" s="230">
        <v>10</v>
      </c>
      <c r="AL219" s="230">
        <v>10</v>
      </c>
      <c r="AM219" s="230">
        <v>10</v>
      </c>
      <c r="AN219" s="230">
        <v>11</v>
      </c>
      <c r="AO219" s="230">
        <v>11</v>
      </c>
      <c r="AP219" s="230">
        <v>11</v>
      </c>
      <c r="AQ219" s="230">
        <v>11</v>
      </c>
      <c r="AR219" s="230">
        <v>13</v>
      </c>
      <c r="AS219" s="230">
        <v>13</v>
      </c>
      <c r="AT219" s="230">
        <v>13</v>
      </c>
      <c r="AU219" s="230">
        <v>13</v>
      </c>
      <c r="AV219" s="223">
        <v>14</v>
      </c>
      <c r="AW219" s="223">
        <v>14</v>
      </c>
      <c r="AX219" s="223">
        <v>14</v>
      </c>
      <c r="AY219" s="223">
        <v>14</v>
      </c>
      <c r="AZ219" s="230">
        <v>15</v>
      </c>
      <c r="BA219" s="230">
        <v>15</v>
      </c>
      <c r="BB219" s="230">
        <v>15</v>
      </c>
      <c r="BC219" s="230">
        <v>15</v>
      </c>
      <c r="BD219" s="230">
        <v>16</v>
      </c>
      <c r="BE219" s="230">
        <v>16</v>
      </c>
      <c r="BF219" s="230">
        <v>16</v>
      </c>
      <c r="BG219" s="230">
        <v>16</v>
      </c>
      <c r="BH219" s="230">
        <v>18</v>
      </c>
      <c r="BI219" s="230">
        <v>18</v>
      </c>
      <c r="BJ219" s="230">
        <v>18</v>
      </c>
      <c r="BK219" s="230">
        <v>18</v>
      </c>
      <c r="BL219" s="230">
        <v>6</v>
      </c>
      <c r="BM219" s="230">
        <v>6</v>
      </c>
      <c r="BN219" s="230">
        <v>6</v>
      </c>
      <c r="BO219" s="230">
        <v>6</v>
      </c>
      <c r="BP219" s="223">
        <v>14</v>
      </c>
      <c r="BQ219" s="230">
        <v>2</v>
      </c>
      <c r="BR219" s="230">
        <v>2</v>
      </c>
      <c r="BS219" s="230"/>
      <c r="BT219" s="230"/>
      <c r="BU219" s="735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  <c r="FQ219" s="28"/>
      <c r="FR219" s="28"/>
      <c r="FS219" s="28"/>
      <c r="FT219" s="28"/>
      <c r="FU219" s="28"/>
      <c r="FV219" s="28"/>
      <c r="FW219" s="28"/>
      <c r="FX219" s="28"/>
      <c r="FY219" s="28"/>
      <c r="FZ219" s="28"/>
      <c r="GA219" s="591"/>
      <c r="GB219" s="202"/>
      <c r="GC219" s="202"/>
      <c r="GD219" s="202"/>
      <c r="GE219" s="202"/>
      <c r="GF219" s="202"/>
      <c r="GG219" s="202"/>
      <c r="GH219" s="202"/>
      <c r="GI219" s="202"/>
      <c r="GJ219" s="202"/>
      <c r="GK219" s="202"/>
      <c r="GL219" s="202"/>
      <c r="GM219" s="202"/>
      <c r="GN219" s="202"/>
      <c r="GO219" s="202"/>
      <c r="GP219" s="202"/>
    </row>
    <row r="220" spans="1:198" s="209" customFormat="1" ht="13.8" thickBot="1" x14ac:dyDescent="0.3">
      <c r="A220" s="601">
        <v>217</v>
      </c>
      <c r="B220" s="204" t="s">
        <v>1013</v>
      </c>
      <c r="C220" s="449" t="s">
        <v>189</v>
      </c>
      <c r="D220" s="449" t="s">
        <v>109</v>
      </c>
      <c r="E220" s="206" t="s">
        <v>191</v>
      </c>
      <c r="F220" s="437" t="s">
        <v>112</v>
      </c>
      <c r="G220" s="208" t="s">
        <v>926</v>
      </c>
      <c r="H220" s="226">
        <v>3</v>
      </c>
      <c r="I220" s="226">
        <v>3</v>
      </c>
      <c r="J220" s="226">
        <v>3</v>
      </c>
      <c r="K220" s="226">
        <v>3</v>
      </c>
      <c r="L220" s="231">
        <v>4</v>
      </c>
      <c r="M220" s="231">
        <v>4</v>
      </c>
      <c r="N220" s="231">
        <v>4</v>
      </c>
      <c r="O220" s="231">
        <v>4</v>
      </c>
      <c r="P220" s="231">
        <v>5</v>
      </c>
      <c r="Q220" s="231">
        <v>5</v>
      </c>
      <c r="R220" s="231">
        <v>5</v>
      </c>
      <c r="S220" s="231">
        <v>5</v>
      </c>
      <c r="T220" s="231">
        <v>6</v>
      </c>
      <c r="U220" s="231">
        <v>6</v>
      </c>
      <c r="V220" s="231">
        <v>6</v>
      </c>
      <c r="W220" s="231">
        <v>6</v>
      </c>
      <c r="X220" s="231">
        <v>7</v>
      </c>
      <c r="Y220" s="231">
        <v>7</v>
      </c>
      <c r="Z220" s="231">
        <v>7</v>
      </c>
      <c r="AA220" s="231">
        <v>7</v>
      </c>
      <c r="AB220" s="231">
        <v>8</v>
      </c>
      <c r="AC220" s="231">
        <v>8</v>
      </c>
      <c r="AD220" s="231">
        <v>8</v>
      </c>
      <c r="AE220" s="231">
        <v>8</v>
      </c>
      <c r="AF220" s="231">
        <v>9</v>
      </c>
      <c r="AG220" s="231">
        <v>9</v>
      </c>
      <c r="AH220" s="231">
        <v>9</v>
      </c>
      <c r="AI220" s="231">
        <v>9</v>
      </c>
      <c r="AJ220" s="231">
        <v>10</v>
      </c>
      <c r="AK220" s="231">
        <v>10</v>
      </c>
      <c r="AL220" s="231">
        <v>10</v>
      </c>
      <c r="AM220" s="231">
        <v>10</v>
      </c>
      <c r="AN220" s="231">
        <v>11</v>
      </c>
      <c r="AO220" s="231">
        <v>11</v>
      </c>
      <c r="AP220" s="231">
        <v>11</v>
      </c>
      <c r="AQ220" s="231">
        <v>11</v>
      </c>
      <c r="AR220" s="231">
        <v>13</v>
      </c>
      <c r="AS220" s="231">
        <v>13</v>
      </c>
      <c r="AT220" s="231">
        <v>13</v>
      </c>
      <c r="AU220" s="231">
        <v>13</v>
      </c>
      <c r="AV220" s="226">
        <v>14</v>
      </c>
      <c r="AW220" s="226">
        <v>14</v>
      </c>
      <c r="AX220" s="226">
        <v>14</v>
      </c>
      <c r="AY220" s="226">
        <v>14</v>
      </c>
      <c r="AZ220" s="231">
        <v>15</v>
      </c>
      <c r="BA220" s="231">
        <v>15</v>
      </c>
      <c r="BB220" s="231">
        <v>15</v>
      </c>
      <c r="BC220" s="231">
        <v>15</v>
      </c>
      <c r="BD220" s="231">
        <v>16</v>
      </c>
      <c r="BE220" s="231">
        <v>16</v>
      </c>
      <c r="BF220" s="231">
        <v>16</v>
      </c>
      <c r="BG220" s="231">
        <v>16</v>
      </c>
      <c r="BH220" s="231">
        <v>18</v>
      </c>
      <c r="BI220" s="231">
        <v>18</v>
      </c>
      <c r="BJ220" s="231">
        <v>18</v>
      </c>
      <c r="BK220" s="231">
        <v>18</v>
      </c>
      <c r="BL220" s="231">
        <v>6</v>
      </c>
      <c r="BM220" s="231">
        <v>6</v>
      </c>
      <c r="BN220" s="231">
        <v>6</v>
      </c>
      <c r="BO220" s="231">
        <v>6</v>
      </c>
      <c r="BP220" s="226">
        <v>14</v>
      </c>
      <c r="BQ220" s="231">
        <v>2</v>
      </c>
      <c r="BR220" s="231">
        <v>2</v>
      </c>
      <c r="BS220" s="231"/>
      <c r="BT220" s="231"/>
      <c r="BU220" s="736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  <c r="FS220" s="28"/>
      <c r="FT220" s="28"/>
      <c r="FU220" s="28"/>
      <c r="FV220" s="28"/>
      <c r="FW220" s="28"/>
      <c r="FX220" s="28"/>
      <c r="FY220" s="28"/>
      <c r="FZ220" s="28"/>
      <c r="GA220" s="592"/>
      <c r="GB220" s="212"/>
      <c r="GC220" s="212"/>
      <c r="GD220" s="212"/>
      <c r="GE220" s="212"/>
      <c r="GF220" s="212"/>
      <c r="GG220" s="212"/>
      <c r="GH220" s="212"/>
      <c r="GI220" s="212"/>
      <c r="GJ220" s="212"/>
      <c r="GK220" s="212"/>
      <c r="GL220" s="212"/>
      <c r="GM220" s="212"/>
      <c r="GN220" s="212"/>
      <c r="GO220" s="212"/>
      <c r="GP220" s="212"/>
    </row>
    <row r="221" spans="1:198" s="286" customFormat="1" x14ac:dyDescent="0.25">
      <c r="A221" s="601">
        <v>218</v>
      </c>
      <c r="B221" s="188" t="s">
        <v>1014</v>
      </c>
      <c r="C221" s="383" t="s">
        <v>190</v>
      </c>
      <c r="D221" s="383" t="s">
        <v>106</v>
      </c>
      <c r="E221" s="477"/>
      <c r="F221" s="374" t="s">
        <v>112</v>
      </c>
      <c r="G221" s="191" t="s">
        <v>926</v>
      </c>
      <c r="H221" s="228">
        <v>9</v>
      </c>
      <c r="I221" s="228">
        <v>9</v>
      </c>
      <c r="J221" s="228">
        <v>9</v>
      </c>
      <c r="K221" s="228">
        <v>9</v>
      </c>
      <c r="L221" s="305">
        <v>12</v>
      </c>
      <c r="M221" s="305">
        <v>12</v>
      </c>
      <c r="N221" s="305">
        <v>12</v>
      </c>
      <c r="O221" s="305">
        <v>12</v>
      </c>
      <c r="P221" s="305">
        <v>15</v>
      </c>
      <c r="Q221" s="305">
        <v>15</v>
      </c>
      <c r="R221" s="305">
        <v>15</v>
      </c>
      <c r="S221" s="305">
        <v>15</v>
      </c>
      <c r="T221" s="305">
        <v>18</v>
      </c>
      <c r="U221" s="305">
        <v>18</v>
      </c>
      <c r="V221" s="305">
        <v>18</v>
      </c>
      <c r="W221" s="305">
        <v>18</v>
      </c>
      <c r="X221" s="305">
        <v>21</v>
      </c>
      <c r="Y221" s="305">
        <v>21</v>
      </c>
      <c r="Z221" s="305">
        <v>21</v>
      </c>
      <c r="AA221" s="305">
        <v>21</v>
      </c>
      <c r="AB221" s="305">
        <v>24</v>
      </c>
      <c r="AC221" s="305">
        <v>24</v>
      </c>
      <c r="AD221" s="305">
        <v>24</v>
      </c>
      <c r="AE221" s="305">
        <v>24</v>
      </c>
      <c r="AF221" s="305">
        <v>27</v>
      </c>
      <c r="AG221" s="305">
        <v>27</v>
      </c>
      <c r="AH221" s="305">
        <v>27</v>
      </c>
      <c r="AI221" s="305">
        <v>27</v>
      </c>
      <c r="AJ221" s="305">
        <v>30</v>
      </c>
      <c r="AK221" s="305">
        <v>30</v>
      </c>
      <c r="AL221" s="305">
        <v>30</v>
      </c>
      <c r="AM221" s="305">
        <v>30</v>
      </c>
      <c r="AN221" s="305">
        <v>33</v>
      </c>
      <c r="AO221" s="305">
        <v>33</v>
      </c>
      <c r="AP221" s="305">
        <v>33</v>
      </c>
      <c r="AQ221" s="305">
        <v>33</v>
      </c>
      <c r="AR221" s="305">
        <v>39</v>
      </c>
      <c r="AS221" s="305">
        <v>39</v>
      </c>
      <c r="AT221" s="305">
        <v>39</v>
      </c>
      <c r="AU221" s="305">
        <v>39</v>
      </c>
      <c r="AV221" s="228">
        <v>42</v>
      </c>
      <c r="AW221" s="228">
        <v>42</v>
      </c>
      <c r="AX221" s="228">
        <v>42</v>
      </c>
      <c r="AY221" s="228">
        <v>42</v>
      </c>
      <c r="AZ221" s="305">
        <v>45</v>
      </c>
      <c r="BA221" s="305">
        <v>45</v>
      </c>
      <c r="BB221" s="305">
        <v>45</v>
      </c>
      <c r="BC221" s="305">
        <v>45</v>
      </c>
      <c r="BD221" s="305">
        <v>48</v>
      </c>
      <c r="BE221" s="305">
        <v>48</v>
      </c>
      <c r="BF221" s="305">
        <v>48</v>
      </c>
      <c r="BG221" s="305">
        <v>48</v>
      </c>
      <c r="BH221" s="305">
        <v>54</v>
      </c>
      <c r="BI221" s="305">
        <v>54</v>
      </c>
      <c r="BJ221" s="305">
        <v>54</v>
      </c>
      <c r="BK221" s="305">
        <v>54</v>
      </c>
      <c r="BL221" s="305">
        <v>18</v>
      </c>
      <c r="BM221" s="305">
        <v>18</v>
      </c>
      <c r="BN221" s="305">
        <v>18</v>
      </c>
      <c r="BO221" s="305">
        <v>18</v>
      </c>
      <c r="BP221" s="228">
        <v>42</v>
      </c>
      <c r="BQ221" s="305">
        <v>6</v>
      </c>
      <c r="BR221" s="305">
        <v>6</v>
      </c>
      <c r="BS221" s="305"/>
      <c r="BT221" s="305"/>
      <c r="BU221" s="739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  <c r="FS221" s="28"/>
      <c r="FT221" s="28"/>
      <c r="FU221" s="28"/>
      <c r="FV221" s="28"/>
      <c r="FW221" s="28"/>
      <c r="FX221" s="28"/>
      <c r="FY221" s="28"/>
      <c r="FZ221" s="28"/>
      <c r="GA221" s="594"/>
      <c r="GB221" s="37"/>
      <c r="GC221" s="37"/>
      <c r="GD221" s="37"/>
      <c r="GE221" s="37"/>
      <c r="GF221" s="37"/>
      <c r="GG221" s="37"/>
      <c r="GH221" s="37"/>
      <c r="GI221" s="37"/>
      <c r="GJ221" s="37"/>
      <c r="GK221" s="37"/>
      <c r="GL221" s="37"/>
      <c r="GM221" s="37"/>
      <c r="GN221" s="37"/>
      <c r="GO221" s="37"/>
      <c r="GP221" s="37"/>
    </row>
    <row r="222" spans="1:198" s="3" customFormat="1" x14ac:dyDescent="0.25">
      <c r="A222" s="601">
        <v>219</v>
      </c>
      <c r="B222" s="108" t="s">
        <v>1015</v>
      </c>
      <c r="C222" s="98" t="s">
        <v>138</v>
      </c>
      <c r="D222" s="98" t="s">
        <v>139</v>
      </c>
      <c r="E222" s="94" t="s">
        <v>57</v>
      </c>
      <c r="F222" s="32" t="s">
        <v>112</v>
      </c>
      <c r="G222" s="51" t="s">
        <v>926</v>
      </c>
      <c r="H222" s="33">
        <v>3</v>
      </c>
      <c r="I222" s="33">
        <v>3</v>
      </c>
      <c r="J222" s="33">
        <v>3</v>
      </c>
      <c r="K222" s="33">
        <v>3</v>
      </c>
      <c r="L222" s="42">
        <v>4</v>
      </c>
      <c r="M222" s="42">
        <v>4</v>
      </c>
      <c r="N222" s="42">
        <v>4</v>
      </c>
      <c r="O222" s="42">
        <v>4</v>
      </c>
      <c r="P222" s="42">
        <v>5</v>
      </c>
      <c r="Q222" s="42">
        <v>5</v>
      </c>
      <c r="R222" s="42">
        <v>5</v>
      </c>
      <c r="S222" s="42">
        <v>5</v>
      </c>
      <c r="T222" s="42">
        <v>6</v>
      </c>
      <c r="U222" s="42">
        <v>6</v>
      </c>
      <c r="V222" s="42">
        <v>6</v>
      </c>
      <c r="W222" s="42">
        <v>6</v>
      </c>
      <c r="X222" s="42">
        <v>7</v>
      </c>
      <c r="Y222" s="42">
        <v>7</v>
      </c>
      <c r="Z222" s="42">
        <v>7</v>
      </c>
      <c r="AA222" s="42">
        <v>7</v>
      </c>
      <c r="AB222" s="42">
        <v>8</v>
      </c>
      <c r="AC222" s="42">
        <v>8</v>
      </c>
      <c r="AD222" s="42">
        <v>8</v>
      </c>
      <c r="AE222" s="42">
        <v>8</v>
      </c>
      <c r="AF222" s="42">
        <v>9</v>
      </c>
      <c r="AG222" s="42">
        <v>9</v>
      </c>
      <c r="AH222" s="42">
        <v>9</v>
      </c>
      <c r="AI222" s="42">
        <v>9</v>
      </c>
      <c r="AJ222" s="42">
        <v>10</v>
      </c>
      <c r="AK222" s="42">
        <v>10</v>
      </c>
      <c r="AL222" s="42">
        <v>10</v>
      </c>
      <c r="AM222" s="42">
        <v>10</v>
      </c>
      <c r="AN222" s="42">
        <v>11</v>
      </c>
      <c r="AO222" s="42">
        <v>11</v>
      </c>
      <c r="AP222" s="42">
        <v>11</v>
      </c>
      <c r="AQ222" s="42">
        <v>11</v>
      </c>
      <c r="AR222" s="42">
        <v>13</v>
      </c>
      <c r="AS222" s="42">
        <v>13</v>
      </c>
      <c r="AT222" s="42">
        <v>13</v>
      </c>
      <c r="AU222" s="42">
        <v>13</v>
      </c>
      <c r="AV222" s="33">
        <v>14</v>
      </c>
      <c r="AW222" s="33">
        <v>14</v>
      </c>
      <c r="AX222" s="33">
        <v>14</v>
      </c>
      <c r="AY222" s="33">
        <v>14</v>
      </c>
      <c r="AZ222" s="42">
        <v>15</v>
      </c>
      <c r="BA222" s="42">
        <v>15</v>
      </c>
      <c r="BB222" s="42">
        <v>15</v>
      </c>
      <c r="BC222" s="42">
        <v>15</v>
      </c>
      <c r="BD222" s="42">
        <v>16</v>
      </c>
      <c r="BE222" s="42">
        <v>16</v>
      </c>
      <c r="BF222" s="42">
        <v>16</v>
      </c>
      <c r="BG222" s="42">
        <v>16</v>
      </c>
      <c r="BH222" s="42">
        <v>18</v>
      </c>
      <c r="BI222" s="42">
        <v>18</v>
      </c>
      <c r="BJ222" s="42">
        <v>18</v>
      </c>
      <c r="BK222" s="42">
        <v>18</v>
      </c>
      <c r="BL222" s="42">
        <v>6</v>
      </c>
      <c r="BM222" s="42">
        <v>6</v>
      </c>
      <c r="BN222" s="42">
        <v>6</v>
      </c>
      <c r="BO222" s="42">
        <v>6</v>
      </c>
      <c r="BP222" s="33">
        <v>14</v>
      </c>
      <c r="BQ222" s="42">
        <v>2</v>
      </c>
      <c r="BR222" s="42">
        <v>2</v>
      </c>
      <c r="BS222" s="42"/>
      <c r="BT222" s="42"/>
      <c r="BU222" s="741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  <c r="FS222" s="28"/>
      <c r="FT222" s="28"/>
      <c r="FU222" s="28"/>
      <c r="FV222" s="28"/>
      <c r="FW222" s="28"/>
      <c r="FX222" s="28"/>
      <c r="FY222" s="28"/>
      <c r="FZ222" s="28"/>
      <c r="GA222" s="589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</row>
    <row r="223" spans="1:198" s="35" customFormat="1" ht="13.8" thickBot="1" x14ac:dyDescent="0.3">
      <c r="A223" s="601">
        <v>220</v>
      </c>
      <c r="B223" s="182" t="s">
        <v>1016</v>
      </c>
      <c r="C223" s="447" t="s">
        <v>192</v>
      </c>
      <c r="D223" s="447" t="s">
        <v>50</v>
      </c>
      <c r="F223" s="351" t="s">
        <v>112</v>
      </c>
      <c r="G223" s="186" t="s">
        <v>926</v>
      </c>
      <c r="H223" s="220">
        <v>3</v>
      </c>
      <c r="I223" s="220">
        <v>3</v>
      </c>
      <c r="J223" s="220">
        <v>3</v>
      </c>
      <c r="K223" s="220">
        <v>3</v>
      </c>
      <c r="L223" s="303">
        <v>4</v>
      </c>
      <c r="M223" s="303">
        <v>4</v>
      </c>
      <c r="N223" s="303">
        <v>4</v>
      </c>
      <c r="O223" s="303">
        <v>4</v>
      </c>
      <c r="P223" s="303">
        <v>5</v>
      </c>
      <c r="Q223" s="303">
        <v>5</v>
      </c>
      <c r="R223" s="303">
        <v>5</v>
      </c>
      <c r="S223" s="303">
        <v>5</v>
      </c>
      <c r="T223" s="303">
        <v>6</v>
      </c>
      <c r="U223" s="303">
        <v>6</v>
      </c>
      <c r="V223" s="303">
        <v>6</v>
      </c>
      <c r="W223" s="303">
        <v>6</v>
      </c>
      <c r="X223" s="303">
        <v>7</v>
      </c>
      <c r="Y223" s="303">
        <v>7</v>
      </c>
      <c r="Z223" s="303">
        <v>7</v>
      </c>
      <c r="AA223" s="303">
        <v>7</v>
      </c>
      <c r="AB223" s="303">
        <v>8</v>
      </c>
      <c r="AC223" s="303">
        <v>8</v>
      </c>
      <c r="AD223" s="303">
        <v>8</v>
      </c>
      <c r="AE223" s="303">
        <v>8</v>
      </c>
      <c r="AF223" s="303">
        <v>9</v>
      </c>
      <c r="AG223" s="303">
        <v>9</v>
      </c>
      <c r="AH223" s="303">
        <v>9</v>
      </c>
      <c r="AI223" s="303">
        <v>9</v>
      </c>
      <c r="AJ223" s="303">
        <v>10</v>
      </c>
      <c r="AK223" s="303">
        <v>10</v>
      </c>
      <c r="AL223" s="303">
        <v>10</v>
      </c>
      <c r="AM223" s="303">
        <v>10</v>
      </c>
      <c r="AN223" s="303">
        <v>11</v>
      </c>
      <c r="AO223" s="303">
        <v>11</v>
      </c>
      <c r="AP223" s="303">
        <v>11</v>
      </c>
      <c r="AQ223" s="303">
        <v>11</v>
      </c>
      <c r="AR223" s="303">
        <v>13</v>
      </c>
      <c r="AS223" s="303">
        <v>13</v>
      </c>
      <c r="AT223" s="303">
        <v>13</v>
      </c>
      <c r="AU223" s="303">
        <v>13</v>
      </c>
      <c r="AV223" s="220">
        <v>14</v>
      </c>
      <c r="AW223" s="220">
        <v>14</v>
      </c>
      <c r="AX223" s="220">
        <v>14</v>
      </c>
      <c r="AY223" s="220">
        <v>14</v>
      </c>
      <c r="AZ223" s="303">
        <v>15</v>
      </c>
      <c r="BA223" s="303">
        <v>15</v>
      </c>
      <c r="BB223" s="303">
        <v>15</v>
      </c>
      <c r="BC223" s="303">
        <v>15</v>
      </c>
      <c r="BD223" s="303">
        <v>16</v>
      </c>
      <c r="BE223" s="303">
        <v>16</v>
      </c>
      <c r="BF223" s="303">
        <v>16</v>
      </c>
      <c r="BG223" s="303">
        <v>16</v>
      </c>
      <c r="BH223" s="303">
        <v>18</v>
      </c>
      <c r="BI223" s="303">
        <v>18</v>
      </c>
      <c r="BJ223" s="303">
        <v>18</v>
      </c>
      <c r="BK223" s="303">
        <v>18</v>
      </c>
      <c r="BL223" s="303">
        <v>6</v>
      </c>
      <c r="BM223" s="303">
        <v>6</v>
      </c>
      <c r="BN223" s="303">
        <v>6</v>
      </c>
      <c r="BO223" s="303">
        <v>6</v>
      </c>
      <c r="BP223" s="220">
        <v>14</v>
      </c>
      <c r="BQ223" s="303">
        <v>2</v>
      </c>
      <c r="BR223" s="303">
        <v>2</v>
      </c>
      <c r="BS223" s="303"/>
      <c r="BT223" s="303"/>
      <c r="BU223" s="734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  <c r="FS223" s="28"/>
      <c r="FT223" s="28"/>
      <c r="FU223" s="28"/>
      <c r="FV223" s="28"/>
      <c r="FW223" s="28"/>
      <c r="FX223" s="28"/>
      <c r="FY223" s="28"/>
      <c r="FZ223" s="28"/>
      <c r="GA223" s="590"/>
      <c r="GB223" s="50"/>
      <c r="GC223" s="50"/>
      <c r="GD223" s="50"/>
      <c r="GE223" s="50"/>
      <c r="GF223" s="50"/>
      <c r="GG223" s="50"/>
      <c r="GH223" s="50"/>
      <c r="GI223" s="50"/>
      <c r="GJ223" s="50"/>
      <c r="GK223" s="50"/>
      <c r="GL223" s="50"/>
      <c r="GM223" s="50"/>
      <c r="GN223" s="50"/>
      <c r="GO223" s="50"/>
      <c r="GP223" s="50"/>
    </row>
    <row r="224" spans="1:198" s="275" customFormat="1" ht="13.8" thickBot="1" x14ac:dyDescent="0.3">
      <c r="A224" s="601">
        <v>221</v>
      </c>
      <c r="B224" s="384" t="s">
        <v>1012</v>
      </c>
      <c r="C224" s="390" t="s">
        <v>175</v>
      </c>
      <c r="D224" s="390" t="s">
        <v>105</v>
      </c>
      <c r="E224" s="814" t="s">
        <v>202</v>
      </c>
      <c r="F224" s="405" t="s">
        <v>112</v>
      </c>
      <c r="G224" s="272"/>
      <c r="H224" s="388">
        <v>4</v>
      </c>
      <c r="I224" s="388">
        <v>4</v>
      </c>
      <c r="J224" s="388">
        <v>4</v>
      </c>
      <c r="K224" s="388">
        <v>4</v>
      </c>
      <c r="L224" s="404">
        <v>5</v>
      </c>
      <c r="M224" s="404">
        <v>5</v>
      </c>
      <c r="N224" s="404">
        <v>5</v>
      </c>
      <c r="O224" s="404">
        <v>5</v>
      </c>
      <c r="P224" s="404">
        <v>6</v>
      </c>
      <c r="Q224" s="404">
        <v>6</v>
      </c>
      <c r="R224" s="404">
        <v>6</v>
      </c>
      <c r="S224" s="404">
        <v>6</v>
      </c>
      <c r="T224" s="404">
        <v>7</v>
      </c>
      <c r="U224" s="404">
        <v>7</v>
      </c>
      <c r="V224" s="404">
        <v>7</v>
      </c>
      <c r="W224" s="404">
        <v>7</v>
      </c>
      <c r="X224" s="404">
        <v>8</v>
      </c>
      <c r="Y224" s="404">
        <v>8</v>
      </c>
      <c r="Z224" s="404">
        <v>8</v>
      </c>
      <c r="AA224" s="404">
        <v>8</v>
      </c>
      <c r="AB224" s="404">
        <v>9</v>
      </c>
      <c r="AC224" s="404">
        <v>9</v>
      </c>
      <c r="AD224" s="404">
        <v>9</v>
      </c>
      <c r="AE224" s="404">
        <v>9</v>
      </c>
      <c r="AF224" s="404">
        <v>10</v>
      </c>
      <c r="AG224" s="404">
        <v>10</v>
      </c>
      <c r="AH224" s="404">
        <v>10</v>
      </c>
      <c r="AI224" s="404">
        <v>10</v>
      </c>
      <c r="AJ224" s="404">
        <v>11</v>
      </c>
      <c r="AK224" s="404">
        <v>11</v>
      </c>
      <c r="AL224" s="404">
        <v>11</v>
      </c>
      <c r="AM224" s="404">
        <v>11</v>
      </c>
      <c r="AN224" s="404">
        <v>12</v>
      </c>
      <c r="AO224" s="404">
        <v>12</v>
      </c>
      <c r="AP224" s="404">
        <v>12</v>
      </c>
      <c r="AQ224" s="404">
        <v>12</v>
      </c>
      <c r="AR224" s="404">
        <v>14</v>
      </c>
      <c r="AS224" s="404">
        <v>14</v>
      </c>
      <c r="AT224" s="404">
        <v>14</v>
      </c>
      <c r="AU224" s="404">
        <v>14</v>
      </c>
      <c r="AV224" s="388">
        <v>15</v>
      </c>
      <c r="AW224" s="388">
        <v>15</v>
      </c>
      <c r="AX224" s="388">
        <v>15</v>
      </c>
      <c r="AY224" s="388">
        <v>15</v>
      </c>
      <c r="AZ224" s="404">
        <v>16</v>
      </c>
      <c r="BA224" s="404">
        <v>16</v>
      </c>
      <c r="BB224" s="404">
        <v>16</v>
      </c>
      <c r="BC224" s="404">
        <v>16</v>
      </c>
      <c r="BD224" s="404">
        <v>17</v>
      </c>
      <c r="BE224" s="404">
        <v>17</v>
      </c>
      <c r="BF224" s="404">
        <v>17</v>
      </c>
      <c r="BG224" s="404">
        <v>17</v>
      </c>
      <c r="BH224" s="404">
        <v>19</v>
      </c>
      <c r="BI224" s="404">
        <v>19</v>
      </c>
      <c r="BJ224" s="404">
        <v>19</v>
      </c>
      <c r="BK224" s="404">
        <v>19</v>
      </c>
      <c r="BL224" s="404">
        <v>7</v>
      </c>
      <c r="BM224" s="404">
        <v>7</v>
      </c>
      <c r="BN224" s="404">
        <v>7</v>
      </c>
      <c r="BO224" s="404">
        <v>7</v>
      </c>
      <c r="BP224" s="388">
        <v>15</v>
      </c>
      <c r="BQ224" s="404">
        <v>3</v>
      </c>
      <c r="BR224" s="404">
        <v>3</v>
      </c>
      <c r="BS224" s="404"/>
      <c r="BT224" s="404"/>
      <c r="BU224" s="787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  <c r="FS224" s="28"/>
      <c r="FT224" s="28"/>
      <c r="FU224" s="28"/>
      <c r="FV224" s="28"/>
      <c r="FW224" s="28"/>
      <c r="FX224" s="28"/>
      <c r="FY224" s="28"/>
      <c r="FZ224" s="28"/>
      <c r="GA224" s="595"/>
      <c r="GB224" s="270"/>
      <c r="GC224" s="270"/>
      <c r="GD224" s="270"/>
      <c r="GE224" s="270"/>
      <c r="GF224" s="270"/>
      <c r="GG224" s="270"/>
      <c r="GH224" s="270"/>
      <c r="GI224" s="270"/>
      <c r="GJ224" s="270"/>
      <c r="GK224" s="270"/>
      <c r="GL224" s="270"/>
      <c r="GM224" s="270"/>
      <c r="GN224" s="270"/>
      <c r="GO224" s="270"/>
      <c r="GP224" s="270"/>
    </row>
    <row r="225" spans="1:198" s="275" customFormat="1" ht="13.8" thickBot="1" x14ac:dyDescent="0.3">
      <c r="A225" s="601">
        <v>222</v>
      </c>
      <c r="B225" s="384" t="s">
        <v>1032</v>
      </c>
      <c r="C225" s="809" t="s">
        <v>193</v>
      </c>
      <c r="D225" s="809" t="s">
        <v>105</v>
      </c>
      <c r="F225" s="405" t="s">
        <v>112</v>
      </c>
      <c r="G225" s="272"/>
      <c r="H225" s="388">
        <v>4</v>
      </c>
      <c r="I225" s="388">
        <v>4</v>
      </c>
      <c r="J225" s="388">
        <v>4</v>
      </c>
      <c r="K225" s="388">
        <v>4</v>
      </c>
      <c r="L225" s="404">
        <v>5</v>
      </c>
      <c r="M225" s="404">
        <v>5</v>
      </c>
      <c r="N225" s="404">
        <v>5</v>
      </c>
      <c r="O225" s="404">
        <v>5</v>
      </c>
      <c r="P225" s="404">
        <v>6</v>
      </c>
      <c r="Q225" s="404">
        <v>6</v>
      </c>
      <c r="R225" s="404">
        <v>6</v>
      </c>
      <c r="S225" s="404">
        <v>6</v>
      </c>
      <c r="T225" s="404">
        <v>7</v>
      </c>
      <c r="U225" s="404">
        <v>7</v>
      </c>
      <c r="V225" s="404">
        <v>7</v>
      </c>
      <c r="W225" s="404">
        <v>7</v>
      </c>
      <c r="X225" s="404">
        <v>8</v>
      </c>
      <c r="Y225" s="404">
        <v>8</v>
      </c>
      <c r="Z225" s="404">
        <v>8</v>
      </c>
      <c r="AA225" s="404">
        <v>8</v>
      </c>
      <c r="AB225" s="404">
        <v>9</v>
      </c>
      <c r="AC225" s="404">
        <v>9</v>
      </c>
      <c r="AD225" s="404">
        <v>9</v>
      </c>
      <c r="AE225" s="404">
        <v>9</v>
      </c>
      <c r="AF225" s="404">
        <v>10</v>
      </c>
      <c r="AG225" s="404">
        <v>10</v>
      </c>
      <c r="AH225" s="404">
        <v>10</v>
      </c>
      <c r="AI225" s="404">
        <v>10</v>
      </c>
      <c r="AJ225" s="404">
        <v>11</v>
      </c>
      <c r="AK225" s="404">
        <v>11</v>
      </c>
      <c r="AL225" s="404">
        <v>11</v>
      </c>
      <c r="AM225" s="404">
        <v>11</v>
      </c>
      <c r="AN225" s="404">
        <v>12</v>
      </c>
      <c r="AO225" s="404">
        <v>12</v>
      </c>
      <c r="AP225" s="404">
        <v>12</v>
      </c>
      <c r="AQ225" s="404">
        <v>12</v>
      </c>
      <c r="AR225" s="404">
        <v>14</v>
      </c>
      <c r="AS225" s="404">
        <v>14</v>
      </c>
      <c r="AT225" s="404">
        <v>14</v>
      </c>
      <c r="AU225" s="404">
        <v>14</v>
      </c>
      <c r="AV225" s="388">
        <v>15</v>
      </c>
      <c r="AW225" s="388">
        <v>15</v>
      </c>
      <c r="AX225" s="388">
        <v>15</v>
      </c>
      <c r="AY225" s="388">
        <v>15</v>
      </c>
      <c r="AZ225" s="404">
        <v>16</v>
      </c>
      <c r="BA225" s="404">
        <v>16</v>
      </c>
      <c r="BB225" s="404">
        <v>16</v>
      </c>
      <c r="BC225" s="404">
        <v>16</v>
      </c>
      <c r="BD225" s="404">
        <v>17</v>
      </c>
      <c r="BE225" s="404">
        <v>17</v>
      </c>
      <c r="BF225" s="404">
        <v>17</v>
      </c>
      <c r="BG225" s="404">
        <v>17</v>
      </c>
      <c r="BH225" s="404">
        <v>19</v>
      </c>
      <c r="BI225" s="404">
        <v>19</v>
      </c>
      <c r="BJ225" s="404">
        <v>19</v>
      </c>
      <c r="BK225" s="404">
        <v>19</v>
      </c>
      <c r="BL225" s="404">
        <v>7</v>
      </c>
      <c r="BM225" s="404">
        <v>7</v>
      </c>
      <c r="BN225" s="404">
        <v>7</v>
      </c>
      <c r="BO225" s="404">
        <v>7</v>
      </c>
      <c r="BP225" s="388">
        <v>15</v>
      </c>
      <c r="BQ225" s="404">
        <v>3</v>
      </c>
      <c r="BR225" s="404">
        <v>3</v>
      </c>
      <c r="BS225" s="404"/>
      <c r="BT225" s="404"/>
      <c r="BU225" s="787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  <c r="FS225" s="28"/>
      <c r="FT225" s="28"/>
      <c r="FU225" s="28"/>
      <c r="FV225" s="28"/>
      <c r="FW225" s="28"/>
      <c r="FX225" s="28"/>
      <c r="FY225" s="28"/>
      <c r="FZ225" s="28"/>
      <c r="GA225" s="595"/>
      <c r="GB225" s="270"/>
      <c r="GC225" s="270"/>
      <c r="GD225" s="270"/>
      <c r="GE225" s="270"/>
      <c r="GF225" s="270"/>
      <c r="GG225" s="270"/>
      <c r="GH225" s="270"/>
      <c r="GI225" s="270"/>
      <c r="GJ225" s="270"/>
      <c r="GK225" s="270"/>
      <c r="GL225" s="270"/>
      <c r="GM225" s="270"/>
      <c r="GN225" s="270"/>
      <c r="GO225" s="270"/>
      <c r="GP225" s="270"/>
    </row>
    <row r="226" spans="1:198" s="286" customFormat="1" x14ac:dyDescent="0.25">
      <c r="A226" s="601">
        <v>223</v>
      </c>
      <c r="B226" s="188" t="s">
        <v>1033</v>
      </c>
      <c r="C226" s="383" t="s">
        <v>194</v>
      </c>
      <c r="D226" s="383" t="s">
        <v>27</v>
      </c>
      <c r="E226" s="304" t="s">
        <v>204</v>
      </c>
      <c r="F226" s="374" t="s">
        <v>112</v>
      </c>
      <c r="G226" s="191"/>
      <c r="H226" s="228">
        <v>8</v>
      </c>
      <c r="I226" s="228">
        <v>8</v>
      </c>
      <c r="J226" s="228">
        <v>8</v>
      </c>
      <c r="K226" s="228">
        <v>8</v>
      </c>
      <c r="L226" s="305">
        <v>10</v>
      </c>
      <c r="M226" s="305">
        <v>10</v>
      </c>
      <c r="N226" s="305">
        <v>10</v>
      </c>
      <c r="O226" s="305">
        <v>10</v>
      </c>
      <c r="P226" s="305">
        <v>12</v>
      </c>
      <c r="Q226" s="305">
        <v>12</v>
      </c>
      <c r="R226" s="305">
        <v>12</v>
      </c>
      <c r="S226" s="305">
        <v>12</v>
      </c>
      <c r="T226" s="305">
        <v>14</v>
      </c>
      <c r="U226" s="305">
        <v>14</v>
      </c>
      <c r="V226" s="305">
        <v>14</v>
      </c>
      <c r="W226" s="305">
        <v>14</v>
      </c>
      <c r="X226" s="305">
        <v>16</v>
      </c>
      <c r="Y226" s="305">
        <v>16</v>
      </c>
      <c r="Z226" s="305">
        <v>16</v>
      </c>
      <c r="AA226" s="305">
        <v>16</v>
      </c>
      <c r="AB226" s="305">
        <v>18</v>
      </c>
      <c r="AC226" s="305">
        <v>18</v>
      </c>
      <c r="AD226" s="305">
        <v>18</v>
      </c>
      <c r="AE226" s="305">
        <v>18</v>
      </c>
      <c r="AF226" s="305">
        <v>20</v>
      </c>
      <c r="AG226" s="305">
        <v>20</v>
      </c>
      <c r="AH226" s="305">
        <v>20</v>
      </c>
      <c r="AI226" s="305">
        <v>20</v>
      </c>
      <c r="AJ226" s="305">
        <v>22</v>
      </c>
      <c r="AK226" s="305">
        <v>22</v>
      </c>
      <c r="AL226" s="305">
        <v>22</v>
      </c>
      <c r="AM226" s="305">
        <v>22</v>
      </c>
      <c r="AN226" s="305">
        <v>24</v>
      </c>
      <c r="AO226" s="305">
        <v>24</v>
      </c>
      <c r="AP226" s="305">
        <v>24</v>
      </c>
      <c r="AQ226" s="305">
        <v>24</v>
      </c>
      <c r="AR226" s="305">
        <v>28</v>
      </c>
      <c r="AS226" s="305">
        <v>28</v>
      </c>
      <c r="AT226" s="305">
        <v>28</v>
      </c>
      <c r="AU226" s="305">
        <v>28</v>
      </c>
      <c r="AV226" s="228">
        <v>30</v>
      </c>
      <c r="AW226" s="228">
        <v>30</v>
      </c>
      <c r="AX226" s="228">
        <v>30</v>
      </c>
      <c r="AY226" s="228">
        <v>30</v>
      </c>
      <c r="AZ226" s="305">
        <v>32</v>
      </c>
      <c r="BA226" s="305">
        <v>32</v>
      </c>
      <c r="BB226" s="305">
        <v>32</v>
      </c>
      <c r="BC226" s="305">
        <v>32</v>
      </c>
      <c r="BD226" s="305">
        <v>34</v>
      </c>
      <c r="BE226" s="305">
        <v>34</v>
      </c>
      <c r="BF226" s="305">
        <v>34</v>
      </c>
      <c r="BG226" s="305">
        <v>34</v>
      </c>
      <c r="BH226" s="305">
        <v>38</v>
      </c>
      <c r="BI226" s="305">
        <v>38</v>
      </c>
      <c r="BJ226" s="305">
        <v>38</v>
      </c>
      <c r="BK226" s="305">
        <v>38</v>
      </c>
      <c r="BL226" s="305">
        <v>14</v>
      </c>
      <c r="BM226" s="305">
        <v>14</v>
      </c>
      <c r="BN226" s="305">
        <v>14</v>
      </c>
      <c r="BO226" s="305">
        <v>14</v>
      </c>
      <c r="BP226" s="228">
        <v>30</v>
      </c>
      <c r="BQ226" s="305">
        <v>6</v>
      </c>
      <c r="BR226" s="305">
        <v>6</v>
      </c>
      <c r="BS226" s="305"/>
      <c r="BT226" s="305"/>
      <c r="BU226" s="739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  <c r="FS226" s="28"/>
      <c r="FT226" s="28"/>
      <c r="FU226" s="28"/>
      <c r="FV226" s="28"/>
      <c r="FW226" s="28"/>
      <c r="FX226" s="28"/>
      <c r="FY226" s="28"/>
      <c r="FZ226" s="28"/>
      <c r="GA226" s="594"/>
      <c r="GB226" s="37"/>
      <c r="GC226" s="37"/>
      <c r="GD226" s="37"/>
      <c r="GE226" s="37"/>
      <c r="GF226" s="37"/>
      <c r="GG226" s="37"/>
      <c r="GH226" s="37"/>
      <c r="GI226" s="37"/>
      <c r="GJ226" s="37"/>
      <c r="GK226" s="37"/>
      <c r="GL226" s="37"/>
      <c r="GM226" s="37"/>
      <c r="GN226" s="37"/>
      <c r="GO226" s="37"/>
      <c r="GP226" s="37"/>
    </row>
    <row r="227" spans="1:198" s="3" customFormat="1" x14ac:dyDescent="0.25">
      <c r="A227" s="601">
        <v>224</v>
      </c>
      <c r="B227" s="108" t="s">
        <v>1034</v>
      </c>
      <c r="C227" s="98" t="s">
        <v>195</v>
      </c>
      <c r="D227" s="98" t="s">
        <v>111</v>
      </c>
      <c r="F227" s="32" t="s">
        <v>112</v>
      </c>
      <c r="G227" s="51"/>
      <c r="H227" s="33">
        <v>88</v>
      </c>
      <c r="I227" s="33">
        <v>88</v>
      </c>
      <c r="J227" s="33">
        <v>88</v>
      </c>
      <c r="K227" s="33">
        <v>88</v>
      </c>
      <c r="L227" s="42">
        <v>110</v>
      </c>
      <c r="M227" s="42">
        <v>110</v>
      </c>
      <c r="N227" s="42">
        <v>110</v>
      </c>
      <c r="O227" s="42">
        <v>110</v>
      </c>
      <c r="P227" s="42">
        <v>132</v>
      </c>
      <c r="Q227" s="42">
        <v>132</v>
      </c>
      <c r="R227" s="42">
        <v>132</v>
      </c>
      <c r="S227" s="42">
        <v>132</v>
      </c>
      <c r="T227" s="42">
        <v>154</v>
      </c>
      <c r="U227" s="42">
        <v>154</v>
      </c>
      <c r="V227" s="42">
        <v>154</v>
      </c>
      <c r="W227" s="42">
        <v>154</v>
      </c>
      <c r="X227" s="42">
        <v>176</v>
      </c>
      <c r="Y227" s="42">
        <v>176</v>
      </c>
      <c r="Z227" s="42">
        <v>176</v>
      </c>
      <c r="AA227" s="42">
        <v>176</v>
      </c>
      <c r="AB227" s="42">
        <v>198</v>
      </c>
      <c r="AC227" s="42">
        <v>198</v>
      </c>
      <c r="AD227" s="42">
        <v>198</v>
      </c>
      <c r="AE227" s="42">
        <v>198</v>
      </c>
      <c r="AF227" s="42">
        <v>220</v>
      </c>
      <c r="AG227" s="42">
        <v>220</v>
      </c>
      <c r="AH227" s="42">
        <v>220</v>
      </c>
      <c r="AI227" s="42">
        <v>220</v>
      </c>
      <c r="AJ227" s="42">
        <v>242</v>
      </c>
      <c r="AK227" s="42">
        <v>242</v>
      </c>
      <c r="AL227" s="42">
        <v>242</v>
      </c>
      <c r="AM227" s="42">
        <v>242</v>
      </c>
      <c r="AN227" s="42">
        <v>264</v>
      </c>
      <c r="AO227" s="42">
        <v>264</v>
      </c>
      <c r="AP227" s="42">
        <v>264</v>
      </c>
      <c r="AQ227" s="42">
        <v>264</v>
      </c>
      <c r="AR227" s="42">
        <v>308</v>
      </c>
      <c r="AS227" s="42">
        <v>308</v>
      </c>
      <c r="AT227" s="42">
        <v>308</v>
      </c>
      <c r="AU227" s="42">
        <v>308</v>
      </c>
      <c r="AV227" s="44">
        <v>330</v>
      </c>
      <c r="AW227" s="44">
        <v>330</v>
      </c>
      <c r="AX227" s="44">
        <v>330</v>
      </c>
      <c r="AY227" s="44">
        <v>330</v>
      </c>
      <c r="AZ227" s="42">
        <v>352</v>
      </c>
      <c r="BA227" s="42">
        <v>352</v>
      </c>
      <c r="BB227" s="42">
        <v>352</v>
      </c>
      <c r="BC227" s="42">
        <v>352</v>
      </c>
      <c r="BD227" s="42">
        <v>374</v>
      </c>
      <c r="BE227" s="42">
        <v>374</v>
      </c>
      <c r="BF227" s="42">
        <v>374</v>
      </c>
      <c r="BG227" s="42">
        <v>374</v>
      </c>
      <c r="BH227" s="42">
        <v>418</v>
      </c>
      <c r="BI227" s="42">
        <v>418</v>
      </c>
      <c r="BJ227" s="42">
        <v>418</v>
      </c>
      <c r="BK227" s="42">
        <v>418</v>
      </c>
      <c r="BL227" s="42">
        <v>154</v>
      </c>
      <c r="BM227" s="42">
        <v>154</v>
      </c>
      <c r="BN227" s="42">
        <v>154</v>
      </c>
      <c r="BO227" s="42">
        <v>154</v>
      </c>
      <c r="BP227" s="44">
        <v>330</v>
      </c>
      <c r="BQ227" s="42">
        <v>66</v>
      </c>
      <c r="BR227" s="42">
        <v>66</v>
      </c>
      <c r="BS227" s="42"/>
      <c r="BT227" s="42"/>
      <c r="BU227" s="741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  <c r="FS227" s="28"/>
      <c r="FT227" s="28"/>
      <c r="FU227" s="28"/>
      <c r="FV227" s="28"/>
      <c r="FW227" s="28"/>
      <c r="FX227" s="28"/>
      <c r="FY227" s="28"/>
      <c r="FZ227" s="28"/>
      <c r="GA227" s="589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</row>
    <row r="228" spans="1:198" s="35" customFormat="1" ht="13.8" thickBot="1" x14ac:dyDescent="0.3">
      <c r="A228" s="601">
        <v>225</v>
      </c>
      <c r="B228" s="182" t="s">
        <v>1035</v>
      </c>
      <c r="C228" s="810" t="s">
        <v>196</v>
      </c>
      <c r="D228" s="447" t="s">
        <v>110</v>
      </c>
      <c r="E228" s="504" t="s">
        <v>1271</v>
      </c>
      <c r="F228" s="351" t="s">
        <v>112</v>
      </c>
      <c r="G228" s="186"/>
      <c r="H228" s="220">
        <v>2760</v>
      </c>
      <c r="I228" s="220">
        <v>2760</v>
      </c>
      <c r="J228" s="220">
        <v>2760</v>
      </c>
      <c r="K228" s="220">
        <v>2760</v>
      </c>
      <c r="L228" s="303">
        <v>3450</v>
      </c>
      <c r="M228" s="303">
        <v>3450</v>
      </c>
      <c r="N228" s="303">
        <v>3450</v>
      </c>
      <c r="O228" s="303">
        <v>3450</v>
      </c>
      <c r="P228" s="303">
        <v>4140</v>
      </c>
      <c r="Q228" s="303">
        <v>4140</v>
      </c>
      <c r="R228" s="303">
        <v>4140</v>
      </c>
      <c r="S228" s="303">
        <v>4140</v>
      </c>
      <c r="T228" s="303">
        <v>4830</v>
      </c>
      <c r="U228" s="303">
        <v>4830</v>
      </c>
      <c r="V228" s="303">
        <v>4830</v>
      </c>
      <c r="W228" s="303">
        <v>4830</v>
      </c>
      <c r="X228" s="303">
        <v>5520</v>
      </c>
      <c r="Y228" s="303">
        <v>5520</v>
      </c>
      <c r="Z228" s="303">
        <v>5520</v>
      </c>
      <c r="AA228" s="303">
        <v>5520</v>
      </c>
      <c r="AB228" s="303">
        <v>6210</v>
      </c>
      <c r="AC228" s="303">
        <v>6210</v>
      </c>
      <c r="AD228" s="303">
        <v>6210</v>
      </c>
      <c r="AE228" s="303">
        <v>6210</v>
      </c>
      <c r="AF228" s="303">
        <v>6900</v>
      </c>
      <c r="AG228" s="303">
        <v>6900</v>
      </c>
      <c r="AH228" s="303">
        <v>6900</v>
      </c>
      <c r="AI228" s="303">
        <v>6900</v>
      </c>
      <c r="AJ228" s="303">
        <v>7590</v>
      </c>
      <c r="AK228" s="303">
        <v>7590</v>
      </c>
      <c r="AL228" s="303">
        <v>7590</v>
      </c>
      <c r="AM228" s="303">
        <v>7590</v>
      </c>
      <c r="AN228" s="303">
        <v>8280</v>
      </c>
      <c r="AO228" s="303">
        <v>8280</v>
      </c>
      <c r="AP228" s="303">
        <v>8280</v>
      </c>
      <c r="AQ228" s="303">
        <v>8280</v>
      </c>
      <c r="AR228" s="303">
        <v>9660</v>
      </c>
      <c r="AS228" s="303">
        <v>9660</v>
      </c>
      <c r="AT228" s="303">
        <v>9660</v>
      </c>
      <c r="AU228" s="303">
        <v>9660</v>
      </c>
      <c r="AV228" s="185">
        <v>10350</v>
      </c>
      <c r="AW228" s="185">
        <v>10350</v>
      </c>
      <c r="AX228" s="185">
        <v>10350</v>
      </c>
      <c r="AY228" s="185">
        <v>10350</v>
      </c>
      <c r="AZ228" s="303">
        <v>11040</v>
      </c>
      <c r="BA228" s="303">
        <v>11040</v>
      </c>
      <c r="BB228" s="303">
        <v>11040</v>
      </c>
      <c r="BC228" s="303">
        <v>11040</v>
      </c>
      <c r="BD228" s="303">
        <v>11730</v>
      </c>
      <c r="BE228" s="303">
        <v>11730</v>
      </c>
      <c r="BF228" s="303">
        <v>11730</v>
      </c>
      <c r="BG228" s="303">
        <v>11730</v>
      </c>
      <c r="BH228" s="303">
        <v>13110</v>
      </c>
      <c r="BI228" s="303">
        <v>13110</v>
      </c>
      <c r="BJ228" s="303">
        <v>13110</v>
      </c>
      <c r="BK228" s="303">
        <v>13110</v>
      </c>
      <c r="BL228" s="303">
        <v>4830</v>
      </c>
      <c r="BM228" s="303">
        <v>4830</v>
      </c>
      <c r="BN228" s="303">
        <v>4830</v>
      </c>
      <c r="BO228" s="303">
        <v>4830</v>
      </c>
      <c r="BP228" s="185">
        <v>10350</v>
      </c>
      <c r="BQ228" s="303">
        <v>2070</v>
      </c>
      <c r="BR228" s="303">
        <v>2070</v>
      </c>
      <c r="BS228" s="303"/>
      <c r="BT228" s="303"/>
      <c r="BU228" s="734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  <c r="FS228" s="28"/>
      <c r="FT228" s="28"/>
      <c r="FU228" s="28"/>
      <c r="FV228" s="28"/>
      <c r="FW228" s="28"/>
      <c r="FX228" s="28"/>
      <c r="FY228" s="28"/>
      <c r="FZ228" s="28"/>
      <c r="GA228" s="590"/>
      <c r="GB228" s="50"/>
      <c r="GC228" s="50"/>
      <c r="GD228" s="50"/>
      <c r="GE228" s="50"/>
      <c r="GF228" s="50"/>
      <c r="GG228" s="50"/>
      <c r="GH228" s="50"/>
      <c r="GI228" s="50"/>
      <c r="GJ228" s="50"/>
      <c r="GK228" s="50"/>
      <c r="GL228" s="50"/>
      <c r="GM228" s="50"/>
      <c r="GN228" s="50"/>
      <c r="GO228" s="50"/>
      <c r="GP228" s="50"/>
    </row>
    <row r="229" spans="1:198" s="275" customFormat="1" ht="13.8" thickBot="1" x14ac:dyDescent="0.3">
      <c r="A229" s="601">
        <v>226</v>
      </c>
      <c r="B229" s="384" t="s">
        <v>1012</v>
      </c>
      <c r="C229" s="813" t="s">
        <v>176</v>
      </c>
      <c r="D229" s="813" t="s">
        <v>105</v>
      </c>
      <c r="E229" s="814" t="s">
        <v>203</v>
      </c>
      <c r="F229" s="405" t="s">
        <v>112</v>
      </c>
      <c r="G229" s="272"/>
      <c r="H229" s="822">
        <v>4</v>
      </c>
      <c r="I229" s="822">
        <v>4</v>
      </c>
      <c r="J229" s="822">
        <v>4</v>
      </c>
      <c r="K229" s="822">
        <v>4</v>
      </c>
      <c r="L229" s="823">
        <v>5</v>
      </c>
      <c r="M229" s="823">
        <v>5</v>
      </c>
      <c r="N229" s="823">
        <v>5</v>
      </c>
      <c r="O229" s="823">
        <v>5</v>
      </c>
      <c r="P229" s="823">
        <v>6</v>
      </c>
      <c r="Q229" s="823">
        <v>6</v>
      </c>
      <c r="R229" s="823">
        <v>6</v>
      </c>
      <c r="S229" s="823">
        <v>6</v>
      </c>
      <c r="T229" s="823">
        <v>7</v>
      </c>
      <c r="U229" s="823">
        <v>7</v>
      </c>
      <c r="V229" s="823">
        <v>7</v>
      </c>
      <c r="W229" s="823">
        <v>7</v>
      </c>
      <c r="X229" s="823">
        <v>8</v>
      </c>
      <c r="Y229" s="823">
        <v>8</v>
      </c>
      <c r="Z229" s="823">
        <v>8</v>
      </c>
      <c r="AA229" s="823">
        <v>8</v>
      </c>
      <c r="AB229" s="823">
        <v>9</v>
      </c>
      <c r="AC229" s="823">
        <v>9</v>
      </c>
      <c r="AD229" s="823">
        <v>9</v>
      </c>
      <c r="AE229" s="823">
        <v>9</v>
      </c>
      <c r="AF229" s="823">
        <v>10</v>
      </c>
      <c r="AG229" s="823">
        <v>10</v>
      </c>
      <c r="AH229" s="823">
        <v>10</v>
      </c>
      <c r="AI229" s="823">
        <v>10</v>
      </c>
      <c r="AJ229" s="823">
        <v>11</v>
      </c>
      <c r="AK229" s="823">
        <v>11</v>
      </c>
      <c r="AL229" s="823">
        <v>11</v>
      </c>
      <c r="AM229" s="823">
        <v>11</v>
      </c>
      <c r="AN229" s="823">
        <v>12</v>
      </c>
      <c r="AO229" s="823">
        <v>12</v>
      </c>
      <c r="AP229" s="823">
        <v>12</v>
      </c>
      <c r="AQ229" s="823">
        <v>12</v>
      </c>
      <c r="AR229" s="823">
        <v>14</v>
      </c>
      <c r="AS229" s="823">
        <v>14</v>
      </c>
      <c r="AT229" s="823">
        <v>14</v>
      </c>
      <c r="AU229" s="823">
        <v>14</v>
      </c>
      <c r="AV229" s="822">
        <v>15</v>
      </c>
      <c r="AW229" s="822">
        <v>15</v>
      </c>
      <c r="AX229" s="822">
        <v>15</v>
      </c>
      <c r="AY229" s="822">
        <v>15</v>
      </c>
      <c r="AZ229" s="823">
        <v>16</v>
      </c>
      <c r="BA229" s="823">
        <v>16</v>
      </c>
      <c r="BB229" s="823">
        <v>16</v>
      </c>
      <c r="BC229" s="823">
        <v>16</v>
      </c>
      <c r="BD229" s="823">
        <v>17</v>
      </c>
      <c r="BE229" s="823">
        <v>17</v>
      </c>
      <c r="BF229" s="823">
        <v>17</v>
      </c>
      <c r="BG229" s="823">
        <v>17</v>
      </c>
      <c r="BH229" s="823">
        <v>19</v>
      </c>
      <c r="BI229" s="823">
        <v>19</v>
      </c>
      <c r="BJ229" s="823">
        <v>19</v>
      </c>
      <c r="BK229" s="823">
        <v>19</v>
      </c>
      <c r="BL229" s="823">
        <v>7</v>
      </c>
      <c r="BM229" s="823">
        <v>7</v>
      </c>
      <c r="BN229" s="823">
        <v>7</v>
      </c>
      <c r="BO229" s="823">
        <v>7</v>
      </c>
      <c r="BP229" s="822">
        <v>15</v>
      </c>
      <c r="BQ229" s="823">
        <v>3</v>
      </c>
      <c r="BR229" s="823">
        <v>3</v>
      </c>
      <c r="BS229" s="404"/>
      <c r="BT229" s="404"/>
      <c r="BU229" s="787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  <c r="FS229" s="28"/>
      <c r="FT229" s="28"/>
      <c r="FU229" s="28"/>
      <c r="FV229" s="28"/>
      <c r="FW229" s="28"/>
      <c r="FX229" s="28"/>
      <c r="FY229" s="28"/>
      <c r="FZ229" s="28"/>
      <c r="GA229" s="595"/>
      <c r="GB229" s="270"/>
      <c r="GC229" s="270"/>
      <c r="GD229" s="270"/>
      <c r="GE229" s="270"/>
      <c r="GF229" s="270"/>
      <c r="GG229" s="270"/>
      <c r="GH229" s="270"/>
      <c r="GI229" s="270"/>
      <c r="GJ229" s="270"/>
      <c r="GK229" s="270"/>
      <c r="GL229" s="270"/>
      <c r="GM229" s="270"/>
      <c r="GN229" s="270"/>
      <c r="GO229" s="270"/>
      <c r="GP229" s="270"/>
    </row>
    <row r="230" spans="1:198" s="275" customFormat="1" ht="13.8" thickBot="1" x14ac:dyDescent="0.3">
      <c r="A230" s="601">
        <v>227</v>
      </c>
      <c r="B230" s="384" t="s">
        <v>1032</v>
      </c>
      <c r="C230" s="813" t="s">
        <v>197</v>
      </c>
      <c r="D230" s="813" t="s">
        <v>105</v>
      </c>
      <c r="F230" s="405" t="s">
        <v>112</v>
      </c>
      <c r="G230" s="272"/>
      <c r="H230" s="822">
        <v>4</v>
      </c>
      <c r="I230" s="822">
        <v>4</v>
      </c>
      <c r="J230" s="822">
        <v>4</v>
      </c>
      <c r="K230" s="822">
        <v>4</v>
      </c>
      <c r="L230" s="823">
        <v>5</v>
      </c>
      <c r="M230" s="823">
        <v>5</v>
      </c>
      <c r="N230" s="823">
        <v>5</v>
      </c>
      <c r="O230" s="823">
        <v>5</v>
      </c>
      <c r="P230" s="823">
        <v>6</v>
      </c>
      <c r="Q230" s="823">
        <v>6</v>
      </c>
      <c r="R230" s="823">
        <v>6</v>
      </c>
      <c r="S230" s="823">
        <v>6</v>
      </c>
      <c r="T230" s="823">
        <v>7</v>
      </c>
      <c r="U230" s="823">
        <v>7</v>
      </c>
      <c r="V230" s="823">
        <v>7</v>
      </c>
      <c r="W230" s="823">
        <v>7</v>
      </c>
      <c r="X230" s="823">
        <v>8</v>
      </c>
      <c r="Y230" s="823">
        <v>8</v>
      </c>
      <c r="Z230" s="823">
        <v>8</v>
      </c>
      <c r="AA230" s="823">
        <v>8</v>
      </c>
      <c r="AB230" s="823">
        <v>9</v>
      </c>
      <c r="AC230" s="823">
        <v>9</v>
      </c>
      <c r="AD230" s="823">
        <v>9</v>
      </c>
      <c r="AE230" s="823">
        <v>9</v>
      </c>
      <c r="AF230" s="823">
        <v>10</v>
      </c>
      <c r="AG230" s="823">
        <v>10</v>
      </c>
      <c r="AH230" s="823">
        <v>10</v>
      </c>
      <c r="AI230" s="823">
        <v>10</v>
      </c>
      <c r="AJ230" s="823">
        <v>11</v>
      </c>
      <c r="AK230" s="823">
        <v>11</v>
      </c>
      <c r="AL230" s="823">
        <v>11</v>
      </c>
      <c r="AM230" s="823">
        <v>11</v>
      </c>
      <c r="AN230" s="823">
        <v>12</v>
      </c>
      <c r="AO230" s="823">
        <v>12</v>
      </c>
      <c r="AP230" s="823">
        <v>12</v>
      </c>
      <c r="AQ230" s="823">
        <v>12</v>
      </c>
      <c r="AR230" s="823">
        <v>14</v>
      </c>
      <c r="AS230" s="823">
        <v>14</v>
      </c>
      <c r="AT230" s="823">
        <v>14</v>
      </c>
      <c r="AU230" s="823">
        <v>14</v>
      </c>
      <c r="AV230" s="822">
        <v>15</v>
      </c>
      <c r="AW230" s="822">
        <v>15</v>
      </c>
      <c r="AX230" s="822">
        <v>15</v>
      </c>
      <c r="AY230" s="822">
        <v>15</v>
      </c>
      <c r="AZ230" s="823">
        <v>16</v>
      </c>
      <c r="BA230" s="823">
        <v>16</v>
      </c>
      <c r="BB230" s="823">
        <v>16</v>
      </c>
      <c r="BC230" s="823">
        <v>16</v>
      </c>
      <c r="BD230" s="823">
        <v>17</v>
      </c>
      <c r="BE230" s="823">
        <v>17</v>
      </c>
      <c r="BF230" s="823">
        <v>17</v>
      </c>
      <c r="BG230" s="823">
        <v>17</v>
      </c>
      <c r="BH230" s="823">
        <v>19</v>
      </c>
      <c r="BI230" s="823">
        <v>19</v>
      </c>
      <c r="BJ230" s="823">
        <v>19</v>
      </c>
      <c r="BK230" s="823">
        <v>19</v>
      </c>
      <c r="BL230" s="823">
        <v>7</v>
      </c>
      <c r="BM230" s="823">
        <v>7</v>
      </c>
      <c r="BN230" s="823">
        <v>7</v>
      </c>
      <c r="BO230" s="823">
        <v>7</v>
      </c>
      <c r="BP230" s="822">
        <v>15</v>
      </c>
      <c r="BQ230" s="823">
        <v>3</v>
      </c>
      <c r="BR230" s="823">
        <v>3</v>
      </c>
      <c r="BS230" s="404"/>
      <c r="BT230" s="404"/>
      <c r="BU230" s="787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  <c r="FS230" s="28"/>
      <c r="FT230" s="28"/>
      <c r="FU230" s="28"/>
      <c r="FV230" s="28"/>
      <c r="FW230" s="28"/>
      <c r="FX230" s="28"/>
      <c r="FY230" s="28"/>
      <c r="FZ230" s="28"/>
      <c r="GA230" s="595"/>
      <c r="GB230" s="270"/>
      <c r="GC230" s="270"/>
      <c r="GD230" s="270"/>
      <c r="GE230" s="270"/>
      <c r="GF230" s="270"/>
      <c r="GG230" s="270"/>
      <c r="GH230" s="270"/>
      <c r="GI230" s="270"/>
      <c r="GJ230" s="270"/>
      <c r="GK230" s="270"/>
      <c r="GL230" s="270"/>
      <c r="GM230" s="270"/>
      <c r="GN230" s="270"/>
      <c r="GO230" s="270"/>
      <c r="GP230" s="270"/>
    </row>
    <row r="231" spans="1:198" s="286" customFormat="1" x14ac:dyDescent="0.25">
      <c r="A231" s="601">
        <v>228</v>
      </c>
      <c r="B231" s="188" t="s">
        <v>1033</v>
      </c>
      <c r="C231" s="818" t="s">
        <v>198</v>
      </c>
      <c r="D231" s="818" t="s">
        <v>199</v>
      </c>
      <c r="F231" s="374" t="s">
        <v>112</v>
      </c>
      <c r="G231" s="191"/>
      <c r="H231" s="824">
        <v>88</v>
      </c>
      <c r="I231" s="824">
        <v>88</v>
      </c>
      <c r="J231" s="824">
        <v>88</v>
      </c>
      <c r="K231" s="824">
        <v>88</v>
      </c>
      <c r="L231" s="825">
        <v>110</v>
      </c>
      <c r="M231" s="825">
        <v>110</v>
      </c>
      <c r="N231" s="825">
        <v>110</v>
      </c>
      <c r="O231" s="825">
        <v>110</v>
      </c>
      <c r="P231" s="825">
        <v>132</v>
      </c>
      <c r="Q231" s="825">
        <v>132</v>
      </c>
      <c r="R231" s="825">
        <v>132</v>
      </c>
      <c r="S231" s="825">
        <v>132</v>
      </c>
      <c r="T231" s="825">
        <v>154</v>
      </c>
      <c r="U231" s="825">
        <v>154</v>
      </c>
      <c r="V231" s="825">
        <v>154</v>
      </c>
      <c r="W231" s="825">
        <v>154</v>
      </c>
      <c r="X231" s="825">
        <v>176</v>
      </c>
      <c r="Y231" s="825">
        <v>176</v>
      </c>
      <c r="Z231" s="825">
        <v>176</v>
      </c>
      <c r="AA231" s="825">
        <v>176</v>
      </c>
      <c r="AB231" s="825">
        <v>198</v>
      </c>
      <c r="AC231" s="825">
        <v>198</v>
      </c>
      <c r="AD231" s="825">
        <v>198</v>
      </c>
      <c r="AE231" s="825">
        <v>198</v>
      </c>
      <c r="AF231" s="825">
        <v>220</v>
      </c>
      <c r="AG231" s="825">
        <v>220</v>
      </c>
      <c r="AH231" s="825">
        <v>220</v>
      </c>
      <c r="AI231" s="825">
        <v>220</v>
      </c>
      <c r="AJ231" s="825">
        <v>242</v>
      </c>
      <c r="AK231" s="825">
        <v>242</v>
      </c>
      <c r="AL231" s="825">
        <v>242</v>
      </c>
      <c r="AM231" s="825">
        <v>242</v>
      </c>
      <c r="AN231" s="825">
        <v>264</v>
      </c>
      <c r="AO231" s="825">
        <v>264</v>
      </c>
      <c r="AP231" s="825">
        <v>264</v>
      </c>
      <c r="AQ231" s="825">
        <v>264</v>
      </c>
      <c r="AR231" s="825">
        <v>308</v>
      </c>
      <c r="AS231" s="825">
        <v>308</v>
      </c>
      <c r="AT231" s="825">
        <v>308</v>
      </c>
      <c r="AU231" s="825">
        <v>308</v>
      </c>
      <c r="AV231" s="826">
        <v>330</v>
      </c>
      <c r="AW231" s="826">
        <v>330</v>
      </c>
      <c r="AX231" s="826">
        <v>330</v>
      </c>
      <c r="AY231" s="826">
        <v>330</v>
      </c>
      <c r="AZ231" s="825">
        <v>352</v>
      </c>
      <c r="BA231" s="825">
        <v>352</v>
      </c>
      <c r="BB231" s="825">
        <v>352</v>
      </c>
      <c r="BC231" s="825">
        <v>352</v>
      </c>
      <c r="BD231" s="825">
        <v>374</v>
      </c>
      <c r="BE231" s="825">
        <v>374</v>
      </c>
      <c r="BF231" s="825">
        <v>374</v>
      </c>
      <c r="BG231" s="825">
        <v>374</v>
      </c>
      <c r="BH231" s="825">
        <v>418</v>
      </c>
      <c r="BI231" s="825">
        <v>418</v>
      </c>
      <c r="BJ231" s="825">
        <v>418</v>
      </c>
      <c r="BK231" s="825">
        <v>418</v>
      </c>
      <c r="BL231" s="825">
        <v>154</v>
      </c>
      <c r="BM231" s="825">
        <v>154</v>
      </c>
      <c r="BN231" s="825">
        <v>154</v>
      </c>
      <c r="BO231" s="825">
        <v>154</v>
      </c>
      <c r="BP231" s="826">
        <v>330</v>
      </c>
      <c r="BQ231" s="825">
        <v>66</v>
      </c>
      <c r="BR231" s="825">
        <v>66</v>
      </c>
      <c r="BS231" s="305"/>
      <c r="BT231" s="305"/>
      <c r="BU231" s="739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  <c r="FS231" s="28"/>
      <c r="FT231" s="28"/>
      <c r="FU231" s="28"/>
      <c r="FV231" s="28"/>
      <c r="FW231" s="28"/>
      <c r="FX231" s="28"/>
      <c r="FY231" s="28"/>
      <c r="FZ231" s="28"/>
      <c r="GA231" s="594"/>
      <c r="GB231" s="37"/>
      <c r="GC231" s="37"/>
      <c r="GD231" s="37"/>
      <c r="GE231" s="37"/>
      <c r="GF231" s="37"/>
      <c r="GG231" s="37"/>
      <c r="GH231" s="37"/>
      <c r="GI231" s="37"/>
      <c r="GJ231" s="37"/>
      <c r="GK231" s="37"/>
      <c r="GL231" s="37"/>
      <c r="GM231" s="37"/>
      <c r="GN231" s="37"/>
      <c r="GO231" s="37"/>
      <c r="GP231" s="37"/>
    </row>
    <row r="232" spans="1:198" s="3" customFormat="1" x14ac:dyDescent="0.25">
      <c r="A232" s="601">
        <v>229</v>
      </c>
      <c r="B232" s="108" t="s">
        <v>1034</v>
      </c>
      <c r="C232" s="819" t="s">
        <v>196</v>
      </c>
      <c r="D232" s="819" t="s">
        <v>110</v>
      </c>
      <c r="F232" s="32" t="s">
        <v>112</v>
      </c>
      <c r="G232" s="51"/>
      <c r="H232" s="827">
        <v>2760</v>
      </c>
      <c r="I232" s="827">
        <v>2760</v>
      </c>
      <c r="J232" s="827">
        <v>2760</v>
      </c>
      <c r="K232" s="827">
        <v>2760</v>
      </c>
      <c r="L232" s="828">
        <v>3450</v>
      </c>
      <c r="M232" s="828">
        <v>3450</v>
      </c>
      <c r="N232" s="828">
        <v>3450</v>
      </c>
      <c r="O232" s="828">
        <v>3450</v>
      </c>
      <c r="P232" s="828">
        <v>4140</v>
      </c>
      <c r="Q232" s="828">
        <v>4140</v>
      </c>
      <c r="R232" s="828">
        <v>4140</v>
      </c>
      <c r="S232" s="828">
        <v>4140</v>
      </c>
      <c r="T232" s="828">
        <v>4830</v>
      </c>
      <c r="U232" s="828">
        <v>4830</v>
      </c>
      <c r="V232" s="828">
        <v>4830</v>
      </c>
      <c r="W232" s="828">
        <v>4830</v>
      </c>
      <c r="X232" s="828">
        <v>5520</v>
      </c>
      <c r="Y232" s="828">
        <v>5520</v>
      </c>
      <c r="Z232" s="828">
        <v>5520</v>
      </c>
      <c r="AA232" s="828">
        <v>5520</v>
      </c>
      <c r="AB232" s="828">
        <v>6210</v>
      </c>
      <c r="AC232" s="828">
        <v>6210</v>
      </c>
      <c r="AD232" s="828">
        <v>6210</v>
      </c>
      <c r="AE232" s="828">
        <v>6210</v>
      </c>
      <c r="AF232" s="828">
        <v>6900</v>
      </c>
      <c r="AG232" s="828">
        <v>6900</v>
      </c>
      <c r="AH232" s="828">
        <v>6900</v>
      </c>
      <c r="AI232" s="828">
        <v>6900</v>
      </c>
      <c r="AJ232" s="828">
        <v>7590</v>
      </c>
      <c r="AK232" s="828">
        <v>7590</v>
      </c>
      <c r="AL232" s="828">
        <v>7590</v>
      </c>
      <c r="AM232" s="828">
        <v>7590</v>
      </c>
      <c r="AN232" s="828">
        <v>8280</v>
      </c>
      <c r="AO232" s="828">
        <v>8280</v>
      </c>
      <c r="AP232" s="828">
        <v>8280</v>
      </c>
      <c r="AQ232" s="828">
        <v>8280</v>
      </c>
      <c r="AR232" s="828">
        <v>9660</v>
      </c>
      <c r="AS232" s="828">
        <v>9660</v>
      </c>
      <c r="AT232" s="828">
        <v>9660</v>
      </c>
      <c r="AU232" s="828">
        <v>9660</v>
      </c>
      <c r="AV232" s="829">
        <v>10350</v>
      </c>
      <c r="AW232" s="829">
        <v>10350</v>
      </c>
      <c r="AX232" s="829">
        <v>10350</v>
      </c>
      <c r="AY232" s="829">
        <v>10350</v>
      </c>
      <c r="AZ232" s="828">
        <v>11040</v>
      </c>
      <c r="BA232" s="828">
        <v>11040</v>
      </c>
      <c r="BB232" s="828">
        <v>11040</v>
      </c>
      <c r="BC232" s="828">
        <v>11040</v>
      </c>
      <c r="BD232" s="828">
        <v>11730</v>
      </c>
      <c r="BE232" s="828">
        <v>11730</v>
      </c>
      <c r="BF232" s="828">
        <v>11730</v>
      </c>
      <c r="BG232" s="828">
        <v>11730</v>
      </c>
      <c r="BH232" s="828">
        <v>13110</v>
      </c>
      <c r="BI232" s="828">
        <v>13110</v>
      </c>
      <c r="BJ232" s="828">
        <v>13110</v>
      </c>
      <c r="BK232" s="828">
        <v>13110</v>
      </c>
      <c r="BL232" s="828">
        <v>4830</v>
      </c>
      <c r="BM232" s="828">
        <v>4830</v>
      </c>
      <c r="BN232" s="828">
        <v>4830</v>
      </c>
      <c r="BO232" s="828">
        <v>4830</v>
      </c>
      <c r="BP232" s="829">
        <v>10350</v>
      </c>
      <c r="BQ232" s="828">
        <v>2070</v>
      </c>
      <c r="BR232" s="828">
        <v>2070</v>
      </c>
      <c r="BS232" s="42"/>
      <c r="BT232" s="42"/>
      <c r="BU232" s="741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  <c r="FS232" s="28"/>
      <c r="FT232" s="28"/>
      <c r="FU232" s="28"/>
      <c r="FV232" s="28"/>
      <c r="FW232" s="28"/>
      <c r="FX232" s="28"/>
      <c r="FY232" s="28"/>
      <c r="FZ232" s="28"/>
      <c r="GA232" s="589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</row>
    <row r="233" spans="1:198" s="3" customFormat="1" x14ac:dyDescent="0.25">
      <c r="A233" s="601">
        <v>230</v>
      </c>
      <c r="B233" s="108" t="s">
        <v>1035</v>
      </c>
      <c r="C233" s="819" t="s">
        <v>200</v>
      </c>
      <c r="D233" s="819" t="s">
        <v>110</v>
      </c>
      <c r="F233" s="32" t="s">
        <v>112</v>
      </c>
      <c r="G233" s="51"/>
      <c r="H233" s="827">
        <v>32</v>
      </c>
      <c r="I233" s="827">
        <v>32</v>
      </c>
      <c r="J233" s="827">
        <v>32</v>
      </c>
      <c r="K233" s="827">
        <v>32</v>
      </c>
      <c r="L233" s="828">
        <v>40</v>
      </c>
      <c r="M233" s="828">
        <v>40</v>
      </c>
      <c r="N233" s="828">
        <v>40</v>
      </c>
      <c r="O233" s="828">
        <v>40</v>
      </c>
      <c r="P233" s="828">
        <v>48</v>
      </c>
      <c r="Q233" s="828">
        <v>48</v>
      </c>
      <c r="R233" s="828">
        <v>48</v>
      </c>
      <c r="S233" s="828">
        <v>48</v>
      </c>
      <c r="T233" s="828">
        <v>56</v>
      </c>
      <c r="U233" s="828">
        <v>56</v>
      </c>
      <c r="V233" s="828">
        <v>56</v>
      </c>
      <c r="W233" s="828">
        <v>56</v>
      </c>
      <c r="X233" s="828">
        <v>64</v>
      </c>
      <c r="Y233" s="828">
        <v>64</v>
      </c>
      <c r="Z233" s="828">
        <v>64</v>
      </c>
      <c r="AA233" s="828">
        <v>64</v>
      </c>
      <c r="AB233" s="828">
        <v>72</v>
      </c>
      <c r="AC233" s="828">
        <v>72</v>
      </c>
      <c r="AD233" s="828">
        <v>72</v>
      </c>
      <c r="AE233" s="828">
        <v>72</v>
      </c>
      <c r="AF233" s="828">
        <v>80</v>
      </c>
      <c r="AG233" s="828">
        <v>80</v>
      </c>
      <c r="AH233" s="828">
        <v>80</v>
      </c>
      <c r="AI233" s="828">
        <v>80</v>
      </c>
      <c r="AJ233" s="828">
        <v>88</v>
      </c>
      <c r="AK233" s="828">
        <v>88</v>
      </c>
      <c r="AL233" s="828">
        <v>88</v>
      </c>
      <c r="AM233" s="828">
        <v>88</v>
      </c>
      <c r="AN233" s="828">
        <v>96</v>
      </c>
      <c r="AO233" s="828">
        <v>96</v>
      </c>
      <c r="AP233" s="828">
        <v>96</v>
      </c>
      <c r="AQ233" s="828">
        <v>96</v>
      </c>
      <c r="AR233" s="828">
        <v>112</v>
      </c>
      <c r="AS233" s="828">
        <v>112</v>
      </c>
      <c r="AT233" s="828">
        <v>112</v>
      </c>
      <c r="AU233" s="828">
        <v>112</v>
      </c>
      <c r="AV233" s="829">
        <v>120</v>
      </c>
      <c r="AW233" s="829">
        <v>120</v>
      </c>
      <c r="AX233" s="829">
        <v>120</v>
      </c>
      <c r="AY233" s="829">
        <v>120</v>
      </c>
      <c r="AZ233" s="828">
        <v>128</v>
      </c>
      <c r="BA233" s="828">
        <v>128</v>
      </c>
      <c r="BB233" s="828">
        <v>128</v>
      </c>
      <c r="BC233" s="828">
        <v>128</v>
      </c>
      <c r="BD233" s="828">
        <v>136</v>
      </c>
      <c r="BE233" s="828">
        <v>136</v>
      </c>
      <c r="BF233" s="828">
        <v>136</v>
      </c>
      <c r="BG233" s="828">
        <v>136</v>
      </c>
      <c r="BH233" s="828">
        <v>152</v>
      </c>
      <c r="BI233" s="828">
        <v>152</v>
      </c>
      <c r="BJ233" s="828">
        <v>152</v>
      </c>
      <c r="BK233" s="828">
        <v>152</v>
      </c>
      <c r="BL233" s="828">
        <v>56</v>
      </c>
      <c r="BM233" s="828">
        <v>56</v>
      </c>
      <c r="BN233" s="828">
        <v>56</v>
      </c>
      <c r="BO233" s="828">
        <v>56</v>
      </c>
      <c r="BP233" s="829">
        <v>120</v>
      </c>
      <c r="BQ233" s="828">
        <v>24</v>
      </c>
      <c r="BR233" s="828">
        <v>24</v>
      </c>
      <c r="BS233" s="42"/>
      <c r="BT233" s="42"/>
      <c r="BU233" s="741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  <c r="FS233" s="28"/>
      <c r="FT233" s="28"/>
      <c r="FU233" s="28"/>
      <c r="FV233" s="28"/>
      <c r="FW233" s="28"/>
      <c r="FX233" s="28"/>
      <c r="FY233" s="28"/>
      <c r="FZ233" s="28"/>
      <c r="GA233" s="589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</row>
    <row r="234" spans="1:198" s="3" customFormat="1" x14ac:dyDescent="0.25">
      <c r="A234" s="601">
        <v>231</v>
      </c>
      <c r="B234" s="108" t="s">
        <v>1036</v>
      </c>
      <c r="C234" s="819" t="s">
        <v>201</v>
      </c>
      <c r="D234" s="819" t="s">
        <v>50</v>
      </c>
      <c r="F234" s="32" t="s">
        <v>112</v>
      </c>
      <c r="G234" s="51"/>
      <c r="H234" s="827">
        <v>4</v>
      </c>
      <c r="I234" s="827">
        <v>4</v>
      </c>
      <c r="J234" s="827">
        <v>4</v>
      </c>
      <c r="K234" s="827">
        <v>4</v>
      </c>
      <c r="L234" s="828">
        <v>5</v>
      </c>
      <c r="M234" s="828">
        <v>5</v>
      </c>
      <c r="N234" s="828">
        <v>5</v>
      </c>
      <c r="O234" s="828">
        <v>5</v>
      </c>
      <c r="P234" s="828">
        <v>6</v>
      </c>
      <c r="Q234" s="828">
        <v>6</v>
      </c>
      <c r="R234" s="828">
        <v>6</v>
      </c>
      <c r="S234" s="828">
        <v>6</v>
      </c>
      <c r="T234" s="828">
        <v>7</v>
      </c>
      <c r="U234" s="828">
        <v>7</v>
      </c>
      <c r="V234" s="828">
        <v>7</v>
      </c>
      <c r="W234" s="828">
        <v>7</v>
      </c>
      <c r="X234" s="828">
        <v>8</v>
      </c>
      <c r="Y234" s="828">
        <v>8</v>
      </c>
      <c r="Z234" s="828">
        <v>8</v>
      </c>
      <c r="AA234" s="828">
        <v>8</v>
      </c>
      <c r="AB234" s="828">
        <v>9</v>
      </c>
      <c r="AC234" s="828">
        <v>9</v>
      </c>
      <c r="AD234" s="828">
        <v>9</v>
      </c>
      <c r="AE234" s="828">
        <v>9</v>
      </c>
      <c r="AF234" s="828">
        <v>10</v>
      </c>
      <c r="AG234" s="828">
        <v>10</v>
      </c>
      <c r="AH234" s="828">
        <v>10</v>
      </c>
      <c r="AI234" s="828">
        <v>10</v>
      </c>
      <c r="AJ234" s="828">
        <v>11</v>
      </c>
      <c r="AK234" s="828">
        <v>11</v>
      </c>
      <c r="AL234" s="828">
        <v>11</v>
      </c>
      <c r="AM234" s="828">
        <v>11</v>
      </c>
      <c r="AN234" s="828">
        <v>12</v>
      </c>
      <c r="AO234" s="828">
        <v>12</v>
      </c>
      <c r="AP234" s="828">
        <v>12</v>
      </c>
      <c r="AQ234" s="828">
        <v>12</v>
      </c>
      <c r="AR234" s="828">
        <v>14</v>
      </c>
      <c r="AS234" s="828">
        <v>14</v>
      </c>
      <c r="AT234" s="828">
        <v>14</v>
      </c>
      <c r="AU234" s="828">
        <v>14</v>
      </c>
      <c r="AV234" s="829">
        <v>15</v>
      </c>
      <c r="AW234" s="829">
        <v>15</v>
      </c>
      <c r="AX234" s="829">
        <v>15</v>
      </c>
      <c r="AY234" s="829">
        <v>15</v>
      </c>
      <c r="AZ234" s="828">
        <v>16</v>
      </c>
      <c r="BA234" s="828">
        <v>16</v>
      </c>
      <c r="BB234" s="828">
        <v>16</v>
      </c>
      <c r="BC234" s="828">
        <v>16</v>
      </c>
      <c r="BD234" s="828">
        <v>17</v>
      </c>
      <c r="BE234" s="828">
        <v>17</v>
      </c>
      <c r="BF234" s="828">
        <v>17</v>
      </c>
      <c r="BG234" s="828">
        <v>17</v>
      </c>
      <c r="BH234" s="828">
        <v>19</v>
      </c>
      <c r="BI234" s="828">
        <v>19</v>
      </c>
      <c r="BJ234" s="828">
        <v>19</v>
      </c>
      <c r="BK234" s="828">
        <v>19</v>
      </c>
      <c r="BL234" s="828">
        <v>7</v>
      </c>
      <c r="BM234" s="828">
        <v>7</v>
      </c>
      <c r="BN234" s="828">
        <v>7</v>
      </c>
      <c r="BO234" s="828">
        <v>7</v>
      </c>
      <c r="BP234" s="829">
        <v>15</v>
      </c>
      <c r="BQ234" s="828">
        <v>3</v>
      </c>
      <c r="BR234" s="828">
        <v>3</v>
      </c>
      <c r="BS234" s="42"/>
      <c r="BT234" s="42"/>
      <c r="BU234" s="741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  <c r="FS234" s="28"/>
      <c r="FT234" s="28"/>
      <c r="FU234" s="28"/>
      <c r="FV234" s="28"/>
      <c r="FW234" s="28"/>
      <c r="FX234" s="28"/>
      <c r="FY234" s="28"/>
      <c r="FZ234" s="28"/>
      <c r="GA234" s="589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</row>
    <row r="235" spans="1:198" ht="13.8" thickBot="1" x14ac:dyDescent="0.3">
      <c r="A235" s="609"/>
      <c r="B235" s="610"/>
      <c r="C235" s="611"/>
      <c r="D235" s="611"/>
      <c r="E235" s="611"/>
      <c r="F235" s="788"/>
      <c r="G235" s="789" t="s">
        <v>209</v>
      </c>
      <c r="H235" s="789" t="s">
        <v>272</v>
      </c>
      <c r="I235" s="789" t="s">
        <v>210</v>
      </c>
      <c r="J235" s="789" t="s">
        <v>211</v>
      </c>
      <c r="K235" s="789" t="s">
        <v>212</v>
      </c>
      <c r="L235" s="789" t="s">
        <v>213</v>
      </c>
      <c r="M235" s="789" t="s">
        <v>214</v>
      </c>
      <c r="N235" s="789" t="s">
        <v>215</v>
      </c>
      <c r="O235" s="789" t="s">
        <v>216</v>
      </c>
      <c r="P235" s="789" t="s">
        <v>217</v>
      </c>
      <c r="Q235" s="789" t="s">
        <v>218</v>
      </c>
      <c r="R235" s="789" t="s">
        <v>219</v>
      </c>
      <c r="S235" s="789" t="s">
        <v>220</v>
      </c>
      <c r="T235" s="789" t="s">
        <v>221</v>
      </c>
      <c r="U235" s="789" t="s">
        <v>222</v>
      </c>
      <c r="V235" s="789" t="s">
        <v>223</v>
      </c>
      <c r="W235" s="789" t="s">
        <v>224</v>
      </c>
      <c r="X235" s="789" t="s">
        <v>225</v>
      </c>
      <c r="Y235" s="789" t="s">
        <v>226</v>
      </c>
      <c r="Z235" s="789" t="s">
        <v>227</v>
      </c>
      <c r="AA235" s="789" t="s">
        <v>228</v>
      </c>
      <c r="AB235" s="789" t="s">
        <v>229</v>
      </c>
      <c r="AC235" s="789" t="s">
        <v>230</v>
      </c>
      <c r="AD235" s="789" t="s">
        <v>231</v>
      </c>
      <c r="AE235" s="789" t="s">
        <v>232</v>
      </c>
      <c r="AF235" s="789" t="s">
        <v>233</v>
      </c>
      <c r="AG235" s="789" t="s">
        <v>234</v>
      </c>
      <c r="AH235" s="789" t="s">
        <v>235</v>
      </c>
      <c r="AI235" s="789" t="s">
        <v>236</v>
      </c>
      <c r="AJ235" s="789" t="s">
        <v>237</v>
      </c>
      <c r="AK235" s="789" t="s">
        <v>238</v>
      </c>
      <c r="AL235" s="789" t="s">
        <v>239</v>
      </c>
      <c r="AM235" s="789" t="s">
        <v>240</v>
      </c>
      <c r="AN235" s="789" t="s">
        <v>241</v>
      </c>
      <c r="AO235" s="789" t="s">
        <v>242</v>
      </c>
      <c r="AP235" s="789" t="s">
        <v>243</v>
      </c>
      <c r="AQ235" s="789" t="s">
        <v>244</v>
      </c>
      <c r="AR235" s="789" t="s">
        <v>245</v>
      </c>
      <c r="AS235" s="789" t="s">
        <v>246</v>
      </c>
      <c r="AT235" s="789" t="s">
        <v>247</v>
      </c>
      <c r="AU235" s="789" t="s">
        <v>248</v>
      </c>
      <c r="AV235" s="789" t="s">
        <v>249</v>
      </c>
      <c r="AW235" s="789" t="s">
        <v>250</v>
      </c>
      <c r="AX235" s="789" t="s">
        <v>251</v>
      </c>
      <c r="AY235" s="789" t="s">
        <v>252</v>
      </c>
      <c r="AZ235" s="789" t="s">
        <v>253</v>
      </c>
      <c r="BA235" s="789" t="s">
        <v>254</v>
      </c>
      <c r="BB235" s="789" t="s">
        <v>255</v>
      </c>
      <c r="BC235" s="789" t="s">
        <v>256</v>
      </c>
      <c r="BD235" s="789" t="s">
        <v>257</v>
      </c>
      <c r="BE235" s="789" t="s">
        <v>258</v>
      </c>
      <c r="BF235" s="789" t="s">
        <v>259</v>
      </c>
      <c r="BG235" s="789" t="s">
        <v>260</v>
      </c>
      <c r="BH235" s="789" t="s">
        <v>261</v>
      </c>
      <c r="BI235" s="789" t="s">
        <v>262</v>
      </c>
      <c r="BJ235" s="789" t="s">
        <v>263</v>
      </c>
      <c r="BK235" s="789" t="s">
        <v>264</v>
      </c>
      <c r="BL235" s="789" t="s">
        <v>265</v>
      </c>
      <c r="BM235" s="789" t="s">
        <v>266</v>
      </c>
      <c r="BN235" s="789" t="s">
        <v>267</v>
      </c>
      <c r="BO235" s="789" t="s">
        <v>268</v>
      </c>
      <c r="BP235" s="789" t="s">
        <v>269</v>
      </c>
      <c r="BQ235" s="789" t="s">
        <v>270</v>
      </c>
      <c r="BR235" s="789" t="s">
        <v>271</v>
      </c>
      <c r="BS235" s="789"/>
      <c r="BT235" s="789"/>
      <c r="BU235" s="790"/>
    </row>
    <row r="236" spans="1:198" x14ac:dyDescent="0.25">
      <c r="C236" s="4" t="s">
        <v>71</v>
      </c>
      <c r="D236" s="5" t="s">
        <v>72</v>
      </c>
      <c r="E236" s="815" t="s">
        <v>369</v>
      </c>
      <c r="F236" s="48"/>
      <c r="G236" s="48"/>
      <c r="H236" s="48"/>
      <c r="I236" s="48"/>
    </row>
    <row r="237" spans="1:198" x14ac:dyDescent="0.25">
      <c r="C237" s="1"/>
      <c r="D237" s="1"/>
      <c r="E237" s="1"/>
      <c r="F237" s="48"/>
      <c r="G237" s="48"/>
      <c r="H237" s="48"/>
      <c r="I237" s="48"/>
    </row>
    <row r="238" spans="1:198" x14ac:dyDescent="0.25">
      <c r="C238" s="1"/>
      <c r="D238" s="1"/>
      <c r="E238" s="1"/>
      <c r="F238" s="48"/>
      <c r="G238" s="48"/>
      <c r="H238" s="48"/>
      <c r="I238" s="48"/>
    </row>
    <row r="239" spans="1:198" x14ac:dyDescent="0.25">
      <c r="C239" s="1"/>
      <c r="D239" s="1"/>
      <c r="E239" s="1"/>
      <c r="F239" s="48"/>
      <c r="G239" s="48"/>
      <c r="H239" s="48"/>
      <c r="I239" s="48"/>
    </row>
    <row r="240" spans="1:198" x14ac:dyDescent="0.25">
      <c r="C240" s="23" t="s">
        <v>22</v>
      </c>
      <c r="D240" s="23" t="s">
        <v>11</v>
      </c>
      <c r="E240" s="179" t="s">
        <v>436</v>
      </c>
      <c r="F240" s="48"/>
      <c r="G240" s="48"/>
      <c r="H240" s="48"/>
      <c r="I240" s="48"/>
    </row>
    <row r="241" spans="1:198" x14ac:dyDescent="0.25">
      <c r="C241" s="24" t="s">
        <v>208</v>
      </c>
      <c r="D241" s="24" t="s">
        <v>13</v>
      </c>
      <c r="E241" s="179" t="s">
        <v>1157</v>
      </c>
      <c r="F241" s="48"/>
      <c r="G241" s="48"/>
      <c r="H241" s="48"/>
      <c r="I241" s="48"/>
    </row>
    <row r="242" spans="1:198" x14ac:dyDescent="0.25">
      <c r="C242" s="17" t="s">
        <v>46</v>
      </c>
      <c r="D242" s="13"/>
      <c r="E242" s="857" t="s">
        <v>435</v>
      </c>
      <c r="F242" s="48"/>
      <c r="G242" s="48"/>
      <c r="H242" s="48"/>
      <c r="I242" s="48"/>
    </row>
    <row r="243" spans="1:198" x14ac:dyDescent="0.25">
      <c r="C243" s="17" t="s">
        <v>47</v>
      </c>
      <c r="D243" s="13"/>
      <c r="E243" s="858"/>
      <c r="F243" s="48"/>
      <c r="G243" s="48"/>
      <c r="H243" s="48"/>
      <c r="I243" s="48"/>
    </row>
    <row r="244" spans="1:198" x14ac:dyDescent="0.25">
      <c r="C244" s="17" t="s">
        <v>122</v>
      </c>
      <c r="D244" s="59"/>
      <c r="E244" s="859"/>
      <c r="F244" s="48"/>
      <c r="G244" s="48"/>
      <c r="H244" s="48"/>
      <c r="I244" s="48"/>
    </row>
    <row r="245" spans="1:198" x14ac:dyDescent="0.25">
      <c r="C245" s="1"/>
      <c r="D245" s="1"/>
      <c r="E245" s="1"/>
      <c r="F245" s="48"/>
      <c r="G245" s="48"/>
      <c r="H245" s="48"/>
      <c r="I245" s="48"/>
    </row>
    <row r="246" spans="1:198" x14ac:dyDescent="0.25">
      <c r="C246" s="1"/>
      <c r="D246" s="1"/>
      <c r="E246" s="1"/>
      <c r="F246" s="48"/>
      <c r="G246" s="48"/>
      <c r="H246" s="48"/>
      <c r="I246" s="48"/>
    </row>
    <row r="247" spans="1:198" x14ac:dyDescent="0.25">
      <c r="C247" s="1"/>
      <c r="D247" s="1"/>
      <c r="E247" s="1"/>
      <c r="F247" s="48"/>
      <c r="G247" s="48"/>
      <c r="H247" s="48"/>
      <c r="I247" s="48"/>
    </row>
    <row r="248" spans="1:198" x14ac:dyDescent="0.25">
      <c r="C248" s="1"/>
      <c r="D248" s="1"/>
      <c r="E248" s="1"/>
      <c r="F248" s="48"/>
      <c r="G248" s="48"/>
      <c r="H248" s="48"/>
      <c r="I248" s="48"/>
    </row>
    <row r="249" spans="1:198" x14ac:dyDescent="0.25">
      <c r="A249"/>
      <c r="B249"/>
      <c r="C249" s="1"/>
      <c r="D249" s="1"/>
      <c r="E249" s="1"/>
      <c r="F249" s="48"/>
      <c r="G249" s="48"/>
      <c r="H249" s="48"/>
      <c r="I249" s="48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</row>
    <row r="250" spans="1:198" x14ac:dyDescent="0.25">
      <c r="A250"/>
      <c r="B250"/>
      <c r="C250" s="1"/>
      <c r="D250" s="1"/>
      <c r="E250" s="1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</row>
    <row r="251" spans="1:198" x14ac:dyDescent="0.25">
      <c r="A251"/>
      <c r="B251"/>
      <c r="C251" s="1"/>
      <c r="D251" s="1"/>
      <c r="E251" s="1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</row>
    <row r="252" spans="1:198" x14ac:dyDescent="0.25">
      <c r="A252"/>
      <c r="B252"/>
      <c r="C252" s="1"/>
      <c r="D252" s="1"/>
      <c r="E252" s="1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</row>
    <row r="253" spans="1:198" x14ac:dyDescent="0.25">
      <c r="A253"/>
      <c r="B253"/>
      <c r="C253" s="1"/>
      <c r="D253" s="1"/>
      <c r="E253" s="1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</row>
    <row r="254" spans="1:198" x14ac:dyDescent="0.25">
      <c r="A254"/>
      <c r="B254"/>
      <c r="C254" s="1"/>
      <c r="D254" s="1"/>
      <c r="E254" s="1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</row>
    <row r="255" spans="1:198" x14ac:dyDescent="0.25">
      <c r="A255"/>
      <c r="B255"/>
      <c r="C255" s="1"/>
      <c r="D255" s="1"/>
      <c r="E255" s="1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</row>
    <row r="256" spans="1:198" x14ac:dyDescent="0.25">
      <c r="A256"/>
      <c r="B256"/>
      <c r="C256" s="1"/>
      <c r="D256" s="1"/>
      <c r="E256" s="1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</row>
    <row r="257" spans="1:198" x14ac:dyDescent="0.25">
      <c r="A257"/>
      <c r="B257"/>
      <c r="C257" s="1"/>
      <c r="D257" s="9"/>
      <c r="E257" s="9"/>
      <c r="F257" s="48"/>
      <c r="G257" s="48"/>
      <c r="H257" s="48"/>
      <c r="I257" s="48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</row>
    <row r="258" spans="1:198" x14ac:dyDescent="0.25">
      <c r="A258"/>
      <c r="B258"/>
      <c r="C258" s="1"/>
      <c r="D258" s="1"/>
      <c r="E258" s="1"/>
      <c r="F258" s="48"/>
      <c r="G258" s="48"/>
      <c r="H258" s="48"/>
      <c r="I258" s="48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</row>
    <row r="259" spans="1:198" x14ac:dyDescent="0.25">
      <c r="A259"/>
      <c r="B259"/>
      <c r="C259" s="1"/>
      <c r="D259" s="1"/>
      <c r="E259" s="1"/>
      <c r="F259" s="48"/>
      <c r="G259" s="48"/>
      <c r="H259" s="48"/>
      <c r="I259" s="48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</row>
    <row r="260" spans="1:198" x14ac:dyDescent="0.25">
      <c r="A260"/>
      <c r="B260"/>
      <c r="C260" s="1"/>
      <c r="D260" s="1"/>
      <c r="E260" s="1"/>
      <c r="F260" s="48"/>
      <c r="G260" s="48"/>
      <c r="H260" s="48"/>
      <c r="I260" s="48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</row>
    <row r="261" spans="1:198" x14ac:dyDescent="0.25">
      <c r="A261"/>
      <c r="B261"/>
      <c r="C261" s="1"/>
      <c r="D261" s="1"/>
      <c r="E261" s="1"/>
      <c r="F261" s="48"/>
      <c r="G261" s="48"/>
      <c r="H261" s="48"/>
      <c r="I261" s="48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</row>
    <row r="262" spans="1:198" x14ac:dyDescent="0.25">
      <c r="A262"/>
      <c r="B262"/>
      <c r="C262" s="1"/>
      <c r="D262" s="1"/>
      <c r="E262" s="1"/>
      <c r="F262" s="48"/>
      <c r="G262" s="48"/>
      <c r="H262" s="48"/>
      <c r="I262" s="48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</row>
    <row r="263" spans="1:198" x14ac:dyDescent="0.25">
      <c r="A263"/>
      <c r="B263"/>
      <c r="C263" s="1"/>
      <c r="D263" s="1"/>
      <c r="E263" s="1"/>
      <c r="F263" s="48"/>
      <c r="G263" s="48"/>
      <c r="H263" s="48"/>
      <c r="I263" s="48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</row>
    <row r="264" spans="1:198" x14ac:dyDescent="0.25">
      <c r="A264"/>
      <c r="B264"/>
      <c r="C264" s="1"/>
      <c r="D264" s="1"/>
      <c r="E264" s="1"/>
      <c r="F264" s="48"/>
      <c r="G264" s="48"/>
      <c r="H264" s="48"/>
      <c r="I264" s="48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</row>
    <row r="265" spans="1:198" x14ac:dyDescent="0.25">
      <c r="A265"/>
      <c r="B265"/>
      <c r="C265" s="1"/>
      <c r="D265" s="6"/>
      <c r="E265" s="6"/>
      <c r="F265" s="48"/>
      <c r="G265" s="48"/>
      <c r="H265" s="48"/>
      <c r="I265" s="48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</row>
    <row r="266" spans="1:198" x14ac:dyDescent="0.25">
      <c r="A266"/>
      <c r="B266"/>
      <c r="C266" s="1"/>
      <c r="D266" s="6"/>
      <c r="E266" s="6"/>
      <c r="F266" s="48"/>
      <c r="G266" s="48"/>
      <c r="H266" s="48"/>
      <c r="I266" s="48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</row>
    <row r="267" spans="1:198" x14ac:dyDescent="0.25">
      <c r="A267"/>
      <c r="B267"/>
      <c r="C267" s="1"/>
      <c r="D267" s="6"/>
      <c r="E267" s="6"/>
      <c r="F267" s="48"/>
      <c r="G267" s="48"/>
      <c r="H267" s="48"/>
      <c r="I267" s="48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</row>
    <row r="268" spans="1:198" x14ac:dyDescent="0.25">
      <c r="A268"/>
      <c r="B268"/>
      <c r="C268" s="1"/>
      <c r="D268" s="6"/>
      <c r="E268" s="6"/>
      <c r="F268" s="48"/>
      <c r="G268" s="48"/>
      <c r="H268" s="48"/>
      <c r="I268" s="4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</row>
    <row r="269" spans="1:198" x14ac:dyDescent="0.25">
      <c r="A269"/>
      <c r="B269"/>
      <c r="C269" s="1"/>
      <c r="D269" s="6"/>
      <c r="E269" s="6"/>
      <c r="F269" s="48"/>
      <c r="G269" s="48"/>
      <c r="H269" s="48"/>
      <c r="I269" s="48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</row>
    <row r="270" spans="1:198" x14ac:dyDescent="0.25">
      <c r="A270"/>
      <c r="B270"/>
      <c r="C270" s="1"/>
      <c r="D270" s="1"/>
      <c r="E270" s="1"/>
      <c r="F270" s="48"/>
      <c r="G270" s="48"/>
      <c r="H270" s="48"/>
      <c r="I270" s="48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</row>
    <row r="271" spans="1:198" x14ac:dyDescent="0.25">
      <c r="A271"/>
      <c r="B271"/>
      <c r="C271" s="1"/>
      <c r="D271" s="1"/>
      <c r="E271" s="1"/>
      <c r="F271" s="48"/>
      <c r="G271" s="48"/>
      <c r="H271" s="48"/>
      <c r="I271" s="48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</row>
    <row r="272" spans="1:198" x14ac:dyDescent="0.25">
      <c r="A272"/>
      <c r="B272"/>
      <c r="C272" s="1"/>
      <c r="D272" s="1"/>
      <c r="E272" s="1"/>
      <c r="F272" s="48"/>
      <c r="G272" s="48"/>
      <c r="H272" s="48"/>
      <c r="I272" s="48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</row>
    <row r="273" spans="1:198" x14ac:dyDescent="0.25">
      <c r="A273"/>
      <c r="B273"/>
      <c r="C273" s="1"/>
      <c r="D273" s="1"/>
      <c r="E273" s="1"/>
      <c r="F273" s="48"/>
      <c r="G273" s="48"/>
      <c r="H273" s="48"/>
      <c r="I273" s="48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</row>
    <row r="274" spans="1:198" x14ac:dyDescent="0.25">
      <c r="A274"/>
      <c r="B274"/>
      <c r="C274" s="1"/>
      <c r="D274" s="1"/>
      <c r="E274" s="1"/>
      <c r="F274" s="48"/>
      <c r="G274" s="48"/>
      <c r="H274" s="48"/>
      <c r="I274" s="48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</row>
    <row r="275" spans="1:198" x14ac:dyDescent="0.25">
      <c r="A275"/>
      <c r="B275"/>
      <c r="C275" s="1"/>
      <c r="D275" s="1"/>
      <c r="E275" s="1"/>
      <c r="F275" s="48"/>
      <c r="G275" s="48"/>
      <c r="H275" s="48"/>
      <c r="I275" s="48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</row>
    <row r="276" spans="1:198" x14ac:dyDescent="0.25">
      <c r="A276"/>
      <c r="B276"/>
      <c r="C276" s="1"/>
      <c r="D276" s="1"/>
      <c r="E276" s="1"/>
      <c r="F276" s="48"/>
      <c r="G276" s="48"/>
      <c r="H276" s="48"/>
      <c r="I276" s="48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</row>
    <row r="277" spans="1:198" x14ac:dyDescent="0.25">
      <c r="A277"/>
      <c r="B277"/>
      <c r="C277" s="1"/>
      <c r="D277" s="1"/>
      <c r="E277" s="1"/>
      <c r="F277" s="48"/>
      <c r="G277" s="48"/>
      <c r="H277" s="48"/>
      <c r="I277" s="48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</row>
    <row r="278" spans="1:198" x14ac:dyDescent="0.25">
      <c r="A278"/>
      <c r="B278"/>
      <c r="C278" s="1"/>
      <c r="D278" s="1"/>
      <c r="E278" s="1"/>
      <c r="F278" s="48"/>
      <c r="G278" s="48"/>
      <c r="H278" s="48"/>
      <c r="I278" s="4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</row>
    <row r="279" spans="1:198" x14ac:dyDescent="0.25">
      <c r="A279"/>
      <c r="B279"/>
      <c r="C279" s="1"/>
      <c r="D279" s="1"/>
      <c r="E279" s="1"/>
      <c r="F279" s="48"/>
      <c r="G279" s="48"/>
      <c r="H279" s="48"/>
      <c r="I279" s="48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</row>
    <row r="280" spans="1:198" x14ac:dyDescent="0.25">
      <c r="A280"/>
      <c r="B280"/>
      <c r="C280" s="1"/>
      <c r="D280" s="1"/>
      <c r="E280" s="1"/>
      <c r="F280" s="48"/>
      <c r="G280" s="48"/>
      <c r="H280" s="48"/>
      <c r="I280" s="48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</row>
    <row r="281" spans="1:198" x14ac:dyDescent="0.25">
      <c r="A281"/>
      <c r="B281"/>
      <c r="C281" s="1"/>
      <c r="D281" s="1"/>
      <c r="E281" s="1"/>
      <c r="F281" s="48"/>
      <c r="G281" s="48"/>
      <c r="H281" s="48"/>
      <c r="I281" s="48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</row>
    <row r="282" spans="1:198" x14ac:dyDescent="0.25">
      <c r="A282"/>
      <c r="B282"/>
      <c r="C282" s="1"/>
      <c r="D282" s="1"/>
      <c r="E282" s="1"/>
      <c r="F282" s="48"/>
      <c r="G282" s="48"/>
      <c r="H282" s="48"/>
      <c r="I282" s="48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</row>
    <row r="283" spans="1:198" x14ac:dyDescent="0.25">
      <c r="A283"/>
      <c r="B283"/>
      <c r="C283" s="1"/>
      <c r="D283" s="1"/>
      <c r="E283" s="1"/>
      <c r="F283" s="48"/>
      <c r="G283" s="48"/>
      <c r="H283" s="48"/>
      <c r="I283" s="48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</row>
    <row r="284" spans="1:198" x14ac:dyDescent="0.25">
      <c r="A284"/>
      <c r="B284"/>
      <c r="C284" s="1"/>
      <c r="D284" s="1"/>
      <c r="E284" s="1"/>
      <c r="F284" s="48"/>
      <c r="G284" s="48"/>
      <c r="H284" s="48"/>
      <c r="I284" s="48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</row>
    <row r="285" spans="1:198" x14ac:dyDescent="0.25">
      <c r="A285"/>
      <c r="B285"/>
      <c r="C285" s="1"/>
      <c r="D285" s="1"/>
      <c r="E285" s="1"/>
      <c r="F285" s="48"/>
      <c r="G285" s="48"/>
      <c r="H285" s="48"/>
      <c r="I285" s="48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</row>
    <row r="286" spans="1:198" x14ac:dyDescent="0.25">
      <c r="A286"/>
      <c r="B286"/>
      <c r="C286" s="1"/>
      <c r="D286" s="1"/>
      <c r="E286" s="1"/>
      <c r="F286" s="48"/>
      <c r="G286" s="48"/>
      <c r="H286" s="48"/>
      <c r="I286" s="48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</row>
    <row r="287" spans="1:198" x14ac:dyDescent="0.25">
      <c r="A287"/>
      <c r="B287"/>
      <c r="C287" s="2"/>
      <c r="D287" s="10"/>
      <c r="E287" s="2"/>
      <c r="F287" s="48"/>
      <c r="G287" s="48"/>
      <c r="H287" s="48"/>
      <c r="I287" s="48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</row>
    <row r="288" spans="1:198" x14ac:dyDescent="0.25">
      <c r="A288"/>
      <c r="B288"/>
      <c r="C288" s="2"/>
      <c r="D288" s="2"/>
      <c r="E288" s="2"/>
      <c r="F288" s="48"/>
      <c r="G288" s="48"/>
      <c r="H288" s="48"/>
      <c r="I288" s="4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</row>
    <row r="289" spans="1:198" x14ac:dyDescent="0.25">
      <c r="A289"/>
      <c r="B289"/>
      <c r="C289" s="2"/>
      <c r="D289" s="2"/>
      <c r="E289" s="2"/>
      <c r="F289" s="48"/>
      <c r="G289" s="48"/>
      <c r="H289" s="48"/>
      <c r="I289" s="48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</row>
    <row r="290" spans="1:198" x14ac:dyDescent="0.25">
      <c r="A290"/>
      <c r="B290"/>
      <c r="C290" s="2"/>
      <c r="D290" s="2"/>
      <c r="E290" s="2"/>
      <c r="F290" s="48"/>
      <c r="G290" s="48"/>
      <c r="H290" s="48"/>
      <c r="I290" s="48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</row>
    <row r="291" spans="1:198" x14ac:dyDescent="0.25">
      <c r="A291"/>
      <c r="B291"/>
      <c r="C291" s="2"/>
      <c r="D291" s="2"/>
      <c r="E291" s="2"/>
      <c r="F291" s="48"/>
      <c r="G291" s="48"/>
      <c r="H291" s="48"/>
      <c r="I291" s="48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</row>
    <row r="292" spans="1:198" x14ac:dyDescent="0.25">
      <c r="A292"/>
      <c r="B292"/>
      <c r="C292" s="2"/>
      <c r="D292" s="2"/>
      <c r="E292" s="11"/>
      <c r="F292" s="48"/>
      <c r="G292" s="48"/>
      <c r="H292" s="48"/>
      <c r="I292" s="48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</row>
    <row r="293" spans="1:198" x14ac:dyDescent="0.25">
      <c r="A293"/>
      <c r="B293"/>
      <c r="C293" s="1"/>
      <c r="D293" s="1"/>
      <c r="E293" s="1"/>
      <c r="F293" s="48"/>
      <c r="G293" s="48"/>
      <c r="H293" s="48"/>
      <c r="I293" s="48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</row>
    <row r="294" spans="1:198" x14ac:dyDescent="0.25">
      <c r="A294"/>
      <c r="B294"/>
      <c r="C294" s="1"/>
      <c r="D294" s="1"/>
      <c r="E294" s="1"/>
      <c r="F294" s="48"/>
      <c r="G294" s="48"/>
      <c r="H294" s="48"/>
      <c r="I294" s="48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</row>
    <row r="295" spans="1:198" x14ac:dyDescent="0.25">
      <c r="A295"/>
      <c r="B295"/>
      <c r="C295" s="1"/>
      <c r="D295" s="1"/>
      <c r="E295" s="1"/>
      <c r="F295" s="48"/>
      <c r="G295" s="48"/>
      <c r="H295" s="48"/>
      <c r="I295" s="48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</row>
    <row r="296" spans="1:198" x14ac:dyDescent="0.25">
      <c r="A296"/>
      <c r="B296"/>
      <c r="C296" s="1"/>
      <c r="D296" s="1"/>
      <c r="E296" s="1"/>
      <c r="F296" s="48"/>
      <c r="G296" s="48"/>
      <c r="H296" s="48"/>
      <c r="I296" s="48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</row>
    <row r="297" spans="1:198" x14ac:dyDescent="0.25">
      <c r="A297"/>
      <c r="B297"/>
      <c r="C297" s="1"/>
      <c r="D297" s="1"/>
      <c r="E297" s="1"/>
      <c r="F297" s="48"/>
      <c r="G297" s="48"/>
      <c r="H297" s="48"/>
      <c r="I297" s="48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</row>
    <row r="298" spans="1:198" x14ac:dyDescent="0.25">
      <c r="A298"/>
      <c r="B298"/>
      <c r="C298" s="1"/>
      <c r="D298" s="1"/>
      <c r="E298" s="1"/>
      <c r="F298" s="48"/>
      <c r="G298" s="48"/>
      <c r="H298" s="48"/>
      <c r="I298" s="4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</row>
    <row r="299" spans="1:198" x14ac:dyDescent="0.25">
      <c r="A299"/>
      <c r="B299"/>
      <c r="C299" s="1"/>
      <c r="D299" s="1"/>
      <c r="E299" s="1"/>
      <c r="F299" s="48"/>
      <c r="G299" s="48"/>
      <c r="H299" s="48"/>
      <c r="I299" s="48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</row>
    <row r="300" spans="1:198" x14ac:dyDescent="0.25">
      <c r="A300"/>
      <c r="B300"/>
      <c r="C300" s="1"/>
      <c r="D300" s="1"/>
      <c r="E300" s="1"/>
      <c r="F300" s="48"/>
      <c r="G300" s="48"/>
      <c r="H300" s="48"/>
      <c r="I300" s="48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</row>
    <row r="301" spans="1:198" x14ac:dyDescent="0.25">
      <c r="A301"/>
      <c r="B301"/>
      <c r="C301" s="1"/>
      <c r="D301" s="1"/>
      <c r="E301" s="1"/>
      <c r="F301" s="48"/>
      <c r="G301" s="48"/>
      <c r="H301" s="48"/>
      <c r="I301" s="48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</row>
    <row r="302" spans="1:198" x14ac:dyDescent="0.25">
      <c r="A302"/>
      <c r="B302"/>
      <c r="C302" s="1"/>
      <c r="D302" s="1"/>
      <c r="E302" s="1"/>
      <c r="F302" s="48"/>
      <c r="G302" s="48"/>
      <c r="H302" s="48"/>
      <c r="I302" s="48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</row>
  </sheetData>
  <mergeCells count="4">
    <mergeCell ref="G2:G3"/>
    <mergeCell ref="E242:E244"/>
    <mergeCell ref="A3:E3"/>
    <mergeCell ref="F2:F3"/>
  </mergeCells>
  <phoneticPr fontId="2" type="noConversion"/>
  <pageMargins left="0.39370078740157483" right="0.39370078740157483" top="0.39370078740157483" bottom="0.39370078740157483" header="0.19685039370078741" footer="0.19685039370078741"/>
  <pageSetup paperSize="8" orientation="landscape" r:id="rId1"/>
  <headerFooter alignWithMargins="0"/>
  <colBreaks count="1" manualBreakCount="1">
    <brk id="7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301"/>
  <sheetViews>
    <sheetView topLeftCell="G190" zoomScale="85" zoomScaleNormal="85" zoomScaleSheetLayoutView="70" workbookViewId="0">
      <selection activeCell="K222" sqref="K222"/>
    </sheetView>
  </sheetViews>
  <sheetFormatPr defaultRowHeight="13.2" x14ac:dyDescent="0.25"/>
  <cols>
    <col min="1" max="1" width="2.44140625" style="118" bestFit="1" customWidth="1"/>
    <col min="2" max="2" width="12" style="172" bestFit="1" customWidth="1"/>
    <col min="3" max="3" width="24.88671875" style="153" bestFit="1" customWidth="1"/>
    <col min="4" max="4" width="25" style="153" bestFit="1" customWidth="1"/>
    <col min="5" max="5" width="19.33203125" style="153" bestFit="1" customWidth="1"/>
    <col min="6" max="6" width="23.88671875" style="153" bestFit="1" customWidth="1"/>
    <col min="7" max="7" width="69.88671875" style="153" bestFit="1" customWidth="1"/>
    <col min="8" max="8" width="4.5546875" style="48" bestFit="1" customWidth="1"/>
    <col min="9" max="9" width="9.5546875" style="161" bestFit="1" customWidth="1"/>
    <col min="10" max="10" width="8.5546875" style="167" bestFit="1" customWidth="1"/>
    <col min="11" max="11" width="43.44140625" style="154" bestFit="1" customWidth="1"/>
    <col min="12" max="12" width="17.44140625" style="28" bestFit="1" customWidth="1"/>
    <col min="13" max="103" width="9.109375" style="28"/>
    <col min="104" max="134" width="9.109375" style="1"/>
  </cols>
  <sheetData>
    <row r="1" spans="1:134" s="1" customFormat="1" ht="18" thickBot="1" x14ac:dyDescent="0.3">
      <c r="A1" s="156"/>
      <c r="B1" s="866" t="s">
        <v>1065</v>
      </c>
      <c r="C1" s="866"/>
      <c r="D1" s="866"/>
      <c r="E1" s="866"/>
      <c r="F1" s="866"/>
      <c r="G1" s="866"/>
      <c r="H1" s="864" t="s">
        <v>1091</v>
      </c>
      <c r="I1" s="865"/>
      <c r="J1" s="865"/>
      <c r="K1" s="154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</row>
    <row r="2" spans="1:134" s="1" customFormat="1" x14ac:dyDescent="0.25">
      <c r="A2" s="690" t="s">
        <v>1058</v>
      </c>
      <c r="B2" s="691" t="s">
        <v>904</v>
      </c>
      <c r="C2" s="692"/>
      <c r="D2" s="692"/>
      <c r="E2" s="693"/>
      <c r="F2" s="693"/>
      <c r="G2" s="693"/>
      <c r="H2" s="694" t="s">
        <v>1062</v>
      </c>
      <c r="I2" s="695" t="s">
        <v>1092</v>
      </c>
      <c r="J2" s="696" t="s">
        <v>1063</v>
      </c>
      <c r="K2" s="693" t="s">
        <v>1228</v>
      </c>
      <c r="L2" s="697" t="s">
        <v>1229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</row>
    <row r="3" spans="1:134" s="3" customFormat="1" x14ac:dyDescent="0.25">
      <c r="A3" s="601">
        <f>'дерево ЭД117-02Э'!A5</f>
        <v>2</v>
      </c>
      <c r="B3" s="108" t="str">
        <f>IF('дерево ЭД117-02Э'!B5=0," ",'дерево ЭД117-02Э'!B5)</f>
        <v>00.1.</v>
      </c>
      <c r="C3" s="13" t="str">
        <f>IF('дерево ЭД117-02Э'!C5=0," ",'дерево ЭД117-02Э'!C5)</f>
        <v>ЭД117-01-002-01   шайба</v>
      </c>
      <c r="D3" s="13" t="str">
        <f>IF('дерево ЭД117-02Э'!D5=0," ",'дерево ЭД117-02Э'!D5)</f>
        <v>Шайба</v>
      </c>
      <c r="E3" s="147" t="s">
        <v>1059</v>
      </c>
      <c r="F3" s="147" t="s">
        <v>1060</v>
      </c>
      <c r="G3" s="147" t="s">
        <v>1061</v>
      </c>
      <c r="H3" s="123" t="s">
        <v>89</v>
      </c>
      <c r="I3" s="125">
        <v>2.8000000000000001E-2</v>
      </c>
      <c r="J3" s="125">
        <v>6.3299999999999995E-2</v>
      </c>
      <c r="K3" s="141"/>
      <c r="L3" s="698" t="s">
        <v>1230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589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 s="3" customFormat="1" x14ac:dyDescent="0.25">
      <c r="A4" s="601">
        <f>'дерево ЭД117-02Э'!A6</f>
        <v>3</v>
      </c>
      <c r="B4" s="108" t="str">
        <f>IF('дерево ЭД117-02Э'!B6=0," ",'дерево ЭД117-02Э'!B6)</f>
        <v>00.2.</v>
      </c>
      <c r="C4" s="12" t="str">
        <f>IF('дерево ЭД117-02Э'!C6=0," ",'дерево ЭД117-02Э'!C6)</f>
        <v>ЭД117-01-003-01</v>
      </c>
      <c r="D4" s="12" t="str">
        <f>IF('дерево ЭД117-02Э'!D6=0," ",'дерево ЭД117-02Э'!D6)</f>
        <v xml:space="preserve">Вкладыш </v>
      </c>
      <c r="E4" s="147" t="s">
        <v>1072</v>
      </c>
      <c r="F4" s="147" t="s">
        <v>1073</v>
      </c>
      <c r="G4" s="147" t="s">
        <v>1074</v>
      </c>
      <c r="H4" s="123" t="s">
        <v>89</v>
      </c>
      <c r="I4" s="125">
        <v>5.0000000000000001E-3</v>
      </c>
      <c r="J4" s="125">
        <v>0.05</v>
      </c>
      <c r="K4" s="141"/>
      <c r="L4" s="698" t="s">
        <v>1230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589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 s="3" customFormat="1" x14ac:dyDescent="0.25">
      <c r="A5" s="601">
        <f>'дерево ЭД117-02Э'!A7</f>
        <v>4</v>
      </c>
      <c r="B5" s="108" t="str">
        <f>IF('дерево ЭД117-02Э'!B7=0," ",'дерево ЭД117-02Э'!B7)</f>
        <v>00.3.</v>
      </c>
      <c r="C5" s="12" t="str">
        <f>IF('дерево ЭД117-02Э'!C7=0," ",'дерево ЭД117-02Э'!C7)</f>
        <v>ЭД117-01-004</v>
      </c>
      <c r="D5" s="12" t="str">
        <f>IF('дерево ЭД117-02Э'!D7=0," ",'дерево ЭД117-02Э'!D7)</f>
        <v>Пробка</v>
      </c>
      <c r="E5" s="147" t="s">
        <v>1075</v>
      </c>
      <c r="F5" s="147"/>
      <c r="G5" s="147" t="s">
        <v>1076</v>
      </c>
      <c r="H5" s="123" t="s">
        <v>89</v>
      </c>
      <c r="I5" s="125">
        <v>4.3999999999999997E-2</v>
      </c>
      <c r="J5" s="125">
        <v>5.1999999999999998E-2</v>
      </c>
      <c r="K5" s="141"/>
      <c r="L5" s="698" t="s">
        <v>1230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589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 s="3" customFormat="1" x14ac:dyDescent="0.25">
      <c r="A6" s="601">
        <f>'дерево ЭД117-02Э'!A8</f>
        <v>5</v>
      </c>
      <c r="B6" s="108" t="str">
        <f>IF('дерево ЭД117-02Э'!B8=0," ",'дерево ЭД117-02Э'!B8)</f>
        <v>00.4.</v>
      </c>
      <c r="C6" s="12" t="str">
        <f>IF('дерево ЭД117-02Э'!C8=0," ",'дерево ЭД117-02Э'!C8)</f>
        <v>ЭД117-02-022</v>
      </c>
      <c r="D6" s="12" t="str">
        <f>IF('дерево ЭД117-02Э'!D8=0," ",'дерево ЭД117-02Э'!D8)</f>
        <v>Крышка</v>
      </c>
      <c r="E6" s="147" t="s">
        <v>1077</v>
      </c>
      <c r="F6" s="147" t="s">
        <v>1078</v>
      </c>
      <c r="G6" s="147" t="s">
        <v>1079</v>
      </c>
      <c r="H6" s="123" t="s">
        <v>89</v>
      </c>
      <c r="I6" s="125">
        <v>0.24</v>
      </c>
      <c r="J6" s="125">
        <v>0.82</v>
      </c>
      <c r="K6" s="141"/>
      <c r="L6" s="698" t="s">
        <v>1230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589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 s="3" customFormat="1" x14ac:dyDescent="0.25">
      <c r="A7" s="601">
        <f>'дерево ЭД117-02Э'!A9</f>
        <v>6</v>
      </c>
      <c r="B7" s="108" t="str">
        <f>IF('дерево ЭД117-02Э'!B9=0," ",'дерево ЭД117-02Э'!B9)</f>
        <v>00.5.</v>
      </c>
      <c r="C7" s="12" t="str">
        <f>IF('дерево ЭД117-02Э'!C9=0," ",'дерево ЭД117-02Э'!C9)</f>
        <v>ЭД117-01-60-005</v>
      </c>
      <c r="D7" s="12" t="str">
        <f>IF('дерево ЭД117-02Э'!D9=0," ",'дерево ЭД117-02Э'!D9)</f>
        <v>Втулка</v>
      </c>
      <c r="E7" s="147" t="s">
        <v>34</v>
      </c>
      <c r="F7" s="147" t="s">
        <v>1080</v>
      </c>
      <c r="G7" s="157" t="s">
        <v>1081</v>
      </c>
      <c r="H7" s="123" t="s">
        <v>89</v>
      </c>
      <c r="I7" s="125">
        <v>7.4999999999999997E-2</v>
      </c>
      <c r="J7" s="125">
        <v>0.248</v>
      </c>
      <c r="K7" s="141"/>
      <c r="L7" s="698" t="s">
        <v>1230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589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 s="3" customFormat="1" x14ac:dyDescent="0.25">
      <c r="A8" s="601">
        <f>'дерево ЭД117-02Э'!A10</f>
        <v>7</v>
      </c>
      <c r="B8" s="108" t="str">
        <f>IF('дерево ЭД117-02Э'!B10=0," ",'дерево ЭД117-02Э'!B10)</f>
        <v>00.6.</v>
      </c>
      <c r="C8" s="12" t="str">
        <f>IF('дерево ЭД117-02Э'!C10=0," ",'дерево ЭД117-02Э'!C10)</f>
        <v>ЭД117-02-012</v>
      </c>
      <c r="D8" s="12" t="str">
        <f>IF('дерево ЭД117-02Э'!D10=0," ",'дерево ЭД117-02Э'!D10)</f>
        <v>Шпонка</v>
      </c>
      <c r="E8" s="147" t="s">
        <v>1082</v>
      </c>
      <c r="F8" s="147" t="s">
        <v>1083</v>
      </c>
      <c r="G8" s="157" t="s">
        <v>1084</v>
      </c>
      <c r="H8" s="123" t="s">
        <v>89</v>
      </c>
      <c r="I8" s="125">
        <v>4.7000000000000002E-3</v>
      </c>
      <c r="J8" s="125">
        <v>0.03</v>
      </c>
      <c r="K8" s="141"/>
      <c r="L8" s="698" t="s">
        <v>1230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589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 s="35" customFormat="1" ht="13.8" thickBot="1" x14ac:dyDescent="0.3">
      <c r="A9" s="601">
        <f>'дерево ЭД117-02Э'!A11</f>
        <v>8</v>
      </c>
      <c r="B9" s="182" t="str">
        <f>IF('дерево ЭД117-02Э'!B11=0," ",'дерево ЭД117-02Э'!B11)</f>
        <v>00.7.</v>
      </c>
      <c r="C9" s="621" t="str">
        <f>IF('дерево ЭД117-02Э'!C11=0," ",'дерево ЭД117-02Э'!C11)</f>
        <v>ЭД117-06-011</v>
      </c>
      <c r="D9" s="621" t="str">
        <f>IF('дерево ЭД117-02Э'!D11=0," ",'дерево ЭД117-02Э'!D11)</f>
        <v>Пята</v>
      </c>
      <c r="E9" s="148" t="s">
        <v>1072</v>
      </c>
      <c r="F9" s="148" t="s">
        <v>1085</v>
      </c>
      <c r="G9" s="148" t="s">
        <v>1245</v>
      </c>
      <c r="H9" s="479" t="s">
        <v>89</v>
      </c>
      <c r="I9" s="139">
        <v>0.4</v>
      </c>
      <c r="J9" s="139">
        <v>0.96</v>
      </c>
      <c r="K9" s="165"/>
      <c r="L9" s="699" t="s">
        <v>1230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59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</row>
    <row r="10" spans="1:134" s="199" customFormat="1" x14ac:dyDescent="0.25">
      <c r="A10" s="601">
        <f>'дерево ЭД117-02Э'!A12</f>
        <v>9</v>
      </c>
      <c r="B10" s="194" t="str">
        <f>IF('дерево ЭД117-02Э'!B12=0," ",'дерево ЭД117-02Э'!B12)</f>
        <v>00.8.</v>
      </c>
      <c r="C10" s="634" t="str">
        <f>IF('дерево ЭД117-02Э'!C12=0," ",'дерево ЭД117-02Э'!C12)</f>
        <v>ЭД117-01-001</v>
      </c>
      <c r="D10" s="635" t="str">
        <f>IF('дерево ЭД117-02Э'!D12=0," ",'дерево ЭД117-02Э'!D12)</f>
        <v>Шпилька</v>
      </c>
      <c r="E10" s="636"/>
      <c r="F10" s="637"/>
      <c r="G10" s="549" t="s">
        <v>1086</v>
      </c>
      <c r="H10" s="550" t="s">
        <v>89</v>
      </c>
      <c r="I10" s="638">
        <v>3.4000000000000002E-2</v>
      </c>
      <c r="J10" s="638"/>
      <c r="K10" s="639" t="s">
        <v>1030</v>
      </c>
      <c r="L10" s="70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591"/>
      <c r="DA10" s="202"/>
      <c r="DB10" s="202"/>
      <c r="DC10" s="202"/>
      <c r="DD10" s="202"/>
      <c r="DE10" s="202"/>
      <c r="DF10" s="202"/>
      <c r="DG10" s="202"/>
      <c r="DH10" s="202"/>
      <c r="DI10" s="202"/>
      <c r="DJ10" s="202"/>
      <c r="DK10" s="202"/>
      <c r="DL10" s="202"/>
      <c r="DM10" s="202"/>
      <c r="DN10" s="202"/>
      <c r="DO10" s="202"/>
      <c r="DP10" s="202"/>
      <c r="DQ10" s="202"/>
      <c r="DR10" s="202"/>
      <c r="DS10" s="202"/>
      <c r="DT10" s="202"/>
      <c r="DU10" s="202"/>
      <c r="DV10" s="202"/>
      <c r="DW10" s="202"/>
      <c r="DX10" s="202"/>
      <c r="DY10" s="202"/>
      <c r="DZ10" s="202"/>
      <c r="EA10" s="202"/>
      <c r="EB10" s="202"/>
      <c r="EC10" s="202"/>
      <c r="ED10" s="202"/>
    </row>
    <row r="11" spans="1:134" s="209" customFormat="1" ht="13.8" thickBot="1" x14ac:dyDescent="0.3">
      <c r="A11" s="601">
        <f>'дерево ЭД117-02Э'!A13</f>
        <v>10</v>
      </c>
      <c r="B11" s="204" t="str">
        <f>IF('дерево ЭД117-02Э'!B13=0," ",'дерево ЭД117-02Э'!B13)</f>
        <v>00.8.</v>
      </c>
      <c r="C11" s="640" t="str">
        <f>IF('дерево ЭД117-02Э'!C13=0," ",'дерево ЭД117-02Э'!C13)</f>
        <v>ЭД117-01-001Б</v>
      </c>
      <c r="D11" s="640" t="str">
        <f>IF('дерево ЭД117-02Э'!D13=0," ",'дерево ЭД117-02Э'!D13)</f>
        <v>Шпилька</v>
      </c>
      <c r="E11" s="547" t="s">
        <v>1072</v>
      </c>
      <c r="F11" s="547" t="s">
        <v>1087</v>
      </c>
      <c r="G11" s="547" t="s">
        <v>1246</v>
      </c>
      <c r="H11" s="548" t="s">
        <v>89</v>
      </c>
      <c r="I11" s="641">
        <v>3.4000000000000002E-2</v>
      </c>
      <c r="J11" s="641">
        <v>0.04</v>
      </c>
      <c r="K11" s="642" t="s">
        <v>280</v>
      </c>
      <c r="L11" s="701" t="s">
        <v>1230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592"/>
      <c r="DA11" s="212"/>
      <c r="DB11" s="212"/>
      <c r="DC11" s="212"/>
      <c r="DD11" s="212"/>
      <c r="DE11" s="212"/>
      <c r="DF11" s="212"/>
      <c r="DG11" s="212"/>
      <c r="DH11" s="212"/>
      <c r="DI11" s="212"/>
      <c r="DJ11" s="212"/>
      <c r="DK11" s="212"/>
      <c r="DL11" s="212"/>
      <c r="DM11" s="212"/>
      <c r="DN11" s="212"/>
      <c r="DO11" s="212"/>
      <c r="DP11" s="212"/>
      <c r="DQ11" s="212"/>
      <c r="DR11" s="212"/>
      <c r="DS11" s="212"/>
      <c r="DT11" s="212"/>
      <c r="DU11" s="212"/>
      <c r="DV11" s="212"/>
      <c r="DW11" s="212"/>
      <c r="DX11" s="212"/>
      <c r="DY11" s="212"/>
      <c r="DZ11" s="212"/>
      <c r="EA11" s="212"/>
      <c r="EB11" s="212"/>
      <c r="EC11" s="212"/>
      <c r="ED11" s="212"/>
    </row>
    <row r="12" spans="1:134" s="199" customFormat="1" x14ac:dyDescent="0.25">
      <c r="A12" s="601">
        <f>'дерево ЭД117-02Э'!A14</f>
        <v>11</v>
      </c>
      <c r="B12" s="194" t="str">
        <f>IF('дерево ЭД117-02Э'!B14=0," ",'дерево ЭД117-02Э'!B14)</f>
        <v>00.8.</v>
      </c>
      <c r="C12" s="634" t="str">
        <f>IF('дерево ЭД117-02Э'!C14=0," ",'дерево ЭД117-02Э'!C14)</f>
        <v>ЭД117-07-001</v>
      </c>
      <c r="D12" s="635" t="str">
        <f>IF('дерево ЭД117-02Э'!D14=0," ",'дерево ЭД117-02Э'!D14)</f>
        <v>Шпилька</v>
      </c>
      <c r="E12" s="549"/>
      <c r="F12" s="643"/>
      <c r="G12" s="549" t="s">
        <v>1086</v>
      </c>
      <c r="H12" s="550" t="s">
        <v>89</v>
      </c>
      <c r="I12" s="638">
        <v>3.4000000000000002E-2</v>
      </c>
      <c r="J12" s="638"/>
      <c r="K12" s="639" t="s">
        <v>1031</v>
      </c>
      <c r="L12" s="70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591"/>
      <c r="DA12" s="202"/>
      <c r="DB12" s="202"/>
      <c r="DC12" s="202"/>
      <c r="DD12" s="202"/>
      <c r="DE12" s="202"/>
      <c r="DF12" s="202"/>
      <c r="DG12" s="202"/>
      <c r="DH12" s="202"/>
      <c r="DI12" s="202"/>
      <c r="DJ12" s="202"/>
      <c r="DK12" s="202"/>
      <c r="DL12" s="202"/>
      <c r="DM12" s="202"/>
      <c r="DN12" s="202"/>
      <c r="DO12" s="202"/>
      <c r="DP12" s="202"/>
      <c r="DQ12" s="202"/>
      <c r="DR12" s="202"/>
      <c r="DS12" s="202"/>
      <c r="DT12" s="202"/>
      <c r="DU12" s="202"/>
      <c r="DV12" s="202"/>
      <c r="DW12" s="202"/>
      <c r="DX12" s="202"/>
      <c r="DY12" s="202"/>
      <c r="DZ12" s="202"/>
      <c r="EA12" s="202"/>
      <c r="EB12" s="202"/>
      <c r="EC12" s="202"/>
      <c r="ED12" s="202"/>
    </row>
    <row r="13" spans="1:134" s="209" customFormat="1" ht="13.8" thickBot="1" x14ac:dyDescent="0.3">
      <c r="A13" s="601">
        <f>'дерево ЭД117-02Э'!A15</f>
        <v>12</v>
      </c>
      <c r="B13" s="204" t="str">
        <f>IF('дерево ЭД117-02Э'!B15=0," ",'дерево ЭД117-02Э'!B15)</f>
        <v>00.8.</v>
      </c>
      <c r="C13" s="640" t="str">
        <f>IF('дерево ЭД117-02Э'!C15=0," ",'дерево ЭД117-02Э'!C15)</f>
        <v>ЭД117-07-001Б</v>
      </c>
      <c r="D13" s="640" t="str">
        <f>IF('дерево ЭД117-02Э'!D15=0," ",'дерево ЭД117-02Э'!D15)</f>
        <v>Шпилька</v>
      </c>
      <c r="E13" s="547" t="s">
        <v>1072</v>
      </c>
      <c r="F13" s="547" t="s">
        <v>1087</v>
      </c>
      <c r="G13" s="547" t="s">
        <v>1246</v>
      </c>
      <c r="H13" s="548" t="s">
        <v>89</v>
      </c>
      <c r="I13" s="641">
        <v>3.4000000000000002E-2</v>
      </c>
      <c r="J13" s="641">
        <v>4.1000000000000002E-2</v>
      </c>
      <c r="K13" s="642" t="s">
        <v>281</v>
      </c>
      <c r="L13" s="701" t="s">
        <v>1230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592"/>
      <c r="DA13" s="212"/>
      <c r="DB13" s="212"/>
      <c r="DC13" s="212"/>
      <c r="DD13" s="212"/>
      <c r="DE13" s="212"/>
      <c r="DF13" s="212"/>
      <c r="DG13" s="212"/>
      <c r="DH13" s="212"/>
      <c r="DI13" s="212"/>
      <c r="DJ13" s="212"/>
      <c r="DK13" s="212"/>
      <c r="DL13" s="212"/>
      <c r="DM13" s="212"/>
      <c r="DN13" s="212"/>
      <c r="DO13" s="212"/>
      <c r="DP13" s="212"/>
      <c r="DQ13" s="212"/>
      <c r="DR13" s="212"/>
      <c r="DS13" s="212"/>
      <c r="DT13" s="212"/>
      <c r="DU13" s="212"/>
      <c r="DV13" s="212"/>
      <c r="DW13" s="212"/>
      <c r="DX13" s="212"/>
      <c r="DY13" s="212"/>
      <c r="DZ13" s="212"/>
      <c r="EA13" s="212"/>
      <c r="EB13" s="212"/>
      <c r="EC13" s="212"/>
      <c r="ED13" s="212"/>
    </row>
    <row r="14" spans="1:134" s="199" customFormat="1" x14ac:dyDescent="0.25">
      <c r="A14" s="601">
        <f>'дерево ЭД117-02Э'!A16</f>
        <v>13</v>
      </c>
      <c r="B14" s="194" t="str">
        <f>IF('дерево ЭД117-02Э'!B16=0," ",'дерево ЭД117-02Э'!B16)</f>
        <v>00.8.</v>
      </c>
      <c r="C14" s="634" t="str">
        <f>IF('дерево ЭД117-02Э'!C16=0," ",'дерево ЭД117-02Э'!C16)</f>
        <v>ЭД117-01-001Б-02</v>
      </c>
      <c r="D14" s="634" t="str">
        <f>IF('дерево ЭД117-02Э'!D16=0," ",'дерево ЭД117-02Э'!D16)</f>
        <v>Шпилька</v>
      </c>
      <c r="E14" s="549" t="s">
        <v>1072</v>
      </c>
      <c r="F14" s="549" t="s">
        <v>1087</v>
      </c>
      <c r="G14" s="549" t="s">
        <v>1247</v>
      </c>
      <c r="H14" s="550" t="s">
        <v>89</v>
      </c>
      <c r="I14" s="638">
        <v>3.4000000000000002E-2</v>
      </c>
      <c r="J14" s="638">
        <v>0.04</v>
      </c>
      <c r="K14" s="644" t="s">
        <v>24</v>
      </c>
      <c r="L14" s="700" t="s">
        <v>1230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591"/>
      <c r="DA14" s="202"/>
      <c r="DB14" s="202"/>
      <c r="DC14" s="202"/>
      <c r="DD14" s="202"/>
      <c r="DE14" s="202"/>
      <c r="DF14" s="202"/>
      <c r="DG14" s="202"/>
      <c r="DH14" s="202"/>
      <c r="DI14" s="202"/>
      <c r="DJ14" s="202"/>
      <c r="DK14" s="202"/>
      <c r="DL14" s="202"/>
      <c r="DM14" s="202"/>
      <c r="DN14" s="202"/>
      <c r="DO14" s="202"/>
      <c r="DP14" s="202"/>
      <c r="DQ14" s="202"/>
      <c r="DR14" s="202"/>
      <c r="DS14" s="202"/>
      <c r="DT14" s="202"/>
      <c r="DU14" s="202"/>
      <c r="DV14" s="202"/>
      <c r="DW14" s="202"/>
      <c r="DX14" s="202"/>
      <c r="DY14" s="202"/>
      <c r="DZ14" s="202"/>
      <c r="EA14" s="202"/>
      <c r="EB14" s="202"/>
      <c r="EC14" s="202"/>
      <c r="ED14" s="202"/>
    </row>
    <row r="15" spans="1:134" s="209" customFormat="1" ht="13.8" thickBot="1" x14ac:dyDescent="0.3">
      <c r="A15" s="601">
        <f>'дерево ЭД117-02Э'!A17</f>
        <v>14</v>
      </c>
      <c r="B15" s="204" t="str">
        <f>IF('дерево ЭД117-02Э'!B17=0," ",'дерево ЭД117-02Э'!B17)</f>
        <v>00.8.</v>
      </c>
      <c r="C15" s="640" t="str">
        <f>IF('дерево ЭД117-02Э'!C17=0," ",'дерево ЭД117-02Э'!C17)</f>
        <v>ЭД117-07-001Б-01</v>
      </c>
      <c r="D15" s="640" t="str">
        <f>IF('дерево ЭД117-02Э'!D17=0," ",'дерево ЭД117-02Э'!D17)</f>
        <v>Шпилька</v>
      </c>
      <c r="E15" s="547" t="s">
        <v>1072</v>
      </c>
      <c r="F15" s="547" t="s">
        <v>1093</v>
      </c>
      <c r="G15" s="547" t="s">
        <v>1094</v>
      </c>
      <c r="H15" s="548" t="s">
        <v>89</v>
      </c>
      <c r="I15" s="641">
        <v>3.4000000000000002E-2</v>
      </c>
      <c r="J15" s="641">
        <v>4.1000000000000002E-2</v>
      </c>
      <c r="K15" s="645" t="s">
        <v>25</v>
      </c>
      <c r="L15" s="701" t="s">
        <v>1230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592"/>
      <c r="DA15" s="212"/>
      <c r="DB15" s="212"/>
      <c r="DC15" s="212"/>
      <c r="DD15" s="212"/>
      <c r="DE15" s="212"/>
      <c r="DF15" s="212"/>
      <c r="DG15" s="212"/>
      <c r="DH15" s="212"/>
      <c r="DI15" s="212"/>
      <c r="DJ15" s="212"/>
      <c r="DK15" s="212"/>
      <c r="DL15" s="212"/>
      <c r="DM15" s="212"/>
      <c r="DN15" s="212"/>
      <c r="DO15" s="212"/>
      <c r="DP15" s="212"/>
      <c r="DQ15" s="212"/>
      <c r="DR15" s="212"/>
      <c r="DS15" s="212"/>
      <c r="DT15" s="212"/>
      <c r="DU15" s="212"/>
      <c r="DV15" s="212"/>
      <c r="DW15" s="212"/>
      <c r="DX15" s="212"/>
      <c r="DY15" s="212"/>
      <c r="DZ15" s="212"/>
      <c r="EA15" s="212"/>
      <c r="EB15" s="212"/>
      <c r="EC15" s="212"/>
      <c r="ED15" s="212"/>
    </row>
    <row r="16" spans="1:134" s="199" customFormat="1" x14ac:dyDescent="0.25">
      <c r="A16" s="601">
        <f>'дерево ЭД117-02Э'!A18</f>
        <v>15</v>
      </c>
      <c r="B16" s="194" t="str">
        <f>IF('дерево ЭД117-02Э'!B18=0," ",'дерево ЭД117-02Э'!B18)</f>
        <v>00.9.</v>
      </c>
      <c r="C16" s="634" t="str">
        <f>IF('дерево ЭД117-02Э'!C18=0," ",'дерево ЭД117-02Э'!C18)</f>
        <v>ЭД117-01-009</v>
      </c>
      <c r="D16" s="634" t="str">
        <f>IF('дерево ЭД117-02Э'!D18=0," ",'дерево ЭД117-02Э'!D18)</f>
        <v>Винт</v>
      </c>
      <c r="E16" s="549"/>
      <c r="F16" s="549"/>
      <c r="G16" s="549" t="s">
        <v>1096</v>
      </c>
      <c r="H16" s="550" t="s">
        <v>89</v>
      </c>
      <c r="I16" s="638">
        <v>0.04</v>
      </c>
      <c r="J16" s="638"/>
      <c r="K16" s="224"/>
      <c r="L16" s="70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591"/>
      <c r="DA16" s="202"/>
      <c r="DB16" s="202"/>
      <c r="DC16" s="202"/>
      <c r="DD16" s="202"/>
      <c r="DE16" s="202"/>
      <c r="DF16" s="202"/>
      <c r="DG16" s="202"/>
      <c r="DH16" s="202"/>
      <c r="DI16" s="202"/>
      <c r="DJ16" s="202"/>
      <c r="DK16" s="202"/>
      <c r="DL16" s="202"/>
      <c r="DM16" s="202"/>
      <c r="DN16" s="202"/>
      <c r="DO16" s="202"/>
      <c r="DP16" s="202"/>
      <c r="DQ16" s="202"/>
      <c r="DR16" s="202"/>
      <c r="DS16" s="202"/>
      <c r="DT16" s="202"/>
      <c r="DU16" s="202"/>
      <c r="DV16" s="202"/>
      <c r="DW16" s="202"/>
      <c r="DX16" s="202"/>
      <c r="DY16" s="202"/>
      <c r="DZ16" s="202"/>
      <c r="EA16" s="202"/>
      <c r="EB16" s="202"/>
      <c r="EC16" s="202"/>
      <c r="ED16" s="202"/>
    </row>
    <row r="17" spans="1:134" s="209" customFormat="1" ht="13.8" thickBot="1" x14ac:dyDescent="0.3">
      <c r="A17" s="601">
        <f>'дерево ЭД117-02Э'!A19</f>
        <v>16</v>
      </c>
      <c r="B17" s="204" t="str">
        <f>IF('дерево ЭД117-02Э'!B19=0," ",'дерево ЭД117-02Э'!B19)</f>
        <v>00.9.</v>
      </c>
      <c r="C17" s="640" t="str">
        <f>IF('дерево ЭД117-02Э'!C19=0," ",'дерево ЭД117-02Э'!C19)</f>
        <v>ЭД117-01-009Б</v>
      </c>
      <c r="D17" s="640" t="str">
        <f>IF('дерево ЭД117-02Э'!D19=0," ",'дерево ЭД117-02Э'!D19)</f>
        <v>Винт</v>
      </c>
      <c r="E17" s="547" t="s">
        <v>1097</v>
      </c>
      <c r="F17" s="547" t="s">
        <v>1098</v>
      </c>
      <c r="G17" s="547" t="s">
        <v>1099</v>
      </c>
      <c r="H17" s="548" t="s">
        <v>89</v>
      </c>
      <c r="I17" s="641">
        <v>0.04</v>
      </c>
      <c r="J17" s="641">
        <v>0.08</v>
      </c>
      <c r="K17" s="217" t="s">
        <v>285</v>
      </c>
      <c r="L17" s="701" t="s">
        <v>1230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59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</row>
    <row r="18" spans="1:134" s="254" customFormat="1" ht="13.8" thickBot="1" x14ac:dyDescent="0.3">
      <c r="A18" s="601">
        <f>'дерево ЭД117-02Э'!A20</f>
        <v>17</v>
      </c>
      <c r="B18" s="306" t="str">
        <f>IF('дерево ЭД117-02Э'!B20=0," ",'дерево ЭД117-02Э'!B20)</f>
        <v>00.9.</v>
      </c>
      <c r="C18" s="626" t="str">
        <f>IF('дерево ЭД117-02Э'!C20=0," ",'дерево ЭД117-02Э'!C20)</f>
        <v>ЭД117-01-009Б-01</v>
      </c>
      <c r="D18" s="626" t="str">
        <f>IF('дерево ЭД117-02Э'!D20=0," ",'дерево ЭД117-02Э'!D20)</f>
        <v>Винт</v>
      </c>
      <c r="E18" s="484" t="s">
        <v>1072</v>
      </c>
      <c r="F18" s="484" t="s">
        <v>1095</v>
      </c>
      <c r="G18" s="484" t="s">
        <v>1094</v>
      </c>
      <c r="H18" s="485" t="s">
        <v>89</v>
      </c>
      <c r="I18" s="627">
        <v>0.04</v>
      </c>
      <c r="J18" s="627">
        <v>0.1</v>
      </c>
      <c r="K18" s="628"/>
      <c r="L18" s="702" t="s">
        <v>1230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593"/>
      <c r="DA18" s="253"/>
      <c r="DB18" s="253"/>
      <c r="DC18" s="253"/>
      <c r="DD18" s="253"/>
      <c r="DE18" s="253"/>
      <c r="DF18" s="253"/>
      <c r="DG18" s="253"/>
      <c r="DH18" s="253"/>
      <c r="DI18" s="253"/>
      <c r="DJ18" s="253"/>
      <c r="DK18" s="253"/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</row>
    <row r="19" spans="1:134" s="199" customFormat="1" x14ac:dyDescent="0.25">
      <c r="A19" s="601">
        <f>'дерево ЭД117-02Э'!A21</f>
        <v>18</v>
      </c>
      <c r="B19" s="194" t="str">
        <f>IF('дерево ЭД117-02Э'!B21=0," ",'дерево ЭД117-02Э'!B21)</f>
        <v>00.10.</v>
      </c>
      <c r="C19" s="634" t="str">
        <f>IF('дерево ЭД117-02Э'!C21=0," ",'дерево ЭД117-02Э'!C21)</f>
        <v>ЭД117-01-017</v>
      </c>
      <c r="D19" s="634" t="str">
        <f>IF('дерево ЭД117-02Э'!D21=0," ",'дерево ЭД117-02Э'!D21)</f>
        <v xml:space="preserve">Гайка </v>
      </c>
      <c r="E19" s="549"/>
      <c r="F19" s="549"/>
      <c r="G19" s="549" t="s">
        <v>1100</v>
      </c>
      <c r="H19" s="550" t="s">
        <v>89</v>
      </c>
      <c r="I19" s="638">
        <v>0.01</v>
      </c>
      <c r="J19" s="638"/>
      <c r="K19" s="646" t="s">
        <v>297</v>
      </c>
      <c r="L19" s="70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591"/>
      <c r="DA19" s="202"/>
      <c r="DB19" s="202"/>
      <c r="DC19" s="202"/>
      <c r="DD19" s="202"/>
      <c r="DE19" s="202"/>
      <c r="DF19" s="202"/>
      <c r="DG19" s="202"/>
      <c r="DH19" s="202"/>
      <c r="DI19" s="202"/>
      <c r="DJ19" s="202"/>
      <c r="DK19" s="202"/>
      <c r="DL19" s="202"/>
      <c r="DM19" s="202"/>
      <c r="DN19" s="202"/>
      <c r="DO19" s="202"/>
      <c r="DP19" s="202"/>
      <c r="DQ19" s="202"/>
      <c r="DR19" s="202"/>
      <c r="DS19" s="202"/>
      <c r="DT19" s="202"/>
      <c r="DU19" s="202"/>
      <c r="DV19" s="202"/>
      <c r="DW19" s="202"/>
      <c r="DX19" s="202"/>
      <c r="DY19" s="202"/>
      <c r="DZ19" s="202"/>
      <c r="EA19" s="202"/>
      <c r="EB19" s="202"/>
      <c r="EC19" s="202"/>
      <c r="ED19" s="202"/>
    </row>
    <row r="20" spans="1:134" s="209" customFormat="1" ht="13.8" thickBot="1" x14ac:dyDescent="0.3">
      <c r="A20" s="601">
        <f>'дерево ЭД117-02Э'!A22</f>
        <v>19</v>
      </c>
      <c r="B20" s="204" t="str">
        <f>IF('дерево ЭД117-02Э'!B22=0," ",'дерево ЭД117-02Э'!B22)</f>
        <v>00.10.</v>
      </c>
      <c r="C20" s="640" t="str">
        <f>IF('дерево ЭД117-02Э'!C22=0," ",'дерево ЭД117-02Э'!C22)</f>
        <v>ЭД117-01-017Б</v>
      </c>
      <c r="D20" s="640" t="str">
        <f>IF('дерево ЭД117-02Э'!D22=0," ",'дерево ЭД117-02Э'!D22)</f>
        <v xml:space="preserve">Гайка </v>
      </c>
      <c r="E20" s="547" t="s">
        <v>1097</v>
      </c>
      <c r="F20" s="547" t="s">
        <v>1098</v>
      </c>
      <c r="G20" s="547" t="s">
        <v>1099</v>
      </c>
      <c r="H20" s="548" t="s">
        <v>89</v>
      </c>
      <c r="I20" s="641">
        <v>0.01</v>
      </c>
      <c r="J20" s="641">
        <v>2.5999999999999999E-2</v>
      </c>
      <c r="K20" s="217" t="s">
        <v>288</v>
      </c>
      <c r="L20" s="701" t="s">
        <v>1230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59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</row>
    <row r="21" spans="1:134" s="286" customFormat="1" x14ac:dyDescent="0.25">
      <c r="A21" s="601">
        <f>'дерево ЭД117-02Э'!A23</f>
        <v>20</v>
      </c>
      <c r="B21" s="188" t="str">
        <f>IF('дерево ЭД117-02Э'!B23=0," ",'дерево ЭД117-02Э'!B23)</f>
        <v>00.10.</v>
      </c>
      <c r="C21" s="624" t="str">
        <f>IF('дерево ЭД117-02Э'!C23=0," ",'дерево ЭД117-02Э'!C23)</f>
        <v>ЭД117-01-017Б-01</v>
      </c>
      <c r="D21" s="624" t="str">
        <f>IF('дерево ЭД117-02Э'!D23=0," ",'дерево ЭД117-02Э'!D23)</f>
        <v xml:space="preserve">Гайка </v>
      </c>
      <c r="E21" s="149" t="s">
        <v>1072</v>
      </c>
      <c r="F21" s="149" t="s">
        <v>1095</v>
      </c>
      <c r="G21" s="149" t="s">
        <v>1094</v>
      </c>
      <c r="H21" s="135" t="s">
        <v>89</v>
      </c>
      <c r="I21" s="625">
        <v>0.01</v>
      </c>
      <c r="J21" s="625">
        <v>3.3000000000000002E-2</v>
      </c>
      <c r="K21" s="629"/>
      <c r="L21" s="703" t="s">
        <v>1230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594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</row>
    <row r="22" spans="1:134" s="3" customFormat="1" ht="87.75" customHeight="1" x14ac:dyDescent="0.25">
      <c r="A22" s="601">
        <f>'дерево ЭД117-02Э'!A24</f>
        <v>21</v>
      </c>
      <c r="B22" s="110" t="str">
        <f>IF('дерево ЭД117-02Э'!B24=0," ",'дерево ЭД117-02Э'!B24)</f>
        <v xml:space="preserve"> </v>
      </c>
      <c r="C22" s="142" t="str">
        <f>IF('дерево ЭД117-02Э'!C24=0," ",'дерево ЭД117-02Э'!C24)</f>
        <v xml:space="preserve"> </v>
      </c>
      <c r="D22" s="142" t="str">
        <f>IF('дерево ЭД117-02Э'!D24=0," ",'дерево ЭД117-02Э'!D24)</f>
        <v xml:space="preserve"> </v>
      </c>
      <c r="E22" s="142"/>
      <c r="F22" s="142"/>
      <c r="G22" s="141"/>
      <c r="H22" s="46"/>
      <c r="I22" s="168"/>
      <c r="J22" s="167"/>
      <c r="K22" s="142"/>
      <c r="L22" s="704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589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</row>
    <row r="23" spans="1:134" s="35" customFormat="1" ht="13.8" thickBot="1" x14ac:dyDescent="0.3">
      <c r="A23" s="601">
        <f>'дерево ЭД117-02Э'!A25</f>
        <v>22</v>
      </c>
      <c r="B23" s="182" t="str">
        <f>IF('дерево ЭД117-02Э'!B25=0," ",'дерево ЭД117-02Э'!B25)</f>
        <v>00.11.</v>
      </c>
      <c r="C23" s="621" t="str">
        <f>IF('дерево ЭД117-02Э'!C25=0," ",'дерево ЭД117-02Э'!C25)</f>
        <v>ЭД117ХХ-02-ХХX табличка</v>
      </c>
      <c r="D23" s="621" t="str">
        <f>IF('дерево ЭД117-02Э'!D25=0," ",'дерево ЭД117-02Э'!D25)</f>
        <v xml:space="preserve">Таблички </v>
      </c>
      <c r="E23" s="148" t="s">
        <v>1059</v>
      </c>
      <c r="F23" s="148"/>
      <c r="G23" s="148" t="s">
        <v>1101</v>
      </c>
      <c r="H23" s="479" t="s">
        <v>89</v>
      </c>
      <c r="I23" s="139">
        <v>0.04</v>
      </c>
      <c r="J23" s="139">
        <v>4.1000000000000002E-2</v>
      </c>
      <c r="K23" s="504" t="s">
        <v>1113</v>
      </c>
      <c r="L23" s="699" t="s">
        <v>1230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59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</row>
    <row r="24" spans="1:134" s="199" customFormat="1" x14ac:dyDescent="0.25">
      <c r="A24" s="601">
        <f>'дерево ЭД117-02Э'!A26</f>
        <v>23</v>
      </c>
      <c r="B24" s="194" t="str">
        <f>IF('дерево ЭД117-02Э'!B26=0," ",'дерево ЭД117-02Э'!B26)</f>
        <v>00.12.</v>
      </c>
      <c r="C24" s="319" t="str">
        <f>IF('дерево ЭД117-02Э'!C26=0," ",'дерево ЭД117-02Э'!C26)</f>
        <v>Масло МДПН (З)</v>
      </c>
      <c r="D24" s="319" t="str">
        <f>IF('дерево ЭД117-02Э'!D26=0," ",'дерево ЭД117-02Э'!D26)</f>
        <v xml:space="preserve"> </v>
      </c>
      <c r="E24" s="647" t="s">
        <v>1102</v>
      </c>
      <c r="F24" s="647"/>
      <c r="G24" s="647" t="s">
        <v>1103</v>
      </c>
      <c r="H24" s="648" t="s">
        <v>89</v>
      </c>
      <c r="I24" s="531">
        <v>1</v>
      </c>
      <c r="J24" s="638">
        <v>1</v>
      </c>
      <c r="K24" s="215" t="s">
        <v>1104</v>
      </c>
      <c r="L24" s="700" t="s">
        <v>1230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591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2"/>
      <c r="DN24" s="202"/>
      <c r="DO24" s="202"/>
      <c r="DP24" s="202"/>
      <c r="DQ24" s="202"/>
      <c r="DR24" s="202"/>
      <c r="DS24" s="202"/>
      <c r="DT24" s="202"/>
      <c r="DU24" s="202"/>
      <c r="DV24" s="202"/>
      <c r="DW24" s="202"/>
      <c r="DX24" s="202"/>
      <c r="DY24" s="202"/>
      <c r="DZ24" s="202"/>
      <c r="EA24" s="202"/>
      <c r="EB24" s="202"/>
      <c r="EC24" s="202"/>
      <c r="ED24" s="202"/>
    </row>
    <row r="25" spans="1:134" s="209" customFormat="1" ht="13.8" thickBot="1" x14ac:dyDescent="0.3">
      <c r="A25" s="601">
        <f>'дерево ЭД117-02Э'!A27</f>
        <v>24</v>
      </c>
      <c r="B25" s="204" t="str">
        <f>IF('дерево ЭД117-02Э'!B27=0," ",'дерево ЭД117-02Э'!B27)</f>
        <v>00.12.</v>
      </c>
      <c r="C25" s="320" t="str">
        <f>IF('дерево ЭД117-02Э'!C27=0," ",'дерево ЭД117-02Э'!C27)</f>
        <v>Масло МДПН (З)</v>
      </c>
      <c r="D25" s="320" t="str">
        <f>IF('дерево ЭД117-02Э'!D27=0," ",'дерево ЭД117-02Э'!D27)</f>
        <v xml:space="preserve"> </v>
      </c>
      <c r="E25" s="649" t="s">
        <v>1102</v>
      </c>
      <c r="F25" s="649"/>
      <c r="G25" s="649" t="s">
        <v>1103</v>
      </c>
      <c r="H25" s="548" t="s">
        <v>1105</v>
      </c>
      <c r="I25" s="537">
        <v>1</v>
      </c>
      <c r="J25" s="641">
        <v>1</v>
      </c>
      <c r="K25" s="217" t="s">
        <v>1106</v>
      </c>
      <c r="L25" s="701" t="s">
        <v>1230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59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</row>
    <row r="26" spans="1:134" s="286" customFormat="1" x14ac:dyDescent="0.25">
      <c r="A26" s="601">
        <f>'дерево ЭД117-02Э'!A28</f>
        <v>25</v>
      </c>
      <c r="B26" s="188" t="str">
        <f>IF('дерево ЭД117-02Э'!B28=0," ",'дерево ЭД117-02Э'!B28)</f>
        <v>00.13.</v>
      </c>
      <c r="C26" s="315" t="str">
        <f>IF('дерево ЭД117-02Э'!C28=0," ",'дерево ЭД117-02Э'!C28)</f>
        <v>Винт В М5-6gx10.58.029</v>
      </c>
      <c r="D26" s="316" t="str">
        <f>IF('дерево ЭД117-02Э'!D28=0," ",'дерево ЭД117-02Э'!D28)</f>
        <v xml:space="preserve"> </v>
      </c>
      <c r="E26" s="630" t="s">
        <v>1107</v>
      </c>
      <c r="F26" s="511"/>
      <c r="G26" s="511" t="s">
        <v>1265</v>
      </c>
      <c r="H26" s="524" t="s">
        <v>112</v>
      </c>
      <c r="I26" s="631"/>
      <c r="J26" s="632">
        <v>1</v>
      </c>
      <c r="K26" s="629"/>
      <c r="L26" s="703" t="s">
        <v>1230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594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</row>
    <row r="27" spans="1:134" s="3" customFormat="1" x14ac:dyDescent="0.25">
      <c r="A27" s="601">
        <f>'дерево ЭД117-02Э'!A29</f>
        <v>26</v>
      </c>
      <c r="B27" s="108" t="str">
        <f>IF('дерево ЭД117-02Э'!B29=0," ",'дерево ЭД117-02Э'!B29)</f>
        <v>00.14.</v>
      </c>
      <c r="C27" s="17" t="str">
        <f>IF('дерево ЭД117-02Э'!C29=0," ",'дерево ЭД117-02Э'!C29)</f>
        <v>Шайба 5.65Г.029</v>
      </c>
      <c r="D27" s="17" t="str">
        <f>IF('дерево ЭД117-02Э'!D29=0," ",'дерево ЭД117-02Э'!D29)</f>
        <v xml:space="preserve"> </v>
      </c>
      <c r="E27" s="136" t="s">
        <v>183</v>
      </c>
      <c r="F27" s="147"/>
      <c r="G27" s="147" t="s">
        <v>1266</v>
      </c>
      <c r="H27" s="123" t="s">
        <v>112</v>
      </c>
      <c r="I27" s="169"/>
      <c r="J27" s="125">
        <v>1</v>
      </c>
      <c r="K27" s="141"/>
      <c r="L27" s="705" t="s">
        <v>1230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589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</row>
    <row r="28" spans="1:134" s="3" customFormat="1" x14ac:dyDescent="0.25">
      <c r="A28" s="601">
        <f>'дерево ЭД117-02Э'!A30</f>
        <v>27</v>
      </c>
      <c r="B28" s="108" t="str">
        <f>IF('дерево ЭД117-02Э'!B30=0," ",'дерево ЭД117-02Э'!B30)</f>
        <v>00.15.</v>
      </c>
      <c r="C28" s="17" t="str">
        <f>IF('дерево ЭД117-02Э'!C30=0," ",'дерево ЭД117-02Э'!C30)</f>
        <v>Заклепка 3х7.32</v>
      </c>
      <c r="D28" s="17" t="str">
        <f>IF('дерево ЭД117-02Э'!D30=0," ",'дерево ЭД117-02Э'!D30)</f>
        <v xml:space="preserve"> </v>
      </c>
      <c r="E28" s="136" t="s">
        <v>1108</v>
      </c>
      <c r="F28" s="147"/>
      <c r="G28" s="147" t="s">
        <v>1267</v>
      </c>
      <c r="H28" s="123" t="s">
        <v>112</v>
      </c>
      <c r="I28" s="169"/>
      <c r="J28" s="125">
        <v>1</v>
      </c>
      <c r="K28" s="141"/>
      <c r="L28" s="705" t="s">
        <v>1230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589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</row>
    <row r="29" spans="1:134" s="3" customFormat="1" x14ac:dyDescent="0.25">
      <c r="A29" s="601">
        <f>'дерево ЭД117-02Э'!A31</f>
        <v>28</v>
      </c>
      <c r="B29" s="108" t="str">
        <f>IF('дерево ЭД117-02Э'!B31=0," ",'дерево ЭД117-02Э'!B31)</f>
        <v>00.16.</v>
      </c>
      <c r="C29" s="17" t="str">
        <f>IF('дерево ЭД117-02Э'!C31=0," ",'дерево ЭД117-02Э'!C31)</f>
        <v>Кольцо 030-035-30-2-3</v>
      </c>
      <c r="D29" s="17" t="str">
        <f>IF('дерево ЭД117-02Э'!D31=0," ",'дерево ЭД117-02Э'!D31)</f>
        <v xml:space="preserve"> </v>
      </c>
      <c r="E29" s="136" t="s">
        <v>1109</v>
      </c>
      <c r="F29" s="147" t="s">
        <v>1110</v>
      </c>
      <c r="G29" s="147" t="s">
        <v>1268</v>
      </c>
      <c r="H29" s="123" t="s">
        <v>112</v>
      </c>
      <c r="I29" s="125"/>
      <c r="J29" s="125">
        <v>1</v>
      </c>
      <c r="K29" s="141"/>
      <c r="L29" s="705" t="s">
        <v>1230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589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</row>
    <row r="30" spans="1:134" s="3" customFormat="1" x14ac:dyDescent="0.25">
      <c r="A30" s="601">
        <f>'дерево ЭД117-02Э'!A32</f>
        <v>29</v>
      </c>
      <c r="B30" s="108" t="str">
        <f>IF('дерево ЭД117-02Э'!B32=0," ",'дерево ЭД117-02Э'!B32)</f>
        <v>00.17.</v>
      </c>
      <c r="C30" s="17" t="str">
        <f>IF('дерево ЭД117-02Э'!C32=0," ",'дерево ЭД117-02Э'!C32)</f>
        <v>Кольцо 059-065-36-2-3</v>
      </c>
      <c r="D30" s="17" t="str">
        <f>IF('дерево ЭД117-02Э'!D32=0," ",'дерево ЭД117-02Э'!D32)</f>
        <v xml:space="preserve"> </v>
      </c>
      <c r="E30" s="136" t="s">
        <v>1109</v>
      </c>
      <c r="F30" s="147" t="s">
        <v>1111</v>
      </c>
      <c r="G30" s="147" t="s">
        <v>1268</v>
      </c>
      <c r="H30" s="123" t="s">
        <v>112</v>
      </c>
      <c r="I30" s="125"/>
      <c r="J30" s="125">
        <v>1</v>
      </c>
      <c r="K30" s="141"/>
      <c r="L30" s="705" t="s">
        <v>1230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589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</row>
    <row r="31" spans="1:134" s="35" customFormat="1" ht="13.8" thickBot="1" x14ac:dyDescent="0.3">
      <c r="A31" s="481">
        <f>'дерево ЭД117-02Э'!A33</f>
        <v>30</v>
      </c>
      <c r="B31" s="182" t="str">
        <f>IF('дерево ЭД117-02Э'!B33=0," ",'дерево ЭД117-02Э'!B33)</f>
        <v>00.18.</v>
      </c>
      <c r="C31" s="795" t="str">
        <f>IF('дерево ЭД117-02Э'!C33=0," ",'дерево ЭД117-02Э'!C33)</f>
        <v>Кольцо 100-106-36-2-3</v>
      </c>
      <c r="D31" s="687" t="str">
        <f>IF('дерево ЭД117-02Э'!D33=0," ",'дерево ЭД117-02Э'!D33)</f>
        <v xml:space="preserve"> </v>
      </c>
      <c r="E31" s="492" t="s">
        <v>1109</v>
      </c>
      <c r="F31" s="492" t="s">
        <v>1112</v>
      </c>
      <c r="G31" s="492" t="s">
        <v>1268</v>
      </c>
      <c r="H31" s="506" t="s">
        <v>112</v>
      </c>
      <c r="I31" s="657"/>
      <c r="J31" s="657">
        <v>1</v>
      </c>
      <c r="K31" s="165"/>
      <c r="L31" s="699" t="s">
        <v>1230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59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</row>
    <row r="32" spans="1:134" s="199" customFormat="1" x14ac:dyDescent="0.25">
      <c r="A32" s="193">
        <f>'дерево ЭД117-02Э'!A34</f>
        <v>31</v>
      </c>
      <c r="B32" s="194" t="str">
        <f>IF('дерево ЭД117-02Э'!B34=0," ",'дерево ЭД117-02Э'!B34)</f>
        <v>00.19.</v>
      </c>
      <c r="C32" s="319" t="str">
        <f>IF('дерево ЭД117-02Э'!C34=0," ",'дерево ЭД117-02Э'!C34)</f>
        <v>Шайба 10.65Г.029</v>
      </c>
      <c r="D32" s="634" t="str">
        <f>IF('дерево ЭД117-02Э'!D34=0," ",'дерево ЭД117-02Э'!D34)</f>
        <v xml:space="preserve"> </v>
      </c>
      <c r="E32" s="636" t="s">
        <v>183</v>
      </c>
      <c r="F32" s="636"/>
      <c r="G32" s="319" t="s">
        <v>1263</v>
      </c>
      <c r="H32" s="550" t="s">
        <v>112</v>
      </c>
      <c r="I32" s="638"/>
      <c r="J32" s="638">
        <v>1</v>
      </c>
      <c r="K32" s="801"/>
      <c r="L32" s="700" t="s">
        <v>1230</v>
      </c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201"/>
      <c r="CF32" s="201"/>
      <c r="CG32" s="201"/>
      <c r="CH32" s="201"/>
      <c r="CI32" s="201"/>
      <c r="CJ32" s="201"/>
      <c r="CK32" s="201"/>
      <c r="CL32" s="201"/>
      <c r="CM32" s="201"/>
      <c r="CN32" s="201"/>
      <c r="CO32" s="201"/>
      <c r="CP32" s="201"/>
      <c r="CQ32" s="201"/>
      <c r="CR32" s="201"/>
      <c r="CS32" s="201"/>
      <c r="CT32" s="201"/>
      <c r="CU32" s="201"/>
      <c r="CV32" s="201"/>
      <c r="CW32" s="201"/>
      <c r="CX32" s="201"/>
      <c r="CY32" s="201"/>
      <c r="CZ32" s="591"/>
      <c r="DA32" s="202"/>
      <c r="DB32" s="202"/>
      <c r="DC32" s="202"/>
      <c r="DD32" s="202"/>
      <c r="DE32" s="202"/>
      <c r="DF32" s="202"/>
      <c r="DG32" s="202"/>
      <c r="DH32" s="202"/>
      <c r="DI32" s="202"/>
      <c r="DJ32" s="202"/>
      <c r="DK32" s="202"/>
      <c r="DL32" s="202"/>
      <c r="DM32" s="202"/>
      <c r="DN32" s="202"/>
      <c r="DO32" s="202"/>
      <c r="DP32" s="202"/>
      <c r="DQ32" s="202"/>
      <c r="DR32" s="202"/>
      <c r="DS32" s="202"/>
      <c r="DT32" s="202"/>
      <c r="DU32" s="202"/>
      <c r="DV32" s="202"/>
      <c r="DW32" s="202"/>
      <c r="DX32" s="202"/>
      <c r="DY32" s="202"/>
      <c r="DZ32" s="202"/>
      <c r="EA32" s="202"/>
      <c r="EB32" s="202"/>
      <c r="EC32" s="202"/>
      <c r="ED32" s="202"/>
    </row>
    <row r="33" spans="1:134" s="209" customFormat="1" ht="13.8" thickBot="1" x14ac:dyDescent="0.3">
      <c r="A33" s="203">
        <f>'дерево ЭД117-02Э'!A35</f>
        <v>32</v>
      </c>
      <c r="B33" s="204" t="str">
        <f>IF('дерево ЭД117-02Э'!B35=0," ",'дерево ЭД117-02Э'!B35)</f>
        <v>00.19.</v>
      </c>
      <c r="C33" s="320" t="str">
        <f>IF('дерево ЭД117-02Э'!C35=0," ",'дерево ЭД117-02Э'!C35)</f>
        <v>Шайба 10 3Х13</v>
      </c>
      <c r="D33" s="320" t="str">
        <f>IF('дерево ЭД117-02Э'!D35=0," ",'дерево ЭД117-02Э'!D35)</f>
        <v xml:space="preserve"> </v>
      </c>
      <c r="E33" s="547" t="s">
        <v>183</v>
      </c>
      <c r="F33" s="547"/>
      <c r="G33" s="547" t="s">
        <v>1264</v>
      </c>
      <c r="H33" s="548" t="s">
        <v>112</v>
      </c>
      <c r="I33" s="641"/>
      <c r="J33" s="641">
        <v>1</v>
      </c>
      <c r="K33" s="686"/>
      <c r="L33" s="701" t="s">
        <v>1230</v>
      </c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592"/>
      <c r="DA33" s="212"/>
      <c r="DB33" s="212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12"/>
      <c r="DO33" s="212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12"/>
      <c r="EB33" s="212"/>
      <c r="EC33" s="212"/>
      <c r="ED33" s="212"/>
    </row>
    <row r="34" spans="1:134" s="302" customFormat="1" x14ac:dyDescent="0.25">
      <c r="A34" s="322">
        <f>'дерево ЭД117-02Э'!A36</f>
        <v>33</v>
      </c>
      <c r="B34" s="188" t="str">
        <f>IF('дерево ЭД117-02Э'!B36=0," ",'дерево ЭД117-02Э'!B36)</f>
        <v>00.8.</v>
      </c>
      <c r="C34" s="323" t="str">
        <f>IF('дерево ЭД117-02Э'!C36=0," ",'дерево ЭД117-02Э'!C36)</f>
        <v>НС.073.07</v>
      </c>
      <c r="D34" s="323" t="str">
        <f>IF('дерево ЭД117-02Э'!D36=0," ",'дерево ЭД117-02Э'!D36)</f>
        <v>Шпилька ресурсная М10</v>
      </c>
      <c r="E34" s="484" t="s">
        <v>15</v>
      </c>
      <c r="F34" s="798"/>
      <c r="G34" s="323" t="s">
        <v>1088</v>
      </c>
      <c r="H34" s="799" t="s">
        <v>112</v>
      </c>
      <c r="I34" s="625"/>
      <c r="J34" s="625">
        <v>1</v>
      </c>
      <c r="K34" s="800" t="s">
        <v>1057</v>
      </c>
      <c r="L34" s="703" t="s">
        <v>1230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594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</row>
    <row r="35" spans="1:134" s="35" customFormat="1" ht="13.8" thickBot="1" x14ac:dyDescent="0.3">
      <c r="A35" s="601">
        <f>'дерево ЭД117-02Э'!A37</f>
        <v>34</v>
      </c>
      <c r="B35" s="182" t="str">
        <f>IF('дерево ЭД117-02Э'!B37=0," ",'дерево ЭД117-02Э'!B37)</f>
        <v>00.10.</v>
      </c>
      <c r="C35" s="321" t="str">
        <f>IF('дерево ЭД117-02Э'!C37=0," ",'дерево ЭД117-02Э'!C37)</f>
        <v>НС.073.12</v>
      </c>
      <c r="D35" s="321" t="str">
        <f>IF('дерево ЭД117-02Э'!D37=0," ",'дерево ЭД117-02Э'!D37)</f>
        <v>Гайка М10</v>
      </c>
      <c r="E35" s="622" t="s">
        <v>1089</v>
      </c>
      <c r="F35" s="173"/>
      <c r="G35" s="148" t="s">
        <v>1090</v>
      </c>
      <c r="H35" s="485" t="s">
        <v>112</v>
      </c>
      <c r="I35" s="139"/>
      <c r="J35" s="139">
        <v>1</v>
      </c>
      <c r="K35" s="623" t="s">
        <v>292</v>
      </c>
      <c r="L35" s="699" t="s">
        <v>1230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59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</row>
    <row r="36" spans="1:134" s="201" customFormat="1" x14ac:dyDescent="0.25">
      <c r="A36" s="601">
        <f>'дерево ЭД117-02Э'!A38</f>
        <v>35</v>
      </c>
      <c r="B36" s="324" t="str">
        <f>IF('дерево ЭД117-02Э'!B38=0," ",'дерево ЭД117-02Э'!B38)</f>
        <v xml:space="preserve"> </v>
      </c>
      <c r="C36" s="552" t="str">
        <f>IF('дерево ЭД117-02Э'!C38=0," ",'дерево ЭД117-02Э'!C38)</f>
        <v xml:space="preserve"> </v>
      </c>
      <c r="D36" s="552" t="str">
        <f>IF('дерево ЭД117-02Э'!D38=0," ",'дерево ЭД117-02Э'!D38)</f>
        <v xml:space="preserve"> </v>
      </c>
      <c r="E36" s="552"/>
      <c r="F36" s="552"/>
      <c r="G36" s="552"/>
      <c r="H36" s="553"/>
      <c r="I36" s="650"/>
      <c r="J36" s="650"/>
      <c r="K36" s="552"/>
      <c r="L36" s="706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</row>
    <row r="37" spans="1:134" s="329" customFormat="1" ht="13.8" thickBot="1" x14ac:dyDescent="0.3">
      <c r="A37" s="601">
        <f>'дерево ЭД117-02Э'!A39</f>
        <v>36</v>
      </c>
      <c r="B37" s="204" t="str">
        <f>IF('дерево ЭД117-02Э'!B39=0," ",'дерево ЭД117-02Э'!B39)</f>
        <v>00.20.</v>
      </c>
      <c r="C37" s="640" t="str">
        <f>IF('дерево ЭД117-02Э'!C39=0," ",'дерево ЭД117-02Э'!C39)</f>
        <v>ЭД117-02-ХХКВМ двиг-ль</v>
      </c>
      <c r="D37" s="640" t="str">
        <f>IF('дерево ЭД117-02Э'!D39=0," ",'дерево ЭД117-02Э'!D39)</f>
        <v>Комплект вспомог. мат.</v>
      </c>
      <c r="E37" s="651" t="s">
        <v>1213</v>
      </c>
      <c r="F37" s="651"/>
      <c r="G37" s="640" t="s">
        <v>480</v>
      </c>
      <c r="H37" s="548" t="s">
        <v>112</v>
      </c>
      <c r="I37" s="641"/>
      <c r="J37" s="641">
        <v>1</v>
      </c>
      <c r="K37" s="652"/>
      <c r="L37" s="701" t="s">
        <v>1230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11"/>
      <c r="DA37" s="211"/>
      <c r="DB37" s="211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11"/>
      <c r="DO37" s="211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11"/>
      <c r="EB37" s="211"/>
      <c r="EC37" s="211"/>
      <c r="ED37" s="211"/>
    </row>
    <row r="38" spans="1:134" s="334" customFormat="1" ht="13.8" thickBot="1" x14ac:dyDescent="0.3">
      <c r="A38" s="601">
        <f>'дерево ЭД117-02Э'!A40</f>
        <v>37</v>
      </c>
      <c r="B38" s="653" t="str">
        <f>IF('дерево ЭД117-02Э'!B40=0," ",'дерево ЭД117-02Э'!B40)</f>
        <v xml:space="preserve"> </v>
      </c>
      <c r="C38" s="516" t="str">
        <f>IF('дерево ЭД117-02Э'!C40=0," ",'дерево ЭД117-02Э'!C40)</f>
        <v xml:space="preserve"> </v>
      </c>
      <c r="D38" s="516" t="str">
        <f>IF('дерево ЭД117-02Э'!D40=0," ",'дерево ЭД117-02Э'!D40)</f>
        <v xml:space="preserve"> </v>
      </c>
      <c r="E38" s="516"/>
      <c r="F38" s="516"/>
      <c r="G38" s="516"/>
      <c r="H38" s="517"/>
      <c r="I38" s="633"/>
      <c r="J38" s="171"/>
      <c r="K38" s="654"/>
      <c r="L38" s="707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593"/>
      <c r="DA38" s="253"/>
      <c r="DB38" s="253"/>
      <c r="DC38" s="253"/>
      <c r="DD38" s="253"/>
      <c r="DE38" s="253"/>
      <c r="DF38" s="253"/>
      <c r="DG38" s="253"/>
      <c r="DH38" s="253"/>
      <c r="DI38" s="253"/>
      <c r="DJ38" s="253"/>
      <c r="DK38" s="253"/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</row>
    <row r="39" spans="1:134" s="275" customFormat="1" ht="13.8" thickBot="1" x14ac:dyDescent="0.3">
      <c r="A39" s="601">
        <f>'дерево ЭД117-02Э'!A41</f>
        <v>38</v>
      </c>
      <c r="B39" s="384" t="str">
        <f>IF('дерево ЭД117-02Э'!B41=0," ",'дерево ЭД117-02Э'!B41)</f>
        <v>01.</v>
      </c>
      <c r="C39" s="385" t="str">
        <f>IF('дерево ЭД117-02Э'!C41=0," ",'дерево ЭД117-02Э'!C41)</f>
        <v>ЭД117-01-10СБ</v>
      </c>
      <c r="D39" s="385" t="str">
        <f>IF('дерево ЭД117-02Э'!D41=0," ",'дерево ЭД117-02Э'!D41)</f>
        <v>Муфта</v>
      </c>
      <c r="E39" s="557"/>
      <c r="F39" s="557"/>
      <c r="G39" s="557"/>
      <c r="H39" s="670" t="s">
        <v>112</v>
      </c>
      <c r="I39" s="560"/>
      <c r="J39" s="671"/>
      <c r="K39" s="402"/>
      <c r="L39" s="70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595"/>
      <c r="DA39" s="270"/>
      <c r="DB39" s="270"/>
      <c r="DC39" s="270"/>
      <c r="DD39" s="270"/>
      <c r="DE39" s="270"/>
      <c r="DF39" s="270"/>
      <c r="DG39" s="270"/>
      <c r="DH39" s="270"/>
      <c r="DI39" s="270"/>
      <c r="DJ39" s="270"/>
      <c r="DK39" s="270"/>
      <c r="DL39" s="270"/>
      <c r="DM39" s="270"/>
      <c r="DN39" s="270"/>
      <c r="DO39" s="270"/>
      <c r="DP39" s="270"/>
      <c r="DQ39" s="270"/>
      <c r="DR39" s="270"/>
      <c r="DS39" s="270"/>
      <c r="DT39" s="270"/>
      <c r="DU39" s="270"/>
      <c r="DV39" s="270"/>
      <c r="DW39" s="270"/>
      <c r="DX39" s="270"/>
      <c r="DY39" s="270"/>
      <c r="DZ39" s="270"/>
      <c r="EA39" s="270"/>
      <c r="EB39" s="270"/>
      <c r="EC39" s="270"/>
      <c r="ED39" s="270"/>
    </row>
    <row r="40" spans="1:134" s="286" customFormat="1" x14ac:dyDescent="0.25">
      <c r="A40" s="601">
        <f>'дерево ЭД117-02Э'!A42</f>
        <v>39</v>
      </c>
      <c r="B40" s="363" t="str">
        <f>IF('дерево ЭД117-02Э'!B42=0," ",'дерево ЭД117-02Э'!B42)</f>
        <v>01.1.</v>
      </c>
      <c r="C40" s="364" t="str">
        <f>IF('дерево ЭД117-02Э'!C42=0," ",'дерево ЭД117-02Э'!C42)</f>
        <v>ЭД117-01-10-001</v>
      </c>
      <c r="D40" s="365" t="str">
        <f>IF('дерево ЭД117-02Э'!D42=0," ",'дерево ЭД117-02Э'!D42)</f>
        <v>Корпус</v>
      </c>
      <c r="E40" s="511" t="s">
        <v>1072</v>
      </c>
      <c r="F40" s="511" t="s">
        <v>1114</v>
      </c>
      <c r="G40" s="511" t="s">
        <v>1246</v>
      </c>
      <c r="H40" s="524" t="s">
        <v>89</v>
      </c>
      <c r="I40" s="632">
        <v>0.41</v>
      </c>
      <c r="J40" s="632">
        <v>1.1499999999999999</v>
      </c>
      <c r="K40" s="629"/>
      <c r="L40" s="709" t="s">
        <v>1231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594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</row>
    <row r="41" spans="1:134" s="3" customFormat="1" x14ac:dyDescent="0.25">
      <c r="A41" s="601">
        <f>'дерево ЭД117-02Э'!A43</f>
        <v>40</v>
      </c>
      <c r="B41" s="107" t="str">
        <f>IF('дерево ЭД117-02Э'!B43=0," ",'дерево ЭД117-02Э'!B43)</f>
        <v>01.2.</v>
      </c>
      <c r="C41" s="95" t="str">
        <f>IF('дерево ЭД117-02Э'!C43=0," ",'дерево ЭД117-02Э'!C43)</f>
        <v>ЭД117-01-10-002</v>
      </c>
      <c r="D41" s="15" t="str">
        <f>IF('дерево ЭД117-02Э'!D43=0," ",'дерево ЭД117-02Э'!D43)</f>
        <v>Муфта</v>
      </c>
      <c r="E41" s="147" t="s">
        <v>1072</v>
      </c>
      <c r="F41" s="147" t="s">
        <v>1115</v>
      </c>
      <c r="G41" s="147" t="s">
        <v>1246</v>
      </c>
      <c r="H41" s="123" t="s">
        <v>89</v>
      </c>
      <c r="I41" s="125">
        <v>0.16</v>
      </c>
      <c r="J41" s="125">
        <v>0.42</v>
      </c>
      <c r="K41" s="141"/>
      <c r="L41" s="710" t="s">
        <v>1231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589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</row>
    <row r="42" spans="1:134" s="3" customFormat="1" x14ac:dyDescent="0.25">
      <c r="A42" s="601">
        <f>'дерево ЭД117-02Э'!A44</f>
        <v>41</v>
      </c>
      <c r="B42" s="107" t="str">
        <f>IF('дерево ЭД117-02Э'!B44=0," ",'дерево ЭД117-02Э'!B44)</f>
        <v>01.3.</v>
      </c>
      <c r="C42" s="96" t="str">
        <f>IF('дерево ЭД117-02Э'!C44=0," ",'дерево ЭД117-02Э'!C44)</f>
        <v>П5АМ5-01-70-003</v>
      </c>
      <c r="D42" s="14" t="str">
        <f>IF('дерево ЭД117-02Э'!D44=0," ",'дерево ЭД117-02Э'!D44)</f>
        <v>Штифт</v>
      </c>
      <c r="E42" s="147" t="s">
        <v>1116</v>
      </c>
      <c r="F42" s="147"/>
      <c r="G42" s="147" t="s">
        <v>1117</v>
      </c>
      <c r="H42" s="123" t="s">
        <v>89</v>
      </c>
      <c r="I42" s="125">
        <v>2.5000000000000001E-3</v>
      </c>
      <c r="J42" s="125">
        <v>3.0000000000000001E-3</v>
      </c>
      <c r="K42" s="141"/>
      <c r="L42" s="710" t="s">
        <v>1231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589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</row>
    <row r="43" spans="1:134" s="263" customFormat="1" ht="13.8" thickBot="1" x14ac:dyDescent="0.3">
      <c r="A43" s="601">
        <f>'дерево ЭД117-02Э'!A45</f>
        <v>42</v>
      </c>
      <c r="B43" s="337" t="str">
        <f>IF('дерево ЭД117-02Э'!B45=0," ",'дерево ЭД117-02Э'!B45)</f>
        <v xml:space="preserve"> </v>
      </c>
      <c r="C43" s="338" t="str">
        <f>IF('дерево ЭД117-02Э'!C45=0," ",'дерево ЭД117-02Э'!C45)</f>
        <v xml:space="preserve"> </v>
      </c>
      <c r="D43" s="338" t="str">
        <f>IF('дерево ЭД117-02Э'!D45=0," ",'дерево ЭД117-02Э'!D45)</f>
        <v xml:space="preserve"> </v>
      </c>
      <c r="E43" s="516"/>
      <c r="F43" s="516"/>
      <c r="G43" s="516"/>
      <c r="H43" s="517"/>
      <c r="I43" s="633"/>
      <c r="J43" s="655"/>
      <c r="K43" s="158"/>
      <c r="L43" s="707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59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</row>
    <row r="44" spans="1:134" s="275" customFormat="1" ht="13.8" thickBot="1" x14ac:dyDescent="0.3">
      <c r="A44" s="601">
        <f>'дерево ЭД117-02Э'!A46</f>
        <v>43</v>
      </c>
      <c r="B44" s="384" t="str">
        <f>IF('дерево ЭД117-02Э'!B46=0," ",'дерево ЭД117-02Э'!B46)</f>
        <v>02.</v>
      </c>
      <c r="C44" s="385" t="str">
        <f>IF('дерево ЭД117-02Э'!C46=0," ",'дерево ЭД117-02Э'!C46)</f>
        <v>ЭД117-01-30СБ</v>
      </c>
      <c r="D44" s="385" t="str">
        <f>IF('дерево ЭД117-02Э'!D46=0," ",'дерево ЭД117-02Э'!D46)</f>
        <v>Гильза</v>
      </c>
      <c r="E44" s="557"/>
      <c r="F44" s="557"/>
      <c r="G44" s="557"/>
      <c r="H44" s="559" t="s">
        <v>112</v>
      </c>
      <c r="I44" s="560"/>
      <c r="J44" s="671"/>
      <c r="K44" s="402"/>
      <c r="L44" s="70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595"/>
      <c r="DA44" s="270"/>
      <c r="DB44" s="270"/>
      <c r="DC44" s="270"/>
      <c r="DD44" s="270"/>
      <c r="DE44" s="270"/>
      <c r="DF44" s="270"/>
      <c r="DG44" s="270"/>
      <c r="DH44" s="270"/>
      <c r="DI44" s="270"/>
      <c r="DJ44" s="270"/>
      <c r="DK44" s="270"/>
      <c r="DL44" s="270"/>
      <c r="DM44" s="270"/>
      <c r="DN44" s="270"/>
      <c r="DO44" s="270"/>
      <c r="DP44" s="270"/>
      <c r="DQ44" s="270"/>
      <c r="DR44" s="270"/>
      <c r="DS44" s="270"/>
      <c r="DT44" s="270"/>
      <c r="DU44" s="270"/>
      <c r="DV44" s="270"/>
      <c r="DW44" s="270"/>
      <c r="DX44" s="270"/>
      <c r="DY44" s="270"/>
      <c r="DZ44" s="270"/>
      <c r="EA44" s="270"/>
      <c r="EB44" s="270"/>
      <c r="EC44" s="270"/>
      <c r="ED44" s="270"/>
    </row>
    <row r="45" spans="1:134" s="286" customFormat="1" x14ac:dyDescent="0.25">
      <c r="A45" s="601">
        <f>'дерево ЭД117-02Э'!A47</f>
        <v>44</v>
      </c>
      <c r="B45" s="363" t="str">
        <f>IF('дерево ЭД117-02Э'!B47=0," ",'дерево ЭД117-02Э'!B47)</f>
        <v>02.1.</v>
      </c>
      <c r="C45" s="369" t="str">
        <f>IF('дерево ЭД117-02Э'!C47=0," ",'дерево ЭД117-02Э'!C47)</f>
        <v>ЭД117-01-30-001</v>
      </c>
      <c r="D45" s="370" t="str">
        <f>IF('дерево ЭД117-02Э'!D47=0," ",'дерево ЭД117-02Э'!D47)</f>
        <v>Кольцо</v>
      </c>
      <c r="E45" s="511" t="s">
        <v>1116</v>
      </c>
      <c r="F45" s="511"/>
      <c r="G45" s="511" t="s">
        <v>1118</v>
      </c>
      <c r="H45" s="512" t="s">
        <v>89</v>
      </c>
      <c r="I45" s="632">
        <v>2.0599999999999999E-4</v>
      </c>
      <c r="J45" s="632">
        <v>2.1000000000000001E-4</v>
      </c>
      <c r="K45" s="629"/>
      <c r="L45" s="709" t="s">
        <v>1232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594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</row>
    <row r="46" spans="1:134" s="3" customFormat="1" x14ac:dyDescent="0.25">
      <c r="A46" s="601">
        <f>'дерево ЭД117-02Э'!A48</f>
        <v>45</v>
      </c>
      <c r="B46" s="108" t="str">
        <f>IF('дерево ЭД117-02Э'!B48=0," ",'дерево ЭД117-02Э'!B48)</f>
        <v>02.2.</v>
      </c>
      <c r="C46" s="97" t="str">
        <f>IF('дерево ЭД117-02Э'!C48=0," ",'дерево ЭД117-02Э'!C48)</f>
        <v>ЭД117-01-30-003</v>
      </c>
      <c r="D46" s="97" t="str">
        <f>IF('дерево ЭД117-02Э'!D48=0," ",'дерево ЭД117-02Э'!D48)</f>
        <v>Гильза</v>
      </c>
      <c r="E46" s="147" t="s">
        <v>1119</v>
      </c>
      <c r="F46" s="147"/>
      <c r="G46" s="147" t="s">
        <v>1120</v>
      </c>
      <c r="H46" s="138" t="s">
        <v>89</v>
      </c>
      <c r="I46" s="125">
        <v>0.01</v>
      </c>
      <c r="J46" s="125">
        <v>2.53E-2</v>
      </c>
      <c r="K46" s="141"/>
      <c r="L46" s="710" t="s">
        <v>1232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589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</row>
    <row r="47" spans="1:134" s="263" customFormat="1" ht="13.8" thickBot="1" x14ac:dyDescent="0.3">
      <c r="A47" s="601">
        <f>'дерево ЭД117-02Э'!A49</f>
        <v>46</v>
      </c>
      <c r="B47" s="337" t="str">
        <f>IF('дерево ЭД117-02Э'!B49=0," ",'дерево ЭД117-02Э'!B49)</f>
        <v xml:space="preserve"> </v>
      </c>
      <c r="C47" s="263" t="str">
        <f>IF('дерево ЭД117-02Э'!C49=0," ",'дерево ЭД117-02Э'!C49)</f>
        <v xml:space="preserve"> </v>
      </c>
      <c r="D47" s="263" t="str">
        <f>IF('дерево ЭД117-02Э'!D49=0," ",'дерево ЭД117-02Э'!D49)</f>
        <v xml:space="preserve"> </v>
      </c>
      <c r="E47" s="158"/>
      <c r="F47" s="158"/>
      <c r="G47" s="158"/>
      <c r="H47" s="150"/>
      <c r="I47" s="170"/>
      <c r="J47" s="655"/>
      <c r="K47" s="656"/>
      <c r="L47" s="707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59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</row>
    <row r="48" spans="1:134" s="275" customFormat="1" ht="13.8" thickBot="1" x14ac:dyDescent="0.3">
      <c r="A48" s="601">
        <f>'дерево ЭД117-02Э'!A50</f>
        <v>47</v>
      </c>
      <c r="B48" s="384" t="str">
        <f>IF('дерево ЭД117-02Э'!B50=0," ",'дерево ЭД117-02Э'!B50)</f>
        <v>03.</v>
      </c>
      <c r="C48" s="385" t="str">
        <f>IF('дерево ЭД117-02Э'!C50=0," ",'дерево ЭД117-02Э'!C50)</f>
        <v>ЭД117-02-25СБ</v>
      </c>
      <c r="D48" s="385" t="str">
        <f>IF('дерево ЭД117-02Э'!D50=0," ",'дерево ЭД117-02Э'!D50)</f>
        <v>Подпятник</v>
      </c>
      <c r="E48" s="557"/>
      <c r="F48" s="557"/>
      <c r="G48" s="557"/>
      <c r="H48" s="559" t="s">
        <v>112</v>
      </c>
      <c r="I48" s="560"/>
      <c r="J48" s="671"/>
      <c r="K48" s="672"/>
      <c r="L48" s="70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595"/>
      <c r="DA48" s="270"/>
      <c r="DB48" s="270"/>
      <c r="DC48" s="270"/>
      <c r="DD48" s="270"/>
      <c r="DE48" s="270"/>
      <c r="DF48" s="270"/>
      <c r="DG48" s="270"/>
      <c r="DH48" s="270"/>
      <c r="DI48" s="270"/>
      <c r="DJ48" s="270"/>
      <c r="DK48" s="270"/>
      <c r="DL48" s="270"/>
      <c r="DM48" s="270"/>
      <c r="DN48" s="270"/>
      <c r="DO48" s="270"/>
      <c r="DP48" s="270"/>
      <c r="DQ48" s="270"/>
      <c r="DR48" s="270"/>
      <c r="DS48" s="270"/>
      <c r="DT48" s="270"/>
      <c r="DU48" s="270"/>
      <c r="DV48" s="270"/>
      <c r="DW48" s="270"/>
      <c r="DX48" s="270"/>
      <c r="DY48" s="270"/>
      <c r="DZ48" s="270"/>
      <c r="EA48" s="270"/>
      <c r="EB48" s="270"/>
      <c r="EC48" s="270"/>
      <c r="ED48" s="270"/>
    </row>
    <row r="49" spans="1:134" s="199" customFormat="1" x14ac:dyDescent="0.25">
      <c r="A49" s="601">
        <f>'дерево ЭД117-02Э'!A51</f>
        <v>48</v>
      </c>
      <c r="B49" s="423" t="str">
        <f>IF('дерево ЭД117-02Э'!B51=0," ",'дерево ЭД117-02Э'!B51)</f>
        <v>03.1.</v>
      </c>
      <c r="C49" s="424" t="str">
        <f>IF('дерево ЭД117-02Э'!C51=0," ",'дерево ЭД117-02Э'!C51)</f>
        <v>ЭД117-01-20-001</v>
      </c>
      <c r="D49" s="222" t="str">
        <f>IF('дерево ЭД117-02Э'!D51=0," ",'дерево ЭД117-02Э'!D51)</f>
        <v>Винт</v>
      </c>
      <c r="E49" s="564"/>
      <c r="F49" s="564"/>
      <c r="G49" s="564" t="s">
        <v>1121</v>
      </c>
      <c r="H49" s="565" t="s">
        <v>89</v>
      </c>
      <c r="I49" s="673">
        <v>3.8E-3</v>
      </c>
      <c r="J49" s="673"/>
      <c r="K49" s="674"/>
      <c r="L49" s="711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591"/>
      <c r="DA49" s="202"/>
      <c r="DB49" s="202"/>
      <c r="DC49" s="202"/>
      <c r="DD49" s="202"/>
      <c r="DE49" s="202"/>
      <c r="DF49" s="202"/>
      <c r="DG49" s="202"/>
      <c r="DH49" s="202"/>
      <c r="DI49" s="202"/>
      <c r="DJ49" s="202"/>
      <c r="DK49" s="202"/>
      <c r="DL49" s="202"/>
      <c r="DM49" s="202"/>
      <c r="DN49" s="202"/>
      <c r="DO49" s="202"/>
      <c r="DP49" s="202"/>
      <c r="DQ49" s="202"/>
      <c r="DR49" s="202"/>
      <c r="DS49" s="202"/>
      <c r="DT49" s="202"/>
      <c r="DU49" s="202"/>
      <c r="DV49" s="202"/>
      <c r="DW49" s="202"/>
      <c r="DX49" s="202"/>
      <c r="DY49" s="202"/>
      <c r="DZ49" s="202"/>
      <c r="EA49" s="202"/>
      <c r="EB49" s="202"/>
      <c r="EC49" s="202"/>
      <c r="ED49" s="202"/>
    </row>
    <row r="50" spans="1:134" s="209" customFormat="1" ht="13.8" thickBot="1" x14ac:dyDescent="0.3">
      <c r="A50" s="601">
        <f>'дерево ЭД117-02Э'!A52</f>
        <v>49</v>
      </c>
      <c r="B50" s="427" t="str">
        <f>IF('дерево ЭД117-02Э'!B52=0," ",'дерево ЭД117-02Э'!B52)</f>
        <v>03.1.</v>
      </c>
      <c r="C50" s="225" t="str">
        <f>IF('дерево ЭД117-02Э'!C52=0," ",'дерево ЭД117-02Э'!C52)</f>
        <v>ЭД117-01-20-001Б</v>
      </c>
      <c r="D50" s="225" t="str">
        <f>IF('дерево ЭД117-02Э'!D52=0," ",'дерево ЭД117-02Э'!D52)</f>
        <v>Винт</v>
      </c>
      <c r="E50" s="568" t="s">
        <v>1072</v>
      </c>
      <c r="F50" s="568" t="s">
        <v>1087</v>
      </c>
      <c r="G50" s="568" t="s">
        <v>1122</v>
      </c>
      <c r="H50" s="569" t="s">
        <v>89</v>
      </c>
      <c r="I50" s="675">
        <v>3.8E-3</v>
      </c>
      <c r="J50" s="675">
        <v>1.4999999999999999E-2</v>
      </c>
      <c r="K50" s="217" t="s">
        <v>51</v>
      </c>
      <c r="L50" s="712" t="s">
        <v>1233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592"/>
      <c r="DA50" s="212"/>
      <c r="DB50" s="212"/>
      <c r="DC50" s="212"/>
      <c r="DD50" s="212"/>
      <c r="DE50" s="212"/>
      <c r="DF50" s="212"/>
      <c r="DG50" s="212"/>
      <c r="DH50" s="212"/>
      <c r="DI50" s="212"/>
      <c r="DJ50" s="212"/>
      <c r="DK50" s="212"/>
      <c r="DL50" s="212"/>
      <c r="DM50" s="212"/>
      <c r="DN50" s="212"/>
      <c r="DO50" s="212"/>
      <c r="DP50" s="212"/>
      <c r="DQ50" s="212"/>
      <c r="DR50" s="212"/>
      <c r="DS50" s="212"/>
      <c r="DT50" s="212"/>
      <c r="DU50" s="212"/>
      <c r="DV50" s="212"/>
      <c r="DW50" s="212"/>
      <c r="DX50" s="212"/>
      <c r="DY50" s="212"/>
      <c r="DZ50" s="212"/>
      <c r="EA50" s="212"/>
      <c r="EB50" s="212"/>
      <c r="EC50" s="212"/>
      <c r="ED50" s="212"/>
    </row>
    <row r="51" spans="1:134" s="286" customFormat="1" x14ac:dyDescent="0.25">
      <c r="A51" s="601">
        <f>'дерево ЭД117-02Э'!A53</f>
        <v>50</v>
      </c>
      <c r="B51" s="363" t="str">
        <f>IF('дерево ЭД117-02Э'!B53=0," ",'дерево ЭД117-02Э'!B53)</f>
        <v>03.2.</v>
      </c>
      <c r="C51" s="315" t="str">
        <f>IF('дерево ЭД117-02Э'!C53=0," ",'дерево ЭД117-02Э'!C53)</f>
        <v>ЭД117-02-25-001</v>
      </c>
      <c r="D51" s="422" t="str">
        <f>IF('дерево ЭД117-02Э'!D53=0," ",'дерево ЭД117-02Э'!D53)</f>
        <v>Опора подпятника</v>
      </c>
      <c r="E51" s="511" t="s">
        <v>1072</v>
      </c>
      <c r="F51" s="511" t="s">
        <v>1085</v>
      </c>
      <c r="G51" s="511" t="s">
        <v>1246</v>
      </c>
      <c r="H51" s="512" t="s">
        <v>89</v>
      </c>
      <c r="I51" s="632">
        <v>0.13</v>
      </c>
      <c r="J51" s="632">
        <v>0.62</v>
      </c>
      <c r="K51" s="629"/>
      <c r="L51" s="709" t="s">
        <v>1233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594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</row>
    <row r="52" spans="1:134" s="3" customFormat="1" x14ac:dyDescent="0.25">
      <c r="A52" s="601">
        <f>'дерево ЭД117-02Э'!A54</f>
        <v>51</v>
      </c>
      <c r="B52" s="107" t="str">
        <f>IF('дерево ЭД117-02Э'!B54=0," ",'дерево ЭД117-02Э'!B54)</f>
        <v>03.3.</v>
      </c>
      <c r="C52" s="17" t="str">
        <f>IF('дерево ЭД117-02Э'!C54=0," ",'дерево ЭД117-02Э'!C54)</f>
        <v>ЭД117-02-25-002</v>
      </c>
      <c r="D52" s="12" t="str">
        <f>IF('дерево ЭД117-02Э'!D54=0," ",'дерево ЭД117-02Э'!D54)</f>
        <v>Основание подпятника</v>
      </c>
      <c r="E52" s="147" t="s">
        <v>1072</v>
      </c>
      <c r="F52" s="147" t="s">
        <v>1085</v>
      </c>
      <c r="G52" s="147" t="s">
        <v>1246</v>
      </c>
      <c r="H52" s="138" t="s">
        <v>89</v>
      </c>
      <c r="I52" s="125">
        <v>0.2</v>
      </c>
      <c r="J52" s="125">
        <v>0.78</v>
      </c>
      <c r="K52" s="141"/>
      <c r="L52" s="710" t="s">
        <v>1233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589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</row>
    <row r="53" spans="1:134" s="3" customFormat="1" x14ac:dyDescent="0.25">
      <c r="A53" s="601">
        <f>'дерево ЭД117-02Э'!A55</f>
        <v>52</v>
      </c>
      <c r="B53" s="107" t="str">
        <f>IF('дерево ЭД117-02Э'!B55=0," ",'дерево ЭД117-02Э'!B55)</f>
        <v>03.4.</v>
      </c>
      <c r="C53" s="17" t="str">
        <f>IF('дерево ЭД117-02Э'!C55=0," ",'дерево ЭД117-02Э'!C55)</f>
        <v>ЭД117-02-25-003</v>
      </c>
      <c r="D53" s="16" t="str">
        <f>IF('дерево ЭД117-02Э'!D55=0," ",'дерево ЭД117-02Э'!D55)</f>
        <v>Штифт</v>
      </c>
      <c r="E53" s="147" t="s">
        <v>1072</v>
      </c>
      <c r="F53" s="147" t="s">
        <v>1087</v>
      </c>
      <c r="G53" s="147" t="s">
        <v>1122</v>
      </c>
      <c r="H53" s="138" t="s">
        <v>89</v>
      </c>
      <c r="I53" s="151">
        <v>8.9999999999999993E-3</v>
      </c>
      <c r="J53" s="125">
        <v>2.5999999999999999E-2</v>
      </c>
      <c r="K53" s="141"/>
      <c r="L53" s="710" t="s">
        <v>1233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589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</row>
    <row r="54" spans="1:134" s="3" customFormat="1" x14ac:dyDescent="0.25">
      <c r="A54" s="601">
        <f>'дерево ЭД117-02Э'!A56</f>
        <v>53</v>
      </c>
      <c r="B54" s="107" t="str">
        <f>IF('дерево ЭД117-02Э'!B56=0," ",'дерево ЭД117-02Э'!B56)</f>
        <v>03.5.</v>
      </c>
      <c r="C54" s="17" t="str">
        <f>IF('дерево ЭД117-02Э'!C56=0," ",'дерево ЭД117-02Э'!C56)</f>
        <v>ЭД117-06-25-002</v>
      </c>
      <c r="D54" s="16" t="str">
        <f>IF('дерево ЭД117-02Э'!D56=0," ",'дерево ЭД117-02Э'!D56)</f>
        <v>Кольцо подпятника</v>
      </c>
      <c r="E54" s="147" t="s">
        <v>1123</v>
      </c>
      <c r="F54" s="147"/>
      <c r="G54" s="147" t="s">
        <v>1124</v>
      </c>
      <c r="H54" s="138" t="s">
        <v>89</v>
      </c>
      <c r="I54" s="152">
        <v>2.5999999999999999E-2</v>
      </c>
      <c r="J54" s="125">
        <v>0.08</v>
      </c>
      <c r="K54" s="141"/>
      <c r="L54" s="710" t="s">
        <v>1233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589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</row>
    <row r="55" spans="1:134" s="3" customFormat="1" x14ac:dyDescent="0.25">
      <c r="A55" s="601">
        <f>'дерево ЭД117-02Э'!A57</f>
        <v>54</v>
      </c>
      <c r="B55" s="107" t="str">
        <f>IF('дерево ЭД117-02Э'!B57=0," ",'дерево ЭД117-02Э'!B57)</f>
        <v>03.6.</v>
      </c>
      <c r="C55" s="17" t="str">
        <f>IF('дерево ЭД117-02Э'!C57=0," ",'дерево ЭД117-02Э'!C57)</f>
        <v>ЭД117-06-25-003</v>
      </c>
      <c r="D55" s="16" t="str">
        <f>IF('дерево ЭД117-02Э'!D57=0," ",'дерево ЭД117-02Э'!D57)</f>
        <v>Кольцо пружинное</v>
      </c>
      <c r="E55" s="147" t="s">
        <v>1116</v>
      </c>
      <c r="F55" s="147"/>
      <c r="G55" s="147" t="s">
        <v>1125</v>
      </c>
      <c r="H55" s="138" t="s">
        <v>89</v>
      </c>
      <c r="I55" s="152">
        <v>2E-3</v>
      </c>
      <c r="J55" s="125">
        <v>2E-3</v>
      </c>
      <c r="K55" s="141"/>
      <c r="L55" s="710" t="s">
        <v>1233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589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</row>
    <row r="56" spans="1:134" s="263" customFormat="1" ht="13.8" thickBot="1" x14ac:dyDescent="0.3">
      <c r="A56" s="601">
        <f>'дерево ЭД117-02Э'!A58</f>
        <v>55</v>
      </c>
      <c r="B56" s="337" t="str">
        <f>IF('дерево ЭД117-02Э'!B58=0," ",'дерево ЭД117-02Э'!B58)</f>
        <v xml:space="preserve"> </v>
      </c>
      <c r="C56" s="341" t="str">
        <f>IF('дерево ЭД117-02Э'!C58=0," ",'дерево ЭД117-02Э'!C58)</f>
        <v xml:space="preserve"> </v>
      </c>
      <c r="D56" s="342" t="str">
        <f>IF('дерево ЭД117-02Э'!D58=0," ",'дерево ЭД117-02Э'!D58)</f>
        <v xml:space="preserve"> </v>
      </c>
      <c r="E56" s="495"/>
      <c r="F56" s="495"/>
      <c r="G56" s="158"/>
      <c r="H56" s="150"/>
      <c r="I56" s="170"/>
      <c r="J56" s="655"/>
      <c r="K56" s="158"/>
      <c r="L56" s="707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59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</row>
    <row r="57" spans="1:134" s="275" customFormat="1" ht="13.8" thickBot="1" x14ac:dyDescent="0.3">
      <c r="A57" s="601">
        <f>'дерево ЭД117-02Э'!A59</f>
        <v>56</v>
      </c>
      <c r="B57" s="384" t="str">
        <f>IF('дерево ЭД117-02Э'!B59=0," ",'дерево ЭД117-02Э'!B59)</f>
        <v>04.</v>
      </c>
      <c r="C57" s="385" t="str">
        <f>IF('дерево ЭД117-02Э'!C59=0," ",'дерево ЭД117-02Э'!C59)</f>
        <v>ЭД117-02-30СБ</v>
      </c>
      <c r="D57" s="385" t="str">
        <f>IF('дерево ЭД117-02Э'!D59=0," ",'дерево ЭД117-02Э'!D59)</f>
        <v>Крышка</v>
      </c>
      <c r="E57" s="557"/>
      <c r="F57" s="557"/>
      <c r="G57" s="557"/>
      <c r="H57" s="559" t="s">
        <v>112</v>
      </c>
      <c r="I57" s="560"/>
      <c r="J57" s="671"/>
      <c r="K57" s="672"/>
      <c r="L57" s="70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595"/>
      <c r="DA57" s="270"/>
      <c r="DB57" s="270"/>
      <c r="DC57" s="270"/>
      <c r="DD57" s="270"/>
      <c r="DE57" s="270"/>
      <c r="DF57" s="270"/>
      <c r="DG57" s="270"/>
      <c r="DH57" s="270"/>
      <c r="DI57" s="270"/>
      <c r="DJ57" s="270"/>
      <c r="DK57" s="270"/>
      <c r="DL57" s="270"/>
      <c r="DM57" s="270"/>
      <c r="DN57" s="270"/>
      <c r="DO57" s="270"/>
      <c r="DP57" s="270"/>
      <c r="DQ57" s="270"/>
      <c r="DR57" s="270"/>
      <c r="DS57" s="270"/>
      <c r="DT57" s="270"/>
      <c r="DU57" s="270"/>
      <c r="DV57" s="270"/>
      <c r="DW57" s="270"/>
      <c r="DX57" s="270"/>
      <c r="DY57" s="270"/>
      <c r="DZ57" s="270"/>
      <c r="EA57" s="270"/>
      <c r="EB57" s="270"/>
      <c r="EC57" s="270"/>
      <c r="ED57" s="270"/>
    </row>
    <row r="58" spans="1:134" s="286" customFormat="1" x14ac:dyDescent="0.25">
      <c r="A58" s="601">
        <f>'дерево ЭД117-02Э'!A60</f>
        <v>57</v>
      </c>
      <c r="B58" s="188" t="str">
        <f>IF('дерево ЭД117-02Э'!B60=0," ",'дерево ЭД117-02Э'!B60)</f>
        <v>04.1.</v>
      </c>
      <c r="C58" s="229" t="str">
        <f>IF('дерево ЭД117-02Э'!C60=0," ",'дерево ЭД117-02Э'!C60)</f>
        <v>ЭД117-02-30-001</v>
      </c>
      <c r="D58" s="229" t="str">
        <f>IF('дерево ЭД117-02Э'!D60=0," ",'дерево ЭД117-02Э'!D60)</f>
        <v>Фланец</v>
      </c>
      <c r="E58" s="511" t="s">
        <v>1072</v>
      </c>
      <c r="F58" s="511" t="s">
        <v>1126</v>
      </c>
      <c r="G58" s="511" t="s">
        <v>1127</v>
      </c>
      <c r="H58" s="512" t="s">
        <v>89</v>
      </c>
      <c r="I58" s="632">
        <v>0.51</v>
      </c>
      <c r="J58" s="632">
        <v>2.4</v>
      </c>
      <c r="K58" s="629"/>
      <c r="L58" s="709" t="s">
        <v>1234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594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</row>
    <row r="59" spans="1:134" s="3" customFormat="1" x14ac:dyDescent="0.25">
      <c r="A59" s="601">
        <f>'дерево ЭД117-02Э'!A61</f>
        <v>58</v>
      </c>
      <c r="B59" s="108" t="str">
        <f>IF('дерево ЭД117-02Э'!B61=0," ",'дерево ЭД117-02Э'!B61)</f>
        <v>04.2.</v>
      </c>
      <c r="C59" s="13" t="str">
        <f>IF('дерево ЭД117-02Э'!C61=0," ",'дерево ЭД117-02Э'!C61)</f>
        <v>ЭД117-02-30-002</v>
      </c>
      <c r="D59" s="13" t="str">
        <f>IF('дерево ЭД117-02Э'!D61=0," ",'дерево ЭД117-02Э'!D61)</f>
        <v>Труба</v>
      </c>
      <c r="E59" s="147" t="s">
        <v>34</v>
      </c>
      <c r="F59" s="147" t="s">
        <v>1128</v>
      </c>
      <c r="G59" s="147" t="s">
        <v>1261</v>
      </c>
      <c r="H59" s="138" t="s">
        <v>89</v>
      </c>
      <c r="I59" s="125">
        <v>0.36</v>
      </c>
      <c r="J59" s="125">
        <v>0.43</v>
      </c>
      <c r="K59" s="141"/>
      <c r="L59" s="710" t="s">
        <v>1234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589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</row>
    <row r="60" spans="1:134" s="3" customFormat="1" x14ac:dyDescent="0.25">
      <c r="A60" s="601">
        <f>'дерево ЭД117-02Э'!A62</f>
        <v>59</v>
      </c>
      <c r="B60" s="108" t="str">
        <f>IF('дерево ЭД117-02Э'!B62=0," ",'дерево ЭД117-02Э'!B62)</f>
        <v>04.3.</v>
      </c>
      <c r="C60" s="13" t="str">
        <f>IF('дерево ЭД117-02Э'!C62=0," ",'дерево ЭД117-02Э'!C62)</f>
        <v>ЭД117-02-30-003</v>
      </c>
      <c r="D60" s="13" t="str">
        <f>IF('дерево ЭД117-02Э'!D62=0," ",'дерево ЭД117-02Э'!D62)</f>
        <v>Днище</v>
      </c>
      <c r="E60" s="147" t="s">
        <v>1059</v>
      </c>
      <c r="F60" s="147" t="s">
        <v>1129</v>
      </c>
      <c r="G60" s="147" t="s">
        <v>1061</v>
      </c>
      <c r="H60" s="138" t="s">
        <v>89</v>
      </c>
      <c r="I60" s="125">
        <v>5.6000000000000001E-2</v>
      </c>
      <c r="J60" s="125">
        <v>0.128</v>
      </c>
      <c r="K60" s="141"/>
      <c r="L60" s="710" t="s">
        <v>1234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589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</row>
    <row r="61" spans="1:134" s="3" customFormat="1" x14ac:dyDescent="0.25">
      <c r="A61" s="601">
        <f>'дерево ЭД117-02Э'!A63</f>
        <v>60</v>
      </c>
      <c r="B61" s="108" t="str">
        <f>IF('дерево ЭД117-02Э'!B63=0," ",'дерево ЭД117-02Э'!B63)</f>
        <v>04.4.</v>
      </c>
      <c r="C61" s="13" t="str">
        <f>IF('дерево ЭД117-02Э'!C63=0," ",'дерево ЭД117-02Э'!C63)</f>
        <v>ЭД117-02-30-004</v>
      </c>
      <c r="D61" s="13" t="str">
        <f>IF('дерево ЭД117-02Э'!D63=0," ",'дерево ЭД117-02Э'!D63)</f>
        <v>Прокладка</v>
      </c>
      <c r="E61" s="147" t="s">
        <v>1130</v>
      </c>
      <c r="F61" s="147"/>
      <c r="G61" s="147" t="s">
        <v>1131</v>
      </c>
      <c r="H61" s="138" t="s">
        <v>89</v>
      </c>
      <c r="I61" s="125">
        <v>1.4999999999999999E-2</v>
      </c>
      <c r="J61" s="125">
        <v>2.1000000000000001E-2</v>
      </c>
      <c r="K61" s="141"/>
      <c r="L61" s="710" t="s">
        <v>1234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589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</row>
    <row r="62" spans="1:134" s="3" customFormat="1" x14ac:dyDescent="0.25">
      <c r="A62" s="601">
        <f>'дерево ЭД117-02Э'!A64</f>
        <v>61</v>
      </c>
      <c r="B62" s="108" t="str">
        <f>IF('дерево ЭД117-02Э'!B64=0," ",'дерево ЭД117-02Э'!B64)</f>
        <v>04.5.</v>
      </c>
      <c r="C62" s="13" t="str">
        <f>IF('дерево ЭД117-02Э'!C64=0," ",'дерево ЭД117-02Э'!C64)</f>
        <v>ЭДС117-02-31КВМ крышка</v>
      </c>
      <c r="D62" s="13" t="str">
        <f>IF('дерево ЭД117-02Э'!D64=0," ",'дерево ЭД117-02Э'!D64)</f>
        <v>Комплект вспомог. мат.</v>
      </c>
      <c r="E62" s="147" t="s">
        <v>1213</v>
      </c>
      <c r="F62" s="147"/>
      <c r="G62" s="12" t="s">
        <v>37</v>
      </c>
      <c r="H62" s="138" t="s">
        <v>112</v>
      </c>
      <c r="I62" s="125"/>
      <c r="J62" s="125">
        <v>1</v>
      </c>
      <c r="K62" s="141"/>
      <c r="L62" s="710" t="s">
        <v>1234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589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</row>
    <row r="63" spans="1:134" s="263" customFormat="1" ht="13.8" thickBot="1" x14ac:dyDescent="0.3">
      <c r="A63" s="601">
        <f>'дерево ЭД117-02Э'!A65</f>
        <v>62</v>
      </c>
      <c r="B63" s="337" t="str">
        <f>IF('дерево ЭД117-02Э'!B65=0," ",'дерево ЭД117-02Э'!B65)</f>
        <v xml:space="preserve"> </v>
      </c>
      <c r="C63" s="263" t="str">
        <f>IF('дерево ЭД117-02Э'!C65=0," ",'дерево ЭД117-02Э'!C65)</f>
        <v xml:space="preserve"> </v>
      </c>
      <c r="D63" s="263" t="str">
        <f>IF('дерево ЭД117-02Э'!D65=0," ",'дерево ЭД117-02Э'!D65)</f>
        <v xml:space="preserve"> </v>
      </c>
      <c r="E63" s="158"/>
      <c r="F63" s="158"/>
      <c r="G63" s="158"/>
      <c r="H63" s="150"/>
      <c r="I63" s="170"/>
      <c r="J63" s="655"/>
      <c r="K63" s="158"/>
      <c r="L63" s="707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59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</row>
    <row r="64" spans="1:134" s="275" customFormat="1" ht="13.8" thickBot="1" x14ac:dyDescent="0.3">
      <c r="A64" s="601">
        <f>'дерево ЭД117-02Э'!A66</f>
        <v>63</v>
      </c>
      <c r="B64" s="384" t="str">
        <f>IF('дерево ЭД117-02Э'!B66=0," ",'дерево ЭД117-02Э'!B66)</f>
        <v>05.</v>
      </c>
      <c r="C64" s="385" t="str">
        <f>IF('дерево ЭД117-02Э'!C66=0," ",'дерево ЭД117-02Э'!C66)</f>
        <v>ЭД117-02-15СБ</v>
      </c>
      <c r="D64" s="385" t="str">
        <f>IF('дерево ЭД117-02Э'!D66=0," ",'дерево ЭД117-02Э'!D66)</f>
        <v>Колодка</v>
      </c>
      <c r="E64" s="557"/>
      <c r="F64" s="557"/>
      <c r="G64" s="557"/>
      <c r="H64" s="559" t="s">
        <v>112</v>
      </c>
      <c r="I64" s="560"/>
      <c r="J64" s="671"/>
      <c r="K64" s="672"/>
      <c r="L64" s="70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595"/>
      <c r="DA64" s="270"/>
      <c r="DB64" s="270"/>
      <c r="DC64" s="270"/>
      <c r="DD64" s="270"/>
      <c r="DE64" s="270"/>
      <c r="DF64" s="270"/>
      <c r="DG64" s="270"/>
      <c r="DH64" s="270"/>
      <c r="DI64" s="270"/>
      <c r="DJ64" s="270"/>
      <c r="DK64" s="270"/>
      <c r="DL64" s="270"/>
      <c r="DM64" s="270"/>
      <c r="DN64" s="270"/>
      <c r="DO64" s="270"/>
      <c r="DP64" s="270"/>
      <c r="DQ64" s="270"/>
      <c r="DR64" s="270"/>
      <c r="DS64" s="270"/>
      <c r="DT64" s="270"/>
      <c r="DU64" s="270"/>
      <c r="DV64" s="270"/>
      <c r="DW64" s="270"/>
      <c r="DX64" s="270"/>
      <c r="DY64" s="270"/>
      <c r="DZ64" s="270"/>
      <c r="EA64" s="270"/>
      <c r="EB64" s="270"/>
      <c r="EC64" s="270"/>
      <c r="ED64" s="270"/>
    </row>
    <row r="65" spans="1:134" s="254" customFormat="1" ht="13.8" thickBot="1" x14ac:dyDescent="0.3">
      <c r="A65" s="601">
        <f>'дерево ЭД117-02Э'!A67</f>
        <v>64</v>
      </c>
      <c r="B65" s="415" t="str">
        <f>IF('дерево ЭД117-02Э'!B67=0," ",'дерево ЭД117-02Э'!B67)</f>
        <v>05.1.</v>
      </c>
      <c r="C65" s="416" t="str">
        <f>IF('дерево ЭД117-02Э'!C67=0," ",'дерево ЭД117-02Э'!C67)</f>
        <v>ЭД117-02-15-003</v>
      </c>
      <c r="D65" s="416" t="str">
        <f>IF('дерево ЭД117-02Э'!D67=0," ",'дерево ЭД117-02Э'!D67)</f>
        <v>Фиксатор</v>
      </c>
      <c r="E65" s="521" t="s">
        <v>1072</v>
      </c>
      <c r="F65" s="521" t="s">
        <v>1132</v>
      </c>
      <c r="G65" s="521" t="s">
        <v>1133</v>
      </c>
      <c r="H65" s="522" t="s">
        <v>89</v>
      </c>
      <c r="I65" s="663">
        <v>3.0000000000000001E-3</v>
      </c>
      <c r="J65" s="663">
        <v>1.4999999999999999E-2</v>
      </c>
      <c r="K65" s="628"/>
      <c r="L65" s="713" t="s">
        <v>1235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593"/>
      <c r="DA65" s="253"/>
      <c r="DB65" s="253"/>
      <c r="DC65" s="253"/>
      <c r="DD65" s="253"/>
      <c r="DE65" s="253"/>
      <c r="DF65" s="253"/>
      <c r="DG65" s="253"/>
      <c r="DH65" s="253"/>
      <c r="DI65" s="253"/>
      <c r="DJ65" s="253"/>
      <c r="DK65" s="253"/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</row>
    <row r="66" spans="1:134" s="199" customFormat="1" x14ac:dyDescent="0.25">
      <c r="A66" s="601">
        <f>'дерево ЭД117-02Э'!A68</f>
        <v>65</v>
      </c>
      <c r="B66" s="194" t="str">
        <f>IF('дерево ЭД117-02Э'!B68=0," ",'дерево ЭД117-02Э'!B68)</f>
        <v>05.2.</v>
      </c>
      <c r="C66" s="424" t="str">
        <f>IF('дерево ЭД117-02Э'!C68=0," ",'дерево ЭД117-02Э'!C68)</f>
        <v>ЭД117-02-15-001</v>
      </c>
      <c r="D66" s="424" t="str">
        <f>IF('дерево ЭД117-02Э'!D68=0," ",'дерево ЭД117-02Э'!D68)</f>
        <v>Колодка</v>
      </c>
      <c r="E66" s="564"/>
      <c r="F66" s="564"/>
      <c r="G66" s="564" t="s">
        <v>1134</v>
      </c>
      <c r="H66" s="588" t="s">
        <v>89</v>
      </c>
      <c r="I66" s="673">
        <v>0.04</v>
      </c>
      <c r="J66" s="673"/>
      <c r="K66" s="674"/>
      <c r="L66" s="711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591"/>
      <c r="DA66" s="202"/>
      <c r="DB66" s="202"/>
      <c r="DC66" s="202"/>
      <c r="DD66" s="202"/>
      <c r="DE66" s="202"/>
      <c r="DF66" s="202"/>
      <c r="DG66" s="202"/>
      <c r="DH66" s="202"/>
      <c r="DI66" s="202"/>
      <c r="DJ66" s="202"/>
      <c r="DK66" s="202"/>
      <c r="DL66" s="202"/>
      <c r="DM66" s="202"/>
      <c r="DN66" s="202"/>
      <c r="DO66" s="202"/>
      <c r="DP66" s="202"/>
      <c r="DQ66" s="202"/>
      <c r="DR66" s="202"/>
      <c r="DS66" s="202"/>
      <c r="DT66" s="202"/>
      <c r="DU66" s="202"/>
      <c r="DV66" s="202"/>
      <c r="DW66" s="202"/>
      <c r="DX66" s="202"/>
      <c r="DY66" s="202"/>
      <c r="DZ66" s="202"/>
      <c r="EA66" s="202"/>
      <c r="EB66" s="202"/>
      <c r="EC66" s="202"/>
      <c r="ED66" s="202"/>
    </row>
    <row r="67" spans="1:134" s="209" customFormat="1" ht="13.8" thickBot="1" x14ac:dyDescent="0.3">
      <c r="A67" s="601">
        <f>'дерево ЭД117-02Э'!A69</f>
        <v>66</v>
      </c>
      <c r="B67" s="204" t="str">
        <f>IF('дерево ЭД117-02Э'!B69=0," ",'дерево ЭД117-02Э'!B69)</f>
        <v>05.2.</v>
      </c>
      <c r="C67" s="430" t="str">
        <f>IF('дерево ЭД117-02Э'!C69=0," ",'дерево ЭД117-02Э'!C69)</f>
        <v>ЭД117-01-006</v>
      </c>
      <c r="D67" s="430" t="str">
        <f>IF('дерево ЭД117-02Э'!D69=0," ",'дерево ЭД117-02Э'!D69)</f>
        <v>Колодка</v>
      </c>
      <c r="E67" s="568" t="s">
        <v>1135</v>
      </c>
      <c r="F67" s="568"/>
      <c r="G67" s="568" t="s">
        <v>1136</v>
      </c>
      <c r="H67" s="569" t="s">
        <v>89</v>
      </c>
      <c r="I67" s="675">
        <v>0.04</v>
      </c>
      <c r="J67" s="675">
        <v>0.05</v>
      </c>
      <c r="K67" s="217" t="s">
        <v>77</v>
      </c>
      <c r="L67" s="712" t="s">
        <v>1235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592"/>
      <c r="DA67" s="212"/>
      <c r="DB67" s="212"/>
      <c r="DC67" s="212"/>
      <c r="DD67" s="212"/>
      <c r="DE67" s="212"/>
      <c r="DF67" s="212"/>
      <c r="DG67" s="212"/>
      <c r="DH67" s="212"/>
      <c r="DI67" s="212"/>
      <c r="DJ67" s="212"/>
      <c r="DK67" s="212"/>
      <c r="DL67" s="212"/>
      <c r="DM67" s="212"/>
      <c r="DN67" s="212"/>
      <c r="DO67" s="212"/>
      <c r="DP67" s="212"/>
      <c r="DQ67" s="212"/>
      <c r="DR67" s="212"/>
      <c r="DS67" s="212"/>
      <c r="DT67" s="212"/>
      <c r="DU67" s="212"/>
      <c r="DV67" s="212"/>
      <c r="DW67" s="212"/>
      <c r="DX67" s="212"/>
      <c r="DY67" s="212"/>
      <c r="DZ67" s="212"/>
      <c r="EA67" s="212"/>
      <c r="EB67" s="212"/>
      <c r="EC67" s="212"/>
      <c r="ED67" s="212"/>
    </row>
    <row r="68" spans="1:134" s="334" customFormat="1" ht="13.8" thickBot="1" x14ac:dyDescent="0.3">
      <c r="A68" s="601">
        <f>'дерево ЭД117-02Э'!A70</f>
        <v>67</v>
      </c>
      <c r="B68" s="333" t="str">
        <f>IF('дерево ЭД117-02Э'!B70=0," ",'дерево ЭД117-02Э'!B70)</f>
        <v xml:space="preserve"> </v>
      </c>
      <c r="C68" s="334" t="str">
        <f>IF('дерево ЭД117-02Э'!C70=0," ",'дерево ЭД117-02Э'!C70)</f>
        <v xml:space="preserve"> </v>
      </c>
      <c r="D68" s="334" t="str">
        <f>IF('дерево ЭД117-02Э'!D70=0," ",'дерево ЭД117-02Э'!D70)</f>
        <v xml:space="preserve"> </v>
      </c>
      <c r="E68" s="516"/>
      <c r="F68" s="516"/>
      <c r="G68" s="516"/>
      <c r="H68" s="517"/>
      <c r="I68" s="633"/>
      <c r="J68" s="664"/>
      <c r="K68" s="516"/>
      <c r="L68" s="707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593"/>
      <c r="DA68" s="253"/>
      <c r="DB68" s="253"/>
      <c r="DC68" s="253"/>
      <c r="DD68" s="253"/>
      <c r="DE68" s="253"/>
      <c r="DF68" s="253"/>
      <c r="DG68" s="253"/>
      <c r="DH68" s="253"/>
      <c r="DI68" s="253"/>
      <c r="DJ68" s="253"/>
      <c r="DK68" s="253"/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</row>
    <row r="69" spans="1:134" s="270" customFormat="1" ht="13.8" thickBot="1" x14ac:dyDescent="0.3">
      <c r="A69" s="601">
        <f>'дерево ЭД117-02Э'!A71</f>
        <v>68</v>
      </c>
      <c r="B69" s="384" t="str">
        <f>IF('дерево ЭД117-02Э'!B71=0," ",'дерево ЭД117-02Э'!B71)</f>
        <v>06.</v>
      </c>
      <c r="C69" s="390" t="str">
        <f>IF('дерево ЭД117-02Э'!C71=0," ",'дерево ЭД117-02Э'!C71)</f>
        <v>ЭД117-02-20СБ</v>
      </c>
      <c r="D69" s="391" t="str">
        <f>IF('дерево ЭД117-02Э'!D71=0," ",'дерево ЭД117-02Э'!D71)</f>
        <v>Головка</v>
      </c>
      <c r="E69" s="571"/>
      <c r="F69" s="571"/>
      <c r="G69" s="571"/>
      <c r="H69" s="573" t="s">
        <v>112</v>
      </c>
      <c r="I69" s="676"/>
      <c r="J69" s="677"/>
      <c r="K69" s="678" t="s">
        <v>1153</v>
      </c>
      <c r="L69" s="70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595"/>
    </row>
    <row r="70" spans="1:134" s="37" customFormat="1" x14ac:dyDescent="0.25">
      <c r="A70" s="601">
        <f>'дерево ЭД117-02Э'!A72</f>
        <v>69</v>
      </c>
      <c r="B70" s="188" t="str">
        <f>IF('дерево ЭД117-02Э'!B72=0," ",'дерево ЭД117-02Э'!B72)</f>
        <v>06.1.</v>
      </c>
      <c r="C70" s="372" t="str">
        <f>IF('дерево ЭД117-02Э'!C72=0," ",'дерево ЭД117-02Э'!C72)</f>
        <v>ЭД117-01-22-005-01</v>
      </c>
      <c r="D70" s="372" t="str">
        <f>IF('дерево ЭД117-02Э'!D72=0," ",'дерево ЭД117-02Э'!D72)</f>
        <v>Шайба</v>
      </c>
      <c r="E70" s="511" t="s">
        <v>1059</v>
      </c>
      <c r="F70" s="511"/>
      <c r="G70" s="511" t="s">
        <v>1137</v>
      </c>
      <c r="H70" s="524" t="s">
        <v>89</v>
      </c>
      <c r="I70" s="632">
        <v>1.9E-3</v>
      </c>
      <c r="J70" s="632">
        <v>1.2E-2</v>
      </c>
      <c r="K70" s="629"/>
      <c r="L70" s="709" t="s">
        <v>1236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594"/>
    </row>
    <row r="71" spans="1:134" s="7" customFormat="1" x14ac:dyDescent="0.25">
      <c r="A71" s="601">
        <f>'дерево ЭД117-02Э'!A73</f>
        <v>70</v>
      </c>
      <c r="B71" s="108" t="str">
        <f>IF('дерево ЭД117-02Э'!B73=0," ",'дерево ЭД117-02Э'!B73)</f>
        <v>06.2.</v>
      </c>
      <c r="C71" s="16" t="str">
        <f>IF('дерево ЭД117-02Э'!C73=0," ",'дерево ЭД117-02Э'!C73)</f>
        <v>ЭД117-02-20-002</v>
      </c>
      <c r="D71" s="21" t="str">
        <f>IF('дерево ЭД117-02Э'!D73=0," ",'дерево ЭД117-02Э'!D73)</f>
        <v>Труба</v>
      </c>
      <c r="E71" s="147" t="s">
        <v>34</v>
      </c>
      <c r="F71" s="147" t="s">
        <v>1138</v>
      </c>
      <c r="G71" s="147" t="s">
        <v>1261</v>
      </c>
      <c r="H71" s="123" t="s">
        <v>89</v>
      </c>
      <c r="I71" s="125">
        <v>0.92</v>
      </c>
      <c r="J71" s="125">
        <v>1.9</v>
      </c>
      <c r="K71" s="141"/>
      <c r="L71" s="710" t="s">
        <v>1236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589"/>
    </row>
    <row r="72" spans="1:134" s="50" customFormat="1" ht="13.8" thickBot="1" x14ac:dyDescent="0.3">
      <c r="A72" s="601">
        <f>'дерево ЭД117-02Э'!A74</f>
        <v>71</v>
      </c>
      <c r="B72" s="182" t="str">
        <f>IF('дерево ЭД117-02Э'!B74=0," ",'дерево ЭД117-02Э'!B74)</f>
        <v>06.3.</v>
      </c>
      <c r="C72" s="343" t="str">
        <f>IF('дерево ЭД117-02Э'!C74=0," ",'дерево ЭД117-02Э'!C74)</f>
        <v>ЭД117-02-20-001</v>
      </c>
      <c r="D72" s="344" t="str">
        <f>IF('дерево ЭД117-02Э'!D74=0," ",'дерево ЭД117-02Э'!D74)</f>
        <v>Головка</v>
      </c>
      <c r="E72" s="148" t="s">
        <v>1072</v>
      </c>
      <c r="F72" s="148" t="s">
        <v>1139</v>
      </c>
      <c r="G72" s="148" t="s">
        <v>1248</v>
      </c>
      <c r="H72" s="479" t="s">
        <v>89</v>
      </c>
      <c r="I72" s="139">
        <v>12.64</v>
      </c>
      <c r="J72" s="139">
        <v>26.6</v>
      </c>
      <c r="K72" s="165"/>
      <c r="L72" s="714" t="s">
        <v>1236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590"/>
    </row>
    <row r="73" spans="1:134" s="270" customFormat="1" ht="13.8" thickBot="1" x14ac:dyDescent="0.3">
      <c r="A73" s="601">
        <f>'дерево ЭД117-02Э'!A75</f>
        <v>72</v>
      </c>
      <c r="B73" s="384" t="str">
        <f>IF('дерево ЭД117-02Э'!B75=0," ",'дерево ЭД117-02Э'!B75)</f>
        <v>06.01.</v>
      </c>
      <c r="C73" s="395" t="str">
        <f>IF('дерево ЭД117-02Э'!C75=0," ",'дерево ЭД117-02Э'!C75)</f>
        <v>ЭД117-01-65-01СБ</v>
      </c>
      <c r="D73" s="395" t="str">
        <f>IF('дерево ЭД117-02Э'!D75=0," ",'дерево ЭД117-02Э'!D75)</f>
        <v>Подшипник</v>
      </c>
      <c r="E73" s="557"/>
      <c r="F73" s="557"/>
      <c r="G73" s="557"/>
      <c r="H73" s="559" t="s">
        <v>112</v>
      </c>
      <c r="I73" s="560"/>
      <c r="J73" s="671"/>
      <c r="K73" s="672"/>
      <c r="L73" s="715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595"/>
    </row>
    <row r="74" spans="1:134" s="37" customFormat="1" x14ac:dyDescent="0.25">
      <c r="A74" s="601">
        <f>'дерево ЭД117-02Э'!A76</f>
        <v>73</v>
      </c>
      <c r="B74" s="376" t="str">
        <f>IF('дерево ЭД117-02Э'!B76=0," ",'дерево ЭД117-02Э'!B76)</f>
        <v>06.01.1.</v>
      </c>
      <c r="C74" s="372" t="str">
        <f>IF('дерево ЭД117-02Э'!C76=0," ",'дерево ЭД117-02Э'!C76)</f>
        <v>ЭД117-01-65-01-001</v>
      </c>
      <c r="D74" s="372" t="str">
        <f>IF('дерево ЭД117-02Э'!D76=0," ",'дерево ЭД117-02Э'!D76)</f>
        <v>Втулка</v>
      </c>
      <c r="E74" s="511" t="s">
        <v>34</v>
      </c>
      <c r="F74" s="511" t="s">
        <v>1140</v>
      </c>
      <c r="G74" s="511" t="s">
        <v>1261</v>
      </c>
      <c r="H74" s="512" t="s">
        <v>89</v>
      </c>
      <c r="I74" s="665">
        <v>6.4000000000000001E-2</v>
      </c>
      <c r="J74" s="632">
        <v>0.21</v>
      </c>
      <c r="K74" s="629"/>
      <c r="L74" s="709" t="s">
        <v>1236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594"/>
    </row>
    <row r="75" spans="1:134" s="50" customFormat="1" ht="13.8" thickBot="1" x14ac:dyDescent="0.3">
      <c r="A75" s="601">
        <f>'дерево ЭД117-02Э'!A77</f>
        <v>74</v>
      </c>
      <c r="B75" s="348" t="str">
        <f>IF('дерево ЭД117-02Э'!B77=0," ",'дерево ЭД117-02Э'!B77)</f>
        <v>06.01.2.</v>
      </c>
      <c r="C75" s="349" t="str">
        <f>IF('дерево ЭД117-02Э'!C77=0," ",'дерево ЭД117-02Э'!C77)</f>
        <v>ЭД103-01-050-03</v>
      </c>
      <c r="D75" s="349" t="str">
        <f>IF('дерево ЭД117-02Э'!D77=0," ",'дерево ЭД117-02Э'!D77)</f>
        <v>Втулка ВМФ-017</v>
      </c>
      <c r="E75" s="492" t="s">
        <v>1141</v>
      </c>
      <c r="F75" s="492"/>
      <c r="G75" s="492" t="s">
        <v>1142</v>
      </c>
      <c r="H75" s="493" t="s">
        <v>112</v>
      </c>
      <c r="I75" s="658"/>
      <c r="J75" s="657">
        <v>1</v>
      </c>
      <c r="K75" s="504" t="s">
        <v>57</v>
      </c>
      <c r="L75" s="714" t="s">
        <v>1236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590"/>
    </row>
    <row r="76" spans="1:134" s="270" customFormat="1" ht="13.8" thickBot="1" x14ac:dyDescent="0.3">
      <c r="A76" s="601">
        <f>'дерево ЭД117-02Э'!A78</f>
        <v>75</v>
      </c>
      <c r="B76" s="384" t="str">
        <f>IF('дерево ЭД117-02Э'!B78=0," ",'дерево ЭД117-02Э'!B78)</f>
        <v>06.02.</v>
      </c>
      <c r="C76" s="397" t="str">
        <f>IF('дерево ЭД117-02Э'!C78=0," ",'дерево ЭД117-02Э'!C78)</f>
        <v>ЭД117-01-22СБ</v>
      </c>
      <c r="D76" s="391" t="str">
        <f>IF('дерево ЭД117-02Э'!D78=0," ",'дерево ЭД117-02Э'!D78)</f>
        <v>Клапан</v>
      </c>
      <c r="E76" s="571"/>
      <c r="F76" s="571"/>
      <c r="G76" s="571"/>
      <c r="H76" s="573" t="s">
        <v>112</v>
      </c>
      <c r="I76" s="677"/>
      <c r="J76" s="677"/>
      <c r="K76" s="678" t="s">
        <v>1154</v>
      </c>
      <c r="L76" s="70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595"/>
    </row>
    <row r="77" spans="1:134" s="253" customFormat="1" ht="13.8" thickBot="1" x14ac:dyDescent="0.3">
      <c r="A77" s="601">
        <f>'дерево ЭД117-02Э'!A79</f>
        <v>76</v>
      </c>
      <c r="B77" s="418" t="str">
        <f>IF('дерево ЭД117-02Э'!B79=0," ",'дерево ЭД117-02Э'!B79)</f>
        <v>06.02.1.</v>
      </c>
      <c r="C77" s="419" t="str">
        <f>IF('дерево ЭД117-02Э'!C79=0," ",'дерево ЭД117-02Э'!C79)</f>
        <v>ЭД117-01-22-002</v>
      </c>
      <c r="D77" s="419" t="str">
        <f>IF('дерево ЭД117-02Э'!D79=0," ",'дерево ЭД117-02Э'!D79)</f>
        <v>Дно</v>
      </c>
      <c r="E77" s="521" t="s">
        <v>1119</v>
      </c>
      <c r="F77" s="521"/>
      <c r="G77" s="521" t="s">
        <v>1143</v>
      </c>
      <c r="H77" s="522" t="s">
        <v>89</v>
      </c>
      <c r="I77" s="666">
        <v>1.5E-3</v>
      </c>
      <c r="J77" s="663">
        <v>8.0000000000000002E-3</v>
      </c>
      <c r="K77" s="628"/>
      <c r="L77" s="713" t="s">
        <v>1236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593"/>
    </row>
    <row r="78" spans="1:134" s="202" customFormat="1" x14ac:dyDescent="0.25">
      <c r="A78" s="601">
        <f>'дерево ЭД117-02Э'!A80</f>
        <v>77</v>
      </c>
      <c r="B78" s="259" t="str">
        <f>IF('дерево ЭД117-02Э'!B80=0," ",'дерево ЭД117-02Э'!B80)</f>
        <v>06.02.2.</v>
      </c>
      <c r="C78" s="431" t="str">
        <f>IF('дерево ЭД117-02Э'!C80=0," ",'дерево ЭД117-02Э'!C80)</f>
        <v>ЭД117-01-22-003</v>
      </c>
      <c r="D78" s="431" t="str">
        <f>IF('дерево ЭД117-02Э'!D80=0," ",'дерево ЭД117-02Э'!D80)</f>
        <v>Пружина</v>
      </c>
      <c r="E78" s="564"/>
      <c r="F78" s="564"/>
      <c r="G78" s="564" t="s">
        <v>1144</v>
      </c>
      <c r="H78" s="565" t="s">
        <v>89</v>
      </c>
      <c r="I78" s="679">
        <v>8.3999999999999995E-5</v>
      </c>
      <c r="J78" s="673"/>
      <c r="K78" s="674"/>
      <c r="L78" s="711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591"/>
    </row>
    <row r="79" spans="1:134" s="212" customFormat="1" ht="13.8" thickBot="1" x14ac:dyDescent="0.3">
      <c r="A79" s="601">
        <f>'дерево ЭД117-02Э'!A81</f>
        <v>78</v>
      </c>
      <c r="B79" s="261" t="str">
        <f>IF('дерево ЭД117-02Э'!B81=0," ",'дерево ЭД117-02Э'!B81)</f>
        <v>06.02.2.</v>
      </c>
      <c r="C79" s="435" t="str">
        <f>IF('дерево ЭД117-02Э'!C81=0," ",'дерево ЭД117-02Э'!C81)</f>
        <v>ЭД117-01-22-003Б</v>
      </c>
      <c r="D79" s="435" t="str">
        <f>IF('дерево ЭД117-02Э'!D81=0," ",'дерево ЭД117-02Э'!D81)</f>
        <v>Пружина</v>
      </c>
      <c r="E79" s="568" t="s">
        <v>1116</v>
      </c>
      <c r="F79" s="568"/>
      <c r="G79" s="568" t="s">
        <v>1145</v>
      </c>
      <c r="H79" s="569" t="s">
        <v>89</v>
      </c>
      <c r="I79" s="680">
        <v>8.3999999999999995E-5</v>
      </c>
      <c r="J79" s="675">
        <v>1.2E-4</v>
      </c>
      <c r="K79" s="217" t="s">
        <v>67</v>
      </c>
      <c r="L79" s="712" t="s">
        <v>1236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592"/>
    </row>
    <row r="80" spans="1:134" s="253" customFormat="1" ht="13.8" thickBot="1" x14ac:dyDescent="0.3">
      <c r="A80" s="601">
        <f>'дерево ЭД117-02Э'!A82</f>
        <v>79</v>
      </c>
      <c r="B80" s="418" t="str">
        <f>IF('дерево ЭД117-02Э'!B82=0," ",'дерево ЭД117-02Э'!B82)</f>
        <v>06.02.3.</v>
      </c>
      <c r="C80" s="419" t="str">
        <f>IF('дерево ЭД117-02Э'!C82=0," ",'дерево ЭД117-02Э'!C82)</f>
        <v>ЭД117-01-22-005</v>
      </c>
      <c r="D80" s="419" t="str">
        <f>IF('дерево ЭД117-02Э'!D82=0," ",'дерево ЭД117-02Э'!D82)</f>
        <v>Шайба</v>
      </c>
      <c r="E80" s="521" t="s">
        <v>1059</v>
      </c>
      <c r="F80" s="521"/>
      <c r="G80" s="521" t="s">
        <v>1137</v>
      </c>
      <c r="H80" s="522" t="s">
        <v>89</v>
      </c>
      <c r="I80" s="666">
        <v>1.6999999999999999E-3</v>
      </c>
      <c r="J80" s="663">
        <v>7.1000000000000004E-3</v>
      </c>
      <c r="K80" s="628"/>
      <c r="L80" s="713" t="s">
        <v>1236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593"/>
    </row>
    <row r="81" spans="1:134" s="202" customFormat="1" x14ac:dyDescent="0.25">
      <c r="A81" s="601">
        <f>'дерево ЭД117-02Э'!A83</f>
        <v>80</v>
      </c>
      <c r="B81" s="259" t="str">
        <f>IF('дерево ЭД117-02Э'!B83=0," ",'дерево ЭД117-02Э'!B83)</f>
        <v>06.02.4.</v>
      </c>
      <c r="C81" s="439" t="str">
        <f>IF('дерево ЭД117-02Э'!C83=0," ",'дерево ЭД117-02Э'!C83)</f>
        <v>ЭД117-01-22-001</v>
      </c>
      <c r="D81" s="439" t="str">
        <f>IF('дерево ЭД117-02Э'!D83=0," ",'дерево ЭД117-02Э'!D83)</f>
        <v>Корпус</v>
      </c>
      <c r="E81" s="549"/>
      <c r="F81" s="549"/>
      <c r="G81" s="549" t="s">
        <v>1149</v>
      </c>
      <c r="H81" s="550" t="s">
        <v>89</v>
      </c>
      <c r="I81" s="638">
        <v>0.03</v>
      </c>
      <c r="J81" s="638"/>
      <c r="K81" s="674"/>
      <c r="L81" s="711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591"/>
    </row>
    <row r="82" spans="1:134" s="212" customFormat="1" ht="13.8" thickBot="1" x14ac:dyDescent="0.3">
      <c r="A82" s="601">
        <f>'дерево ЭД117-02Э'!A84</f>
        <v>81</v>
      </c>
      <c r="B82" s="261" t="str">
        <f>IF('дерево ЭД117-02Э'!B84=0," ",'дерево ЭД117-02Э'!B84)</f>
        <v>06.02.4.</v>
      </c>
      <c r="C82" s="441" t="str">
        <f>IF('дерево ЭД117-02Э'!C84=0," ",'дерево ЭД117-02Э'!C84)</f>
        <v>ЭД117-01-22-001Б</v>
      </c>
      <c r="D82" s="441" t="str">
        <f>IF('дерево ЭД117-02Э'!D84=0," ",'дерево ЭД117-02Э'!D84)</f>
        <v>Корпус</v>
      </c>
      <c r="E82" s="547" t="s">
        <v>1097</v>
      </c>
      <c r="F82" s="547" t="s">
        <v>1146</v>
      </c>
      <c r="G82" s="547" t="s">
        <v>1150</v>
      </c>
      <c r="H82" s="548" t="s">
        <v>89</v>
      </c>
      <c r="I82" s="641">
        <v>0.03</v>
      </c>
      <c r="J82" s="641">
        <v>0.112</v>
      </c>
      <c r="K82" s="217" t="s">
        <v>309</v>
      </c>
      <c r="L82" s="712" t="s">
        <v>1236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592"/>
    </row>
    <row r="83" spans="1:134" s="202" customFormat="1" x14ac:dyDescent="0.25">
      <c r="A83" s="601">
        <f>'дерево ЭД117-02Э'!A85</f>
        <v>82</v>
      </c>
      <c r="B83" s="259" t="str">
        <f>IF('дерево ЭД117-02Э'!B85=0," ",'дерево ЭД117-02Э'!B85)</f>
        <v>06.02.5.</v>
      </c>
      <c r="C83" s="439" t="str">
        <f>IF('дерево ЭД117-02Э'!C85=0," ",'дерево ЭД117-02Э'!C85)</f>
        <v>ЭД117-01-22-004</v>
      </c>
      <c r="D83" s="439" t="str">
        <f>IF('дерево ЭД117-02Э'!D85=0," ",'дерево ЭД117-02Э'!D85)</f>
        <v>Пробка</v>
      </c>
      <c r="E83" s="549"/>
      <c r="F83" s="549"/>
      <c r="G83" s="549" t="s">
        <v>1151</v>
      </c>
      <c r="H83" s="550" t="s">
        <v>89</v>
      </c>
      <c r="I83" s="638">
        <v>1.4E-2</v>
      </c>
      <c r="J83" s="638"/>
      <c r="K83" s="674"/>
      <c r="L83" s="711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591"/>
    </row>
    <row r="84" spans="1:134" s="212" customFormat="1" ht="13.8" thickBot="1" x14ac:dyDescent="0.3">
      <c r="A84" s="601">
        <f>'дерево ЭД117-02Э'!A86</f>
        <v>83</v>
      </c>
      <c r="B84" s="261" t="str">
        <f>IF('дерево ЭД117-02Э'!B86=0," ",'дерево ЭД117-02Э'!B86)</f>
        <v>06.02.5.</v>
      </c>
      <c r="C84" s="441" t="str">
        <f>IF('дерево ЭД117-02Э'!C86=0," ",'дерево ЭД117-02Э'!C86)</f>
        <v>ЭД117-01-22-004Б</v>
      </c>
      <c r="D84" s="441" t="str">
        <f>IF('дерево ЭД117-02Э'!D86=0," ",'дерево ЭД117-02Э'!D86)</f>
        <v>Пробка</v>
      </c>
      <c r="E84" s="547" t="s">
        <v>1072</v>
      </c>
      <c r="F84" s="547" t="s">
        <v>1148</v>
      </c>
      <c r="G84" s="547" t="s">
        <v>1152</v>
      </c>
      <c r="H84" s="548" t="s">
        <v>89</v>
      </c>
      <c r="I84" s="641">
        <v>1.4E-2</v>
      </c>
      <c r="J84" s="641">
        <v>4.2000000000000003E-2</v>
      </c>
      <c r="K84" s="217" t="s">
        <v>310</v>
      </c>
      <c r="L84" s="712" t="s">
        <v>1236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592"/>
    </row>
    <row r="85" spans="1:134" s="37" customFormat="1" x14ac:dyDescent="0.25">
      <c r="A85" s="601">
        <f>'дерево ЭД117-02Э'!A87</f>
        <v>84</v>
      </c>
      <c r="B85" s="376" t="str">
        <f>IF('дерево ЭД117-02Э'!B87=0," ",'дерево ЭД117-02Э'!B87)</f>
        <v>06.02.6.</v>
      </c>
      <c r="C85" s="372" t="str">
        <f>IF('дерево ЭД117-02Э'!C87=0," ",'дерево ЭД117-02Э'!C87)</f>
        <v>Шарик 5.556-100</v>
      </c>
      <c r="D85" s="372" t="str">
        <f>IF('дерево ЭД117-02Э'!D87=0," ",'дерево ЭД117-02Э'!D87)</f>
        <v xml:space="preserve"> </v>
      </c>
      <c r="E85" s="511" t="s">
        <v>1156</v>
      </c>
      <c r="F85" s="511"/>
      <c r="G85" s="511" t="s">
        <v>1269</v>
      </c>
      <c r="H85" s="512" t="s">
        <v>112</v>
      </c>
      <c r="I85" s="665"/>
      <c r="J85" s="632">
        <v>1</v>
      </c>
      <c r="K85" s="166"/>
      <c r="L85" s="709" t="s">
        <v>1236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594"/>
    </row>
    <row r="86" spans="1:134" s="263" customFormat="1" ht="13.8" thickBot="1" x14ac:dyDescent="0.3">
      <c r="A86" s="601">
        <f>'дерево ЭД117-02Э'!A88</f>
        <v>85</v>
      </c>
      <c r="B86" s="353" t="str">
        <f>IF('дерево ЭД117-02Э'!B88=0," ",'дерево ЭД117-02Э'!B88)</f>
        <v xml:space="preserve"> </v>
      </c>
      <c r="C86" s="354" t="str">
        <f>IF('дерево ЭД117-02Э'!C88=0," ",'дерево ЭД117-02Э'!C88)</f>
        <v xml:space="preserve"> </v>
      </c>
      <c r="D86" s="354" t="str">
        <f>IF('дерево ЭД117-02Э'!D88=0," ",'дерево ЭД117-02Э'!D88)</f>
        <v xml:space="preserve"> </v>
      </c>
      <c r="E86" s="496"/>
      <c r="F86" s="497"/>
      <c r="G86" s="497"/>
      <c r="H86" s="498"/>
      <c r="I86" s="659"/>
      <c r="J86" s="660"/>
      <c r="K86" s="496"/>
      <c r="L86" s="707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59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</row>
    <row r="87" spans="1:134" s="275" customFormat="1" ht="13.8" thickBot="1" x14ac:dyDescent="0.3">
      <c r="A87" s="601">
        <f>'дерево ЭД117-02Э'!A89</f>
        <v>86</v>
      </c>
      <c r="B87" s="384" t="str">
        <f>IF('дерево ЭД117-02Э'!B89=0," ",'дерево ЭД117-02Э'!B89)</f>
        <v>06.</v>
      </c>
      <c r="C87" s="390" t="str">
        <f>IF('дерево ЭД117-02Э'!C89=0," ",'дерево ЭД117-02Э'!C89)</f>
        <v>ЭД117-02-20-02СБ</v>
      </c>
      <c r="D87" s="391" t="str">
        <f>IF('дерево ЭД117-02Э'!D89=0," ",'дерево ЭД117-02Э'!D89)</f>
        <v>Головка</v>
      </c>
      <c r="E87" s="577"/>
      <c r="F87" s="577"/>
      <c r="G87" s="571"/>
      <c r="H87" s="573" t="s">
        <v>112</v>
      </c>
      <c r="I87" s="677"/>
      <c r="J87" s="677"/>
      <c r="K87" s="681" t="s">
        <v>311</v>
      </c>
      <c r="L87" s="70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595"/>
      <c r="DA87" s="270"/>
      <c r="DB87" s="270"/>
      <c r="DC87" s="270"/>
      <c r="DD87" s="270"/>
      <c r="DE87" s="270"/>
      <c r="DF87" s="270"/>
      <c r="DG87" s="270"/>
      <c r="DH87" s="270"/>
      <c r="DI87" s="270"/>
      <c r="DJ87" s="270"/>
      <c r="DK87" s="270"/>
      <c r="DL87" s="270"/>
      <c r="DM87" s="270"/>
      <c r="DN87" s="270"/>
      <c r="DO87" s="270"/>
      <c r="DP87" s="270"/>
      <c r="DQ87" s="270"/>
      <c r="DR87" s="270"/>
      <c r="DS87" s="270"/>
      <c r="DT87" s="270"/>
      <c r="DU87" s="270"/>
      <c r="DV87" s="270"/>
      <c r="DW87" s="270"/>
      <c r="DX87" s="270"/>
      <c r="DY87" s="270"/>
      <c r="DZ87" s="270"/>
      <c r="EA87" s="270"/>
      <c r="EB87" s="270"/>
      <c r="EC87" s="270"/>
      <c r="ED87" s="270"/>
    </row>
    <row r="88" spans="1:134" s="254" customFormat="1" ht="13.8" thickBot="1" x14ac:dyDescent="0.3">
      <c r="A88" s="601">
        <f>'дерево ЭД117-02Э'!A90</f>
        <v>87</v>
      </c>
      <c r="B88" s="306" t="str">
        <f>IF('дерево ЭД117-02Э'!B90=0," ",'дерево ЭД117-02Э'!B90)</f>
        <v>06.3.</v>
      </c>
      <c r="C88" s="377" t="str">
        <f>IF('дерево ЭД117-02Э'!C90=0," ",'дерево ЭД117-02Э'!C90)</f>
        <v>ЭД117-02-20-001-02</v>
      </c>
      <c r="D88" s="378" t="str">
        <f>IF('дерево ЭД117-02Э'!D90=0," ",'дерево ЭД117-02Э'!D90)</f>
        <v>Головка</v>
      </c>
      <c r="E88" s="667" t="s">
        <v>1072</v>
      </c>
      <c r="F88" s="484" t="s">
        <v>1139</v>
      </c>
      <c r="G88" s="484" t="s">
        <v>1249</v>
      </c>
      <c r="H88" s="508" t="s">
        <v>89</v>
      </c>
      <c r="I88" s="627">
        <v>12.64</v>
      </c>
      <c r="J88" s="627">
        <v>26.6</v>
      </c>
      <c r="K88" s="628"/>
      <c r="L88" s="713" t="s">
        <v>1236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593"/>
      <c r="DA88" s="253"/>
      <c r="DB88" s="253"/>
      <c r="DC88" s="253"/>
      <c r="DD88" s="253"/>
      <c r="DE88" s="253"/>
      <c r="DF88" s="253"/>
      <c r="DG88" s="253"/>
      <c r="DH88" s="253"/>
      <c r="DI88" s="253"/>
      <c r="DJ88" s="253"/>
      <c r="DK88" s="253"/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</row>
    <row r="89" spans="1:134" s="275" customFormat="1" ht="13.8" thickBot="1" x14ac:dyDescent="0.3">
      <c r="A89" s="601">
        <f>'дерево ЭД117-02Э'!A91</f>
        <v>88</v>
      </c>
      <c r="B89" s="384" t="str">
        <f>IF('дерево ЭД117-02Э'!B91=0," ",'дерево ЭД117-02Э'!B91)</f>
        <v>06.02.</v>
      </c>
      <c r="C89" s="397" t="str">
        <f>IF('дерево ЭД117-02Э'!C91=0," ",'дерево ЭД117-02Э'!C91)</f>
        <v>ЭД117-01-22-01СБ</v>
      </c>
      <c r="D89" s="391" t="str">
        <f>IF('дерево ЭД117-02Э'!D91=0," ",'дерево ЭД117-02Э'!D91)</f>
        <v>Клапан</v>
      </c>
      <c r="E89" s="571"/>
      <c r="F89" s="571"/>
      <c r="G89" s="571"/>
      <c r="H89" s="573" t="s">
        <v>112</v>
      </c>
      <c r="I89" s="677"/>
      <c r="J89" s="677"/>
      <c r="K89" s="681" t="s">
        <v>311</v>
      </c>
      <c r="L89" s="70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595"/>
      <c r="DA89" s="270"/>
      <c r="DB89" s="270"/>
      <c r="DC89" s="270"/>
      <c r="DD89" s="270"/>
      <c r="DE89" s="270"/>
      <c r="DF89" s="270"/>
      <c r="DG89" s="270"/>
      <c r="DH89" s="270"/>
      <c r="DI89" s="270"/>
      <c r="DJ89" s="270"/>
      <c r="DK89" s="270"/>
      <c r="DL89" s="270"/>
      <c r="DM89" s="270"/>
      <c r="DN89" s="270"/>
      <c r="DO89" s="270"/>
      <c r="DP89" s="270"/>
      <c r="DQ89" s="270"/>
      <c r="DR89" s="270"/>
      <c r="DS89" s="270"/>
      <c r="DT89" s="270"/>
      <c r="DU89" s="270"/>
      <c r="DV89" s="270"/>
      <c r="DW89" s="270"/>
      <c r="DX89" s="270"/>
      <c r="DY89" s="270"/>
      <c r="DZ89" s="270"/>
      <c r="EA89" s="270"/>
      <c r="EB89" s="270"/>
      <c r="EC89" s="270"/>
      <c r="ED89" s="270"/>
    </row>
    <row r="90" spans="1:134" s="286" customFormat="1" x14ac:dyDescent="0.25">
      <c r="A90" s="601">
        <f>'дерево ЭД117-02Э'!A92</f>
        <v>89</v>
      </c>
      <c r="B90" s="376" t="str">
        <f>IF('дерево ЭД117-02Э'!B92=0," ",'дерево ЭД117-02Э'!B92)</f>
        <v>06.02.4.</v>
      </c>
      <c r="C90" s="381" t="str">
        <f>IF('дерево ЭД117-02Э'!C92=0," ",'дерево ЭД117-02Э'!C92)</f>
        <v>ЭД117-01-22-001Б-01</v>
      </c>
      <c r="D90" s="381" t="str">
        <f>IF('дерево ЭД117-02Э'!D92=0," ",'дерево ЭД117-02Э'!D92)</f>
        <v>Корпус</v>
      </c>
      <c r="E90" s="149" t="s">
        <v>1097</v>
      </c>
      <c r="F90" s="149" t="s">
        <v>1146</v>
      </c>
      <c r="G90" s="149" t="s">
        <v>1147</v>
      </c>
      <c r="H90" s="135" t="s">
        <v>89</v>
      </c>
      <c r="I90" s="625">
        <v>0.03</v>
      </c>
      <c r="J90" s="625">
        <v>0.112</v>
      </c>
      <c r="K90" s="629"/>
      <c r="L90" s="709" t="s">
        <v>1236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594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</row>
    <row r="91" spans="1:134" s="3" customFormat="1" x14ac:dyDescent="0.25">
      <c r="A91" s="601">
        <f>'дерево ЭД117-02Э'!A93</f>
        <v>90</v>
      </c>
      <c r="B91" s="109" t="str">
        <f>IF('дерево ЭД117-02Э'!B93=0," ",'дерево ЭД117-02Э'!B93)</f>
        <v>06.02.5.</v>
      </c>
      <c r="C91" s="20" t="str">
        <f>IF('дерево ЭД117-02Э'!C93=0," ",'дерево ЭД117-02Э'!C93)</f>
        <v>ЭД117-01-22-004Б-01</v>
      </c>
      <c r="D91" s="20" t="str">
        <f>IF('дерево ЭД117-02Э'!D93=0," ",'дерево ЭД117-02Э'!D93)</f>
        <v>Пробка</v>
      </c>
      <c r="E91" s="146" t="s">
        <v>1072</v>
      </c>
      <c r="F91" s="146" t="s">
        <v>1148</v>
      </c>
      <c r="G91" s="146" t="s">
        <v>1247</v>
      </c>
      <c r="H91" s="134" t="s">
        <v>89</v>
      </c>
      <c r="I91" s="127">
        <v>1.4E-2</v>
      </c>
      <c r="J91" s="127">
        <v>4.2000000000000003E-2</v>
      </c>
      <c r="K91" s="141"/>
      <c r="L91" s="710" t="s">
        <v>1236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589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</row>
    <row r="92" spans="1:134" s="263" customFormat="1" ht="13.8" thickBot="1" x14ac:dyDescent="0.3">
      <c r="A92" s="601">
        <f>'дерево ЭД117-02Э'!A94</f>
        <v>91</v>
      </c>
      <c r="B92" s="337" t="str">
        <f>IF('дерево ЭД117-02Э'!B94=0," ",'дерево ЭД117-02Э'!B94)</f>
        <v xml:space="preserve"> </v>
      </c>
      <c r="C92" s="342" t="str">
        <f>IF('дерево ЭД117-02Э'!C94=0," ",'дерево ЭД117-02Э'!C94)</f>
        <v xml:space="preserve"> </v>
      </c>
      <c r="D92" s="357" t="str">
        <f>IF('дерево ЭД117-02Э'!D94=0," ",'дерево ЭД117-02Э'!D94)</f>
        <v xml:space="preserve"> </v>
      </c>
      <c r="E92" s="502"/>
      <c r="F92" s="502"/>
      <c r="G92" s="158"/>
      <c r="H92" s="150"/>
      <c r="I92" s="170"/>
      <c r="J92" s="655"/>
      <c r="K92" s="158"/>
      <c r="L92" s="707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59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</row>
    <row r="93" spans="1:134" s="270" customFormat="1" ht="13.8" thickBot="1" x14ac:dyDescent="0.3">
      <c r="A93" s="601">
        <f>'дерево ЭД117-02Э'!A95</f>
        <v>92</v>
      </c>
      <c r="B93" s="384" t="str">
        <f>IF('дерево ЭД117-02Э'!B95=0," ",'дерево ЭД117-02Э'!B95)</f>
        <v>07.</v>
      </c>
      <c r="C93" s="390" t="str">
        <f>IF('дерево ЭД117-02Э'!C95=0," ",'дерево ЭД117-02Э'!C95)</f>
        <v>ЭД117-02-40СБ</v>
      </c>
      <c r="D93" s="397" t="str">
        <f>IF('дерево ЭД117-02Э'!D95=0," ",'дерево ЭД117-02Э'!D95)</f>
        <v xml:space="preserve">Корпус </v>
      </c>
      <c r="E93" s="577"/>
      <c r="F93" s="577"/>
      <c r="G93" s="571"/>
      <c r="H93" s="573" t="s">
        <v>112</v>
      </c>
      <c r="I93" s="676"/>
      <c r="J93" s="677"/>
      <c r="K93" s="678" t="s">
        <v>1153</v>
      </c>
      <c r="L93" s="70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595"/>
    </row>
    <row r="94" spans="1:134" s="37" customFormat="1" x14ac:dyDescent="0.25">
      <c r="A94" s="601">
        <f>'дерево ЭД117-02Э'!A96</f>
        <v>93</v>
      </c>
      <c r="B94" s="188" t="str">
        <f>IF('дерево ЭД117-02Э'!B96=0," ",'дерево ЭД117-02Э'!B96)</f>
        <v>07.1.</v>
      </c>
      <c r="C94" s="372" t="str">
        <f>IF('дерево ЭД117-02Э'!C96=0," ",'дерево ЭД117-02Э'!C96)</f>
        <v>ЭД117-01-22-005-01</v>
      </c>
      <c r="D94" s="372" t="str">
        <f>IF('дерево ЭД117-02Э'!D96=0," ",'дерево ЭД117-02Э'!D96)</f>
        <v>Шайба</v>
      </c>
      <c r="E94" s="511" t="s">
        <v>1059</v>
      </c>
      <c r="F94" s="511"/>
      <c r="G94" s="511" t="s">
        <v>1137</v>
      </c>
      <c r="H94" s="512" t="s">
        <v>89</v>
      </c>
      <c r="I94" s="632">
        <v>1.9E-3</v>
      </c>
      <c r="J94" s="632">
        <v>1.2E-2</v>
      </c>
      <c r="K94" s="629"/>
      <c r="L94" s="709" t="s">
        <v>1237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594"/>
    </row>
    <row r="95" spans="1:134" s="7" customFormat="1" x14ac:dyDescent="0.25">
      <c r="A95" s="601">
        <f>'дерево ЭД117-02Э'!A97</f>
        <v>94</v>
      </c>
      <c r="B95" s="108" t="str">
        <f>IF('дерево ЭД117-02Э'!B97=0," ",'дерево ЭД117-02Э'!B97)</f>
        <v>07.2.</v>
      </c>
      <c r="C95" s="17" t="str">
        <f>IF('дерево ЭД117-02Э'!C97=0," ",'дерево ЭД117-02Э'!C97)</f>
        <v>ЭД117-06-25-003</v>
      </c>
      <c r="D95" s="16" t="str">
        <f>IF('дерево ЭД117-02Э'!D97=0," ",'дерево ЭД117-02Э'!D97)</f>
        <v>Кольцо пружинное</v>
      </c>
      <c r="E95" s="147" t="s">
        <v>1116</v>
      </c>
      <c r="F95" s="147"/>
      <c r="G95" s="147" t="s">
        <v>1125</v>
      </c>
      <c r="H95" s="138" t="s">
        <v>89</v>
      </c>
      <c r="I95" s="125">
        <v>2E-3</v>
      </c>
      <c r="J95" s="125">
        <v>2E-3</v>
      </c>
      <c r="K95" s="141"/>
      <c r="L95" s="710" t="s">
        <v>1237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589"/>
    </row>
    <row r="96" spans="1:134" s="7" customFormat="1" x14ac:dyDescent="0.25">
      <c r="A96" s="601">
        <f>'дерево ЭД117-02Э'!A98</f>
        <v>95</v>
      </c>
      <c r="B96" s="108" t="str">
        <f>IF('дерево ЭД117-02Э'!B98=0," ",'дерево ЭД117-02Э'!B98)</f>
        <v>07.3.</v>
      </c>
      <c r="C96" s="20" t="str">
        <f>IF('дерево ЭД117-02Э'!C98=0," ",'дерево ЭД117-02Э'!C98)</f>
        <v>ЭД117-02-40-001</v>
      </c>
      <c r="D96" s="20" t="str">
        <f>IF('дерево ЭД117-02Э'!D98=0," ",'дерево ЭД117-02Э'!D98)</f>
        <v>Корпус</v>
      </c>
      <c r="E96" s="146" t="s">
        <v>1072</v>
      </c>
      <c r="F96" s="146" t="s">
        <v>1139</v>
      </c>
      <c r="G96" s="146" t="s">
        <v>1152</v>
      </c>
      <c r="H96" s="134" t="s">
        <v>89</v>
      </c>
      <c r="I96" s="127">
        <v>7.8</v>
      </c>
      <c r="J96" s="127">
        <v>14.4</v>
      </c>
      <c r="K96" s="141"/>
      <c r="L96" s="710" t="s">
        <v>1237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589"/>
    </row>
    <row r="97" spans="1:134" s="50" customFormat="1" ht="13.8" thickBot="1" x14ac:dyDescent="0.3">
      <c r="A97" s="601">
        <f>'дерево ЭД117-02Э'!A99</f>
        <v>96</v>
      </c>
      <c r="B97" s="182" t="str">
        <f>IF('дерево ЭД117-02Э'!B99=0," ",'дерево ЭД117-02Э'!B99)</f>
        <v>07.4.</v>
      </c>
      <c r="C97" s="219" t="str">
        <f>IF('дерево ЭД117-02Э'!C99=0," ",'дерево ЭД117-02Э'!C99)</f>
        <v>ДЖБ.09.1.0836</v>
      </c>
      <c r="D97" s="219" t="str">
        <f>IF('дерево ЭД117-02Э'!D99=0," ",'дерево ЭД117-02Э'!D99)</f>
        <v>Магнит</v>
      </c>
      <c r="E97" s="362" t="s">
        <v>1155</v>
      </c>
      <c r="F97" s="362"/>
      <c r="G97" s="362" t="s">
        <v>1270</v>
      </c>
      <c r="H97" s="661" t="s">
        <v>112</v>
      </c>
      <c r="I97" s="657"/>
      <c r="J97" s="657">
        <v>1</v>
      </c>
      <c r="K97" s="165"/>
      <c r="L97" s="714" t="s">
        <v>1237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590"/>
    </row>
    <row r="98" spans="1:134" s="270" customFormat="1" ht="13.8" thickBot="1" x14ac:dyDescent="0.3">
      <c r="A98" s="601">
        <f>'дерево ЭД117-02Э'!A100</f>
        <v>97</v>
      </c>
      <c r="B98" s="384" t="str">
        <f>IF('дерево ЭД117-02Э'!B100=0," ",'дерево ЭД117-02Э'!B100)</f>
        <v>07.01.</v>
      </c>
      <c r="C98" s="395" t="str">
        <f>IF('дерево ЭД117-02Э'!C100=0," ",'дерево ЭД117-02Э'!C100)</f>
        <v>ЭД117-01-65-01СБ</v>
      </c>
      <c r="D98" s="395" t="str">
        <f>IF('дерево ЭД117-02Э'!D100=0," ",'дерево ЭД117-02Э'!D100)</f>
        <v>Подшипник</v>
      </c>
      <c r="E98" s="557"/>
      <c r="F98" s="557"/>
      <c r="G98" s="557"/>
      <c r="H98" s="559" t="s">
        <v>112</v>
      </c>
      <c r="I98" s="560"/>
      <c r="J98" s="671"/>
      <c r="K98" s="672"/>
      <c r="L98" s="715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595"/>
    </row>
    <row r="99" spans="1:134" s="37" customFormat="1" x14ac:dyDescent="0.25">
      <c r="A99" s="601">
        <f>'дерево ЭД117-02Э'!A101</f>
        <v>98</v>
      </c>
      <c r="B99" s="188" t="str">
        <f>IF('дерево ЭД117-02Э'!B101=0," ",'дерево ЭД117-02Э'!B101)</f>
        <v>07.01.1.</v>
      </c>
      <c r="C99" s="372" t="str">
        <f>IF('дерево ЭД117-02Э'!C101=0," ",'дерево ЭД117-02Э'!C101)</f>
        <v>ЭД117-01-65-01-001</v>
      </c>
      <c r="D99" s="372" t="str">
        <f>IF('дерево ЭД117-02Э'!D101=0," ",'дерево ЭД117-02Э'!D101)</f>
        <v>Втулка</v>
      </c>
      <c r="E99" s="511" t="s">
        <v>34</v>
      </c>
      <c r="F99" s="511" t="s">
        <v>1140</v>
      </c>
      <c r="G99" s="511" t="s">
        <v>1261</v>
      </c>
      <c r="H99" s="512" t="s">
        <v>89</v>
      </c>
      <c r="I99" s="665">
        <v>6.4000000000000001E-2</v>
      </c>
      <c r="J99" s="632">
        <v>0.21</v>
      </c>
      <c r="K99" s="629"/>
      <c r="L99" s="709" t="s">
        <v>1237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594"/>
    </row>
    <row r="100" spans="1:134" s="50" customFormat="1" ht="13.8" thickBot="1" x14ac:dyDescent="0.3">
      <c r="A100" s="601">
        <f>'дерево ЭД117-02Э'!A102</f>
        <v>99</v>
      </c>
      <c r="B100" s="182" t="str">
        <f>IF('дерево ЭД117-02Э'!B102=0," ",'дерево ЭД117-02Э'!B102)</f>
        <v>07.01.2.</v>
      </c>
      <c r="C100" s="349" t="str">
        <f>IF('дерево ЭД117-02Э'!C102=0," ",'дерево ЭД117-02Э'!C102)</f>
        <v>ЭД103-01-050-03</v>
      </c>
      <c r="D100" s="349" t="str">
        <f>IF('дерево ЭД117-02Э'!D102=0," ",'дерево ЭД117-02Э'!D102)</f>
        <v>Втулка ВМФ-017</v>
      </c>
      <c r="E100" s="492" t="s">
        <v>1141</v>
      </c>
      <c r="F100" s="492"/>
      <c r="G100" s="492" t="s">
        <v>1142</v>
      </c>
      <c r="H100" s="493" t="s">
        <v>112</v>
      </c>
      <c r="I100" s="658"/>
      <c r="J100" s="657">
        <v>1</v>
      </c>
      <c r="K100" s="504" t="s">
        <v>57</v>
      </c>
      <c r="L100" s="714" t="s">
        <v>1237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590"/>
    </row>
    <row r="101" spans="1:134" s="270" customFormat="1" ht="13.8" thickBot="1" x14ac:dyDescent="0.3">
      <c r="A101" s="601">
        <f>'дерево ЭД117-02Э'!A103</f>
        <v>100</v>
      </c>
      <c r="B101" s="384" t="str">
        <f>IF('дерево ЭД117-02Э'!B103=0," ",'дерево ЭД117-02Э'!B103)</f>
        <v>07.02.</v>
      </c>
      <c r="C101" s="397" t="str">
        <f>IF('дерево ЭД117-02Э'!C103=0," ",'дерево ЭД117-02Э'!C103)</f>
        <v>ЭД117-01-22СБ</v>
      </c>
      <c r="D101" s="391" t="str">
        <f>IF('дерево ЭД117-02Э'!D103=0," ",'дерево ЭД117-02Э'!D103)</f>
        <v>Клапан</v>
      </c>
      <c r="E101" s="571"/>
      <c r="F101" s="571"/>
      <c r="G101" s="571"/>
      <c r="H101" s="573" t="s">
        <v>112</v>
      </c>
      <c r="I101" s="677"/>
      <c r="J101" s="677"/>
      <c r="K101" s="678" t="s">
        <v>1154</v>
      </c>
      <c r="L101" s="70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595"/>
    </row>
    <row r="102" spans="1:134" s="253" customFormat="1" ht="13.8" thickBot="1" x14ac:dyDescent="0.3">
      <c r="A102" s="601">
        <f>'дерево ЭД117-02Э'!A104</f>
        <v>101</v>
      </c>
      <c r="B102" s="418" t="str">
        <f>IF('дерево ЭД117-02Э'!B104=0," ",'дерево ЭД117-02Э'!B104)</f>
        <v>07.02.1.</v>
      </c>
      <c r="C102" s="419" t="str">
        <f>IF('дерево ЭД117-02Э'!C104=0," ",'дерево ЭД117-02Э'!C104)</f>
        <v>ЭД117-01-22-002</v>
      </c>
      <c r="D102" s="419" t="str">
        <f>IF('дерево ЭД117-02Э'!D104=0," ",'дерево ЭД117-02Э'!D104)</f>
        <v>Дно</v>
      </c>
      <c r="E102" s="521" t="s">
        <v>1119</v>
      </c>
      <c r="F102" s="521"/>
      <c r="G102" s="521" t="s">
        <v>1143</v>
      </c>
      <c r="H102" s="522" t="s">
        <v>89</v>
      </c>
      <c r="I102" s="666">
        <v>1.5E-3</v>
      </c>
      <c r="J102" s="663">
        <v>8.0000000000000002E-3</v>
      </c>
      <c r="K102" s="628"/>
      <c r="L102" s="713" t="s">
        <v>1237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593"/>
    </row>
    <row r="103" spans="1:134" s="202" customFormat="1" x14ac:dyDescent="0.25">
      <c r="A103" s="601">
        <f>'дерево ЭД117-02Э'!A105</f>
        <v>102</v>
      </c>
      <c r="B103" s="259" t="str">
        <f>IF('дерево ЭД117-02Э'!B105=0," ",'дерево ЭД117-02Э'!B105)</f>
        <v>07.02.2.</v>
      </c>
      <c r="C103" s="431" t="str">
        <f>IF('дерево ЭД117-02Э'!C105=0," ",'дерево ЭД117-02Э'!C105)</f>
        <v>ЭД117-01-22-003</v>
      </c>
      <c r="D103" s="431" t="str">
        <f>IF('дерево ЭД117-02Э'!D105=0," ",'дерево ЭД117-02Э'!D105)</f>
        <v>Пружина</v>
      </c>
      <c r="E103" s="564"/>
      <c r="F103" s="564"/>
      <c r="G103" s="564" t="s">
        <v>1144</v>
      </c>
      <c r="H103" s="565" t="s">
        <v>89</v>
      </c>
      <c r="I103" s="679">
        <v>8.3999999999999995E-5</v>
      </c>
      <c r="J103" s="673"/>
      <c r="K103" s="674"/>
      <c r="L103" s="711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591"/>
    </row>
    <row r="104" spans="1:134" s="212" customFormat="1" ht="13.8" thickBot="1" x14ac:dyDescent="0.3">
      <c r="A104" s="601">
        <f>'дерево ЭД117-02Э'!A106</f>
        <v>103</v>
      </c>
      <c r="B104" s="261" t="str">
        <f>IF('дерево ЭД117-02Э'!B106=0," ",'дерево ЭД117-02Э'!B106)</f>
        <v>07.02.2.</v>
      </c>
      <c r="C104" s="435" t="str">
        <f>IF('дерево ЭД117-02Э'!C106=0," ",'дерево ЭД117-02Э'!C106)</f>
        <v>ЭД117-01-22-003Б</v>
      </c>
      <c r="D104" s="435" t="str">
        <f>IF('дерево ЭД117-02Э'!D106=0," ",'дерево ЭД117-02Э'!D106)</f>
        <v>Пружина</v>
      </c>
      <c r="E104" s="568" t="s">
        <v>1116</v>
      </c>
      <c r="F104" s="568"/>
      <c r="G104" s="568" t="s">
        <v>1145</v>
      </c>
      <c r="H104" s="569" t="s">
        <v>89</v>
      </c>
      <c r="I104" s="680">
        <v>8.3999999999999995E-5</v>
      </c>
      <c r="J104" s="675">
        <v>1.2E-4</v>
      </c>
      <c r="K104" s="217" t="s">
        <v>67</v>
      </c>
      <c r="L104" s="712" t="s">
        <v>1237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592"/>
    </row>
    <row r="105" spans="1:134" s="253" customFormat="1" ht="13.8" thickBot="1" x14ac:dyDescent="0.3">
      <c r="A105" s="601">
        <f>'дерево ЭД117-02Э'!A107</f>
        <v>104</v>
      </c>
      <c r="B105" s="418" t="str">
        <f>IF('дерево ЭД117-02Э'!B107=0," ",'дерево ЭД117-02Э'!B107)</f>
        <v>07.02.3.</v>
      </c>
      <c r="C105" s="419" t="str">
        <f>IF('дерево ЭД117-02Э'!C107=0," ",'дерево ЭД117-02Э'!C107)</f>
        <v>ЭД117-01-22-005</v>
      </c>
      <c r="D105" s="419" t="str">
        <f>IF('дерево ЭД117-02Э'!D107=0," ",'дерево ЭД117-02Э'!D107)</f>
        <v>Шайба</v>
      </c>
      <c r="E105" s="521" t="s">
        <v>1059</v>
      </c>
      <c r="F105" s="521"/>
      <c r="G105" s="521" t="s">
        <v>1137</v>
      </c>
      <c r="H105" s="522" t="s">
        <v>89</v>
      </c>
      <c r="I105" s="666">
        <v>1.6999999999999999E-3</v>
      </c>
      <c r="J105" s="663">
        <v>7.1000000000000004E-3</v>
      </c>
      <c r="K105" s="628"/>
      <c r="L105" s="713" t="s">
        <v>1237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593"/>
    </row>
    <row r="106" spans="1:134" s="202" customFormat="1" x14ac:dyDescent="0.25">
      <c r="A106" s="601">
        <f>'дерево ЭД117-02Э'!A108</f>
        <v>105</v>
      </c>
      <c r="B106" s="259" t="str">
        <f>IF('дерево ЭД117-02Э'!B108=0," ",'дерево ЭД117-02Э'!B108)</f>
        <v>07.02.4.</v>
      </c>
      <c r="C106" s="439" t="str">
        <f>IF('дерево ЭД117-02Э'!C108=0," ",'дерево ЭД117-02Э'!C108)</f>
        <v>ЭД117-01-22-001</v>
      </c>
      <c r="D106" s="439" t="str">
        <f>IF('дерево ЭД117-02Э'!D108=0," ",'дерево ЭД117-02Э'!D108)</f>
        <v>Корпус</v>
      </c>
      <c r="E106" s="549"/>
      <c r="F106" s="549"/>
      <c r="G106" s="549" t="s">
        <v>1149</v>
      </c>
      <c r="H106" s="550" t="s">
        <v>89</v>
      </c>
      <c r="I106" s="638">
        <v>0.03</v>
      </c>
      <c r="J106" s="638"/>
      <c r="K106" s="674"/>
      <c r="L106" s="711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591"/>
    </row>
    <row r="107" spans="1:134" s="212" customFormat="1" ht="13.8" thickBot="1" x14ac:dyDescent="0.3">
      <c r="A107" s="601">
        <f>'дерево ЭД117-02Э'!A109</f>
        <v>106</v>
      </c>
      <c r="B107" s="261" t="str">
        <f>IF('дерево ЭД117-02Э'!B109=0," ",'дерево ЭД117-02Э'!B109)</f>
        <v>07.02.4.</v>
      </c>
      <c r="C107" s="441" t="str">
        <f>IF('дерево ЭД117-02Э'!C109=0," ",'дерево ЭД117-02Э'!C109)</f>
        <v>ЭД117-01-22-001Б</v>
      </c>
      <c r="D107" s="441" t="str">
        <f>IF('дерево ЭД117-02Э'!D109=0," ",'дерево ЭД117-02Э'!D109)</f>
        <v>Корпус</v>
      </c>
      <c r="E107" s="547" t="s">
        <v>1097</v>
      </c>
      <c r="F107" s="547" t="s">
        <v>1146</v>
      </c>
      <c r="G107" s="547" t="s">
        <v>1150</v>
      </c>
      <c r="H107" s="548" t="s">
        <v>89</v>
      </c>
      <c r="I107" s="641">
        <v>0.03</v>
      </c>
      <c r="J107" s="641">
        <v>0.112</v>
      </c>
      <c r="K107" s="217" t="s">
        <v>309</v>
      </c>
      <c r="L107" s="712" t="s">
        <v>1237</v>
      </c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592"/>
    </row>
    <row r="108" spans="1:134" s="202" customFormat="1" x14ac:dyDescent="0.25">
      <c r="A108" s="601">
        <f>'дерево ЭД117-02Э'!A110</f>
        <v>107</v>
      </c>
      <c r="B108" s="259" t="str">
        <f>IF('дерево ЭД117-02Э'!B110=0," ",'дерево ЭД117-02Э'!B110)</f>
        <v>07.02.5.</v>
      </c>
      <c r="C108" s="439" t="str">
        <f>IF('дерево ЭД117-02Э'!C110=0," ",'дерево ЭД117-02Э'!C110)</f>
        <v>ЭД117-01-22-004</v>
      </c>
      <c r="D108" s="439" t="str">
        <f>IF('дерево ЭД117-02Э'!D110=0," ",'дерево ЭД117-02Э'!D110)</f>
        <v>Пробка</v>
      </c>
      <c r="E108" s="549"/>
      <c r="F108" s="549"/>
      <c r="G108" s="549" t="s">
        <v>1151</v>
      </c>
      <c r="H108" s="550" t="s">
        <v>89</v>
      </c>
      <c r="I108" s="638">
        <v>1.4E-2</v>
      </c>
      <c r="J108" s="638"/>
      <c r="K108" s="224"/>
      <c r="L108" s="711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591"/>
    </row>
    <row r="109" spans="1:134" s="212" customFormat="1" ht="13.8" thickBot="1" x14ac:dyDescent="0.3">
      <c r="A109" s="601">
        <f>'дерево ЭД117-02Э'!A111</f>
        <v>108</v>
      </c>
      <c r="B109" s="261" t="str">
        <f>IF('дерево ЭД117-02Э'!B111=0," ",'дерево ЭД117-02Э'!B111)</f>
        <v>07.02.5.</v>
      </c>
      <c r="C109" s="441" t="str">
        <f>IF('дерево ЭД117-02Э'!C111=0," ",'дерево ЭД117-02Э'!C111)</f>
        <v>ЭД117-01-22-004Б</v>
      </c>
      <c r="D109" s="441" t="str">
        <f>IF('дерево ЭД117-02Э'!D111=0," ",'дерево ЭД117-02Э'!D111)</f>
        <v>Пробка</v>
      </c>
      <c r="E109" s="547" t="s">
        <v>1072</v>
      </c>
      <c r="F109" s="547" t="s">
        <v>1148</v>
      </c>
      <c r="G109" s="547" t="s">
        <v>1152</v>
      </c>
      <c r="H109" s="548" t="s">
        <v>89</v>
      </c>
      <c r="I109" s="641">
        <v>1.4E-2</v>
      </c>
      <c r="J109" s="641">
        <v>4.2000000000000003E-2</v>
      </c>
      <c r="K109" s="217" t="s">
        <v>310</v>
      </c>
      <c r="L109" s="712" t="s">
        <v>1237</v>
      </c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592"/>
    </row>
    <row r="110" spans="1:134" s="37" customFormat="1" x14ac:dyDescent="0.25">
      <c r="A110" s="601">
        <f>'дерево ЭД117-02Э'!A112</f>
        <v>109</v>
      </c>
      <c r="B110" s="376" t="str">
        <f>IF('дерево ЭД117-02Э'!B112=0," ",'дерево ЭД117-02Э'!B112)</f>
        <v>07.02.6.</v>
      </c>
      <c r="C110" s="372" t="str">
        <f>IF('дерево ЭД117-02Э'!C112=0," ",'дерево ЭД117-02Э'!C112)</f>
        <v>Шарик 5.556-100</v>
      </c>
      <c r="D110" s="372" t="str">
        <f>IF('дерево ЭД117-02Э'!D112=0," ",'дерево ЭД117-02Э'!D112)</f>
        <v xml:space="preserve"> </v>
      </c>
      <c r="E110" s="511" t="s">
        <v>1156</v>
      </c>
      <c r="F110" s="511"/>
      <c r="G110" s="511" t="s">
        <v>1269</v>
      </c>
      <c r="H110" s="512" t="s">
        <v>112</v>
      </c>
      <c r="I110" s="665"/>
      <c r="J110" s="632">
        <v>1</v>
      </c>
      <c r="K110" s="629"/>
      <c r="L110" s="709" t="s">
        <v>1237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594"/>
    </row>
    <row r="111" spans="1:134" s="263" customFormat="1" ht="13.8" thickBot="1" x14ac:dyDescent="0.3">
      <c r="A111" s="601">
        <f>'дерево ЭД117-02Э'!A113</f>
        <v>110</v>
      </c>
      <c r="B111" s="353" t="str">
        <f>IF('дерево ЭД117-02Э'!B113=0," ",'дерево ЭД117-02Э'!B113)</f>
        <v xml:space="preserve"> </v>
      </c>
      <c r="C111" s="359" t="str">
        <f>IF('дерево ЭД117-02Э'!C113=0," ",'дерево ЭД117-02Э'!C113)</f>
        <v xml:space="preserve"> </v>
      </c>
      <c r="D111" s="360" t="str">
        <f>IF('дерево ЭД117-02Э'!D113=0," ",'дерево ЭД117-02Э'!D113)</f>
        <v xml:space="preserve"> </v>
      </c>
      <c r="E111" s="503"/>
      <c r="F111" s="503"/>
      <c r="G111" s="497"/>
      <c r="H111" s="498"/>
      <c r="I111" s="659"/>
      <c r="J111" s="660"/>
      <c r="K111" s="497"/>
      <c r="L111" s="707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59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</row>
    <row r="112" spans="1:134" s="275" customFormat="1" ht="13.8" thickBot="1" x14ac:dyDescent="0.3">
      <c r="A112" s="601">
        <f>'дерево ЭД117-02Э'!A114</f>
        <v>111</v>
      </c>
      <c r="B112" s="384" t="str">
        <f>IF('дерево ЭД117-02Э'!B114=0," ",'дерево ЭД117-02Э'!B114)</f>
        <v>07.</v>
      </c>
      <c r="C112" s="390" t="str">
        <f>IF('дерево ЭД117-02Э'!C114=0," ",'дерево ЭД117-02Э'!C114)</f>
        <v>ЭД117-02-40-01СБ</v>
      </c>
      <c r="D112" s="397" t="str">
        <f>IF('дерево ЭД117-02Э'!D114=0," ",'дерево ЭД117-02Э'!D114)</f>
        <v xml:space="preserve">Корпус </v>
      </c>
      <c r="E112" s="577"/>
      <c r="F112" s="577"/>
      <c r="G112" s="571"/>
      <c r="H112" s="573" t="s">
        <v>112</v>
      </c>
      <c r="I112" s="677"/>
      <c r="J112" s="677"/>
      <c r="K112" s="681" t="s">
        <v>311</v>
      </c>
      <c r="L112" s="70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595"/>
      <c r="DA112" s="270"/>
      <c r="DB112" s="270"/>
      <c r="DC112" s="270"/>
      <c r="DD112" s="270"/>
      <c r="DE112" s="270"/>
      <c r="DF112" s="270"/>
      <c r="DG112" s="270"/>
      <c r="DH112" s="270"/>
      <c r="DI112" s="270"/>
      <c r="DJ112" s="270"/>
      <c r="DK112" s="270"/>
      <c r="DL112" s="270"/>
      <c r="DM112" s="270"/>
      <c r="DN112" s="270"/>
      <c r="DO112" s="270"/>
      <c r="DP112" s="270"/>
      <c r="DQ112" s="270"/>
      <c r="DR112" s="270"/>
      <c r="DS112" s="270"/>
      <c r="DT112" s="270"/>
      <c r="DU112" s="270"/>
      <c r="DV112" s="270"/>
      <c r="DW112" s="270"/>
      <c r="DX112" s="270"/>
      <c r="DY112" s="270"/>
      <c r="DZ112" s="270"/>
      <c r="EA112" s="270"/>
      <c r="EB112" s="270"/>
      <c r="EC112" s="270"/>
      <c r="ED112" s="270"/>
    </row>
    <row r="113" spans="1:134" s="254" customFormat="1" ht="13.8" thickBot="1" x14ac:dyDescent="0.3">
      <c r="A113" s="601">
        <f>'дерево ЭД117-02Э'!A115</f>
        <v>112</v>
      </c>
      <c r="B113" s="306" t="str">
        <f>IF('дерево ЭД117-02Э'!B115=0," ",'дерево ЭД117-02Э'!B115)</f>
        <v>07.3.</v>
      </c>
      <c r="C113" s="377" t="str">
        <f>IF('дерево ЭД117-02Э'!C115=0," ",'дерево ЭД117-02Э'!C115)</f>
        <v>ЭД117-02-40-001-01</v>
      </c>
      <c r="D113" s="377" t="str">
        <f>IF('дерево ЭД117-02Э'!D115=0," ",'дерево ЭД117-02Э'!D115)</f>
        <v>Корпус</v>
      </c>
      <c r="E113" s="484" t="s">
        <v>1072</v>
      </c>
      <c r="F113" s="484" t="s">
        <v>1139</v>
      </c>
      <c r="G113" s="484" t="s">
        <v>1250</v>
      </c>
      <c r="H113" s="485" t="s">
        <v>89</v>
      </c>
      <c r="I113" s="627">
        <v>7.8</v>
      </c>
      <c r="J113" s="627">
        <v>14.4</v>
      </c>
      <c r="K113" s="628"/>
      <c r="L113" s="713" t="s">
        <v>1237</v>
      </c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593"/>
      <c r="DA113" s="253"/>
      <c r="DB113" s="253"/>
      <c r="DC113" s="253"/>
      <c r="DD113" s="253"/>
      <c r="DE113" s="253"/>
      <c r="DF113" s="253"/>
      <c r="DG113" s="253"/>
      <c r="DH113" s="253"/>
      <c r="DI113" s="253"/>
      <c r="DJ113" s="253"/>
      <c r="DK113" s="253"/>
      <c r="DL113" s="253"/>
      <c r="DM113" s="253"/>
      <c r="DN113" s="253"/>
      <c r="DO113" s="253"/>
      <c r="DP113" s="253"/>
      <c r="DQ113" s="253"/>
      <c r="DR113" s="253"/>
      <c r="DS113" s="253"/>
      <c r="DT113" s="253"/>
      <c r="DU113" s="253"/>
      <c r="DV113" s="253"/>
      <c r="DW113" s="253"/>
      <c r="DX113" s="253"/>
      <c r="DY113" s="253"/>
      <c r="DZ113" s="253"/>
      <c r="EA113" s="253"/>
      <c r="EB113" s="253"/>
      <c r="EC113" s="253"/>
      <c r="ED113" s="253"/>
    </row>
    <row r="114" spans="1:134" s="275" customFormat="1" ht="13.8" thickBot="1" x14ac:dyDescent="0.3">
      <c r="A114" s="601">
        <f>'дерево ЭД117-02Э'!A116</f>
        <v>113</v>
      </c>
      <c r="B114" s="384" t="str">
        <f>IF('дерево ЭД117-02Э'!B116=0," ",'дерево ЭД117-02Э'!B116)</f>
        <v>07.02.</v>
      </c>
      <c r="C114" s="397" t="str">
        <f>IF('дерево ЭД117-02Э'!C116=0," ",'дерево ЭД117-02Э'!C116)</f>
        <v>ЭД117-01-22-01СБ</v>
      </c>
      <c r="D114" s="391" t="str">
        <f>IF('дерево ЭД117-02Э'!D116=0," ",'дерево ЭД117-02Э'!D116)</f>
        <v>Клапан</v>
      </c>
      <c r="E114" s="571"/>
      <c r="F114" s="571"/>
      <c r="G114" s="571"/>
      <c r="H114" s="573" t="s">
        <v>112</v>
      </c>
      <c r="I114" s="677"/>
      <c r="J114" s="677"/>
      <c r="K114" s="681" t="s">
        <v>311</v>
      </c>
      <c r="L114" s="70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595"/>
      <c r="DA114" s="270"/>
      <c r="DB114" s="270"/>
      <c r="DC114" s="270"/>
      <c r="DD114" s="270"/>
      <c r="DE114" s="270"/>
      <c r="DF114" s="270"/>
      <c r="DG114" s="270"/>
      <c r="DH114" s="270"/>
      <c r="DI114" s="270"/>
      <c r="DJ114" s="270"/>
      <c r="DK114" s="270"/>
      <c r="DL114" s="270"/>
      <c r="DM114" s="270"/>
      <c r="DN114" s="270"/>
      <c r="DO114" s="270"/>
      <c r="DP114" s="270"/>
      <c r="DQ114" s="270"/>
      <c r="DR114" s="270"/>
      <c r="DS114" s="270"/>
      <c r="DT114" s="270"/>
      <c r="DU114" s="270"/>
      <c r="DV114" s="270"/>
      <c r="DW114" s="270"/>
      <c r="DX114" s="270"/>
      <c r="DY114" s="270"/>
      <c r="DZ114" s="270"/>
      <c r="EA114" s="270"/>
      <c r="EB114" s="270"/>
      <c r="EC114" s="270"/>
      <c r="ED114" s="270"/>
    </row>
    <row r="115" spans="1:134" s="286" customFormat="1" x14ac:dyDescent="0.25">
      <c r="A115" s="601">
        <f>'дерево ЭД117-02Э'!A117</f>
        <v>114</v>
      </c>
      <c r="B115" s="376" t="str">
        <f>IF('дерево ЭД117-02Э'!B117=0," ",'дерево ЭД117-02Э'!B117)</f>
        <v>07.02.4.</v>
      </c>
      <c r="C115" s="381" t="str">
        <f>IF('дерево ЭД117-02Э'!C117=0," ",'дерево ЭД117-02Э'!C117)</f>
        <v>ЭД117-01-22-001Б-01</v>
      </c>
      <c r="D115" s="381" t="str">
        <f>IF('дерево ЭД117-02Э'!D117=0," ",'дерево ЭД117-02Э'!D117)</f>
        <v>Корпус</v>
      </c>
      <c r="E115" s="149" t="s">
        <v>1097</v>
      </c>
      <c r="F115" s="149" t="s">
        <v>1146</v>
      </c>
      <c r="G115" s="149" t="s">
        <v>1147</v>
      </c>
      <c r="H115" s="135" t="s">
        <v>89</v>
      </c>
      <c r="I115" s="625">
        <v>0.03</v>
      </c>
      <c r="J115" s="625">
        <v>0.112</v>
      </c>
      <c r="K115" s="629"/>
      <c r="L115" s="709" t="s">
        <v>1237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594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</row>
    <row r="116" spans="1:134" s="3" customFormat="1" x14ac:dyDescent="0.25">
      <c r="A116" s="601">
        <f>'дерево ЭД117-02Э'!A118</f>
        <v>115</v>
      </c>
      <c r="B116" s="109" t="str">
        <f>IF('дерево ЭД117-02Э'!B118=0," ",'дерево ЭД117-02Э'!B118)</f>
        <v>07.02.5.</v>
      </c>
      <c r="C116" s="20" t="str">
        <f>IF('дерево ЭД117-02Э'!C118=0," ",'дерево ЭД117-02Э'!C118)</f>
        <v>ЭД117-01-22-004Б-01</v>
      </c>
      <c r="D116" s="20" t="str">
        <f>IF('дерево ЭД117-02Э'!D118=0," ",'дерево ЭД117-02Э'!D118)</f>
        <v>Пробка</v>
      </c>
      <c r="E116" s="146" t="s">
        <v>1072</v>
      </c>
      <c r="F116" s="146" t="s">
        <v>1148</v>
      </c>
      <c r="G116" s="146" t="s">
        <v>1247</v>
      </c>
      <c r="H116" s="134" t="s">
        <v>89</v>
      </c>
      <c r="I116" s="127">
        <v>1.4E-2</v>
      </c>
      <c r="J116" s="127">
        <v>4.2000000000000003E-2</v>
      </c>
      <c r="K116" s="141"/>
      <c r="L116" s="710" t="s">
        <v>1237</v>
      </c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589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</row>
    <row r="117" spans="1:134" s="263" customFormat="1" ht="13.8" thickBot="1" x14ac:dyDescent="0.3">
      <c r="A117" s="601">
        <f>'дерево ЭД117-02Э'!A119</f>
        <v>116</v>
      </c>
      <c r="B117" s="337" t="str">
        <f>IF('дерево ЭД117-02Э'!B119=0," ",'дерево ЭД117-02Э'!B119)</f>
        <v xml:space="preserve"> </v>
      </c>
      <c r="C117" s="263" t="str">
        <f>IF('дерево ЭД117-02Э'!C119=0," ",'дерево ЭД117-02Э'!C119)</f>
        <v xml:space="preserve"> </v>
      </c>
      <c r="D117" s="263" t="str">
        <f>IF('дерево ЭД117-02Э'!D119=0," ",'дерево ЭД117-02Э'!D119)</f>
        <v xml:space="preserve"> </v>
      </c>
      <c r="E117" s="158"/>
      <c r="F117" s="158"/>
      <c r="G117" s="158"/>
      <c r="H117" s="150"/>
      <c r="I117" s="170"/>
      <c r="J117" s="655"/>
      <c r="K117" s="158"/>
      <c r="L117" s="707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59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</row>
    <row r="118" spans="1:134" s="275" customFormat="1" ht="13.8" thickBot="1" x14ac:dyDescent="0.3">
      <c r="A118" s="601">
        <f>'дерево ЭД117-02Э'!A120</f>
        <v>117</v>
      </c>
      <c r="B118" s="384" t="str">
        <f>IF('дерево ЭД117-02Э'!B120=0," ",'дерево ЭД117-02Э'!B120)</f>
        <v>08.</v>
      </c>
      <c r="C118" s="390" t="str">
        <f>IF('дерево ЭД117-02Э'!C120=0," ",'дерево ЭД117-02Э'!C120)</f>
        <v>ЭД117-02-70СБ</v>
      </c>
      <c r="D118" s="390" t="str">
        <f>IF('дерево ЭД117-02Э'!D120=0," ",'дерево ЭД117-02Э'!D120)</f>
        <v>Пята</v>
      </c>
      <c r="E118" s="571"/>
      <c r="F118" s="571"/>
      <c r="G118" s="571"/>
      <c r="H118" s="573" t="s">
        <v>112</v>
      </c>
      <c r="I118" s="677"/>
      <c r="J118" s="677"/>
      <c r="K118" s="672"/>
      <c r="L118" s="70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595"/>
      <c r="DA118" s="270"/>
      <c r="DB118" s="270"/>
      <c r="DC118" s="270"/>
      <c r="DD118" s="270"/>
      <c r="DE118" s="270"/>
      <c r="DF118" s="270"/>
      <c r="DG118" s="270"/>
      <c r="DH118" s="270"/>
      <c r="DI118" s="270"/>
      <c r="DJ118" s="270"/>
      <c r="DK118" s="270"/>
      <c r="DL118" s="270"/>
      <c r="DM118" s="270"/>
      <c r="DN118" s="270"/>
      <c r="DO118" s="270"/>
      <c r="DP118" s="270"/>
      <c r="DQ118" s="270"/>
      <c r="DR118" s="270"/>
      <c r="DS118" s="270"/>
      <c r="DT118" s="270"/>
      <c r="DU118" s="270"/>
      <c r="DV118" s="270"/>
      <c r="DW118" s="270"/>
      <c r="DX118" s="270"/>
      <c r="DY118" s="270"/>
      <c r="DZ118" s="270"/>
      <c r="EA118" s="270"/>
      <c r="EB118" s="270"/>
      <c r="EC118" s="270"/>
      <c r="ED118" s="270"/>
    </row>
    <row r="119" spans="1:134" s="286" customFormat="1" x14ac:dyDescent="0.25">
      <c r="A119" s="601">
        <f>'дерево ЭД117-02Э'!A121</f>
        <v>118</v>
      </c>
      <c r="B119" s="188" t="str">
        <f>IF('дерево ЭД117-02Э'!B121=0," ",'дерево ЭД117-02Э'!B121)</f>
        <v>08.1.</v>
      </c>
      <c r="C119" s="383" t="str">
        <f>IF('дерево ЭД117-02Э'!C121=0," ",'дерево ЭД117-02Э'!C121)</f>
        <v>ЭД117-02-70-001</v>
      </c>
      <c r="D119" s="383" t="str">
        <f>IF('дерево ЭД117-02Э'!D121=0," ",'дерево ЭД117-02Э'!D121)</f>
        <v>Основание пяты</v>
      </c>
      <c r="E119" s="149" t="s">
        <v>1072</v>
      </c>
      <c r="F119" s="149" t="s">
        <v>1158</v>
      </c>
      <c r="G119" s="149" t="s">
        <v>1246</v>
      </c>
      <c r="H119" s="135" t="s">
        <v>89</v>
      </c>
      <c r="I119" s="625">
        <v>0.62</v>
      </c>
      <c r="J119" s="625">
        <v>1.32</v>
      </c>
      <c r="K119" s="629"/>
      <c r="L119" s="709" t="s">
        <v>1238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594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</row>
    <row r="120" spans="1:134" s="3" customFormat="1" x14ac:dyDescent="0.25">
      <c r="A120" s="601">
        <f>'дерево ЭД117-02Э'!A122</f>
        <v>119</v>
      </c>
      <c r="B120" s="108" t="str">
        <f>IF('дерево ЭД117-02Э'!B122=0," ",'дерево ЭД117-02Э'!B122)</f>
        <v>08.2.</v>
      </c>
      <c r="C120" s="98" t="str">
        <f>IF('дерево ЭД117-02Э'!C122=0," ",'дерево ЭД117-02Э'!C122)</f>
        <v>Рэлит марки "3"-3</v>
      </c>
      <c r="D120" s="98" t="str">
        <f>IF('дерево ЭД117-02Э'!D122=0," ",'дерево ЭД117-02Э'!D122)</f>
        <v xml:space="preserve"> </v>
      </c>
      <c r="E120" s="146" t="s">
        <v>1159</v>
      </c>
      <c r="F120" s="146"/>
      <c r="G120" s="146" t="s">
        <v>1160</v>
      </c>
      <c r="H120" s="134" t="s">
        <v>89</v>
      </c>
      <c r="I120" s="127">
        <v>0.05</v>
      </c>
      <c r="J120" s="127">
        <v>0.05</v>
      </c>
      <c r="K120" s="141"/>
      <c r="L120" s="710" t="s">
        <v>1238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589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</row>
    <row r="121" spans="1:134" s="35" customFormat="1" ht="13.8" thickBot="1" x14ac:dyDescent="0.3">
      <c r="A121" s="601">
        <f>'дерево ЭД117-02Э'!A123</f>
        <v>120</v>
      </c>
      <c r="B121" s="182" t="str">
        <f>IF('дерево ЭД117-02Э'!B123=0," ",'дерево ЭД117-02Э'!B123)</f>
        <v>08.3.</v>
      </c>
      <c r="C121" s="447" t="str">
        <f>IF('дерево ЭД117-02Э'!C123=0," ",'дерево ЭД117-02Э'!C123)</f>
        <v>Порошок медный ПМС-1</v>
      </c>
      <c r="D121" s="447" t="str">
        <f>IF('дерево ЭД117-02Э'!D123=0," ",'дерево ЭД117-02Э'!D123)</f>
        <v xml:space="preserve"> </v>
      </c>
      <c r="E121" s="148" t="s">
        <v>1161</v>
      </c>
      <c r="F121" s="148"/>
      <c r="G121" s="148" t="s">
        <v>1162</v>
      </c>
      <c r="H121" s="137" t="s">
        <v>89</v>
      </c>
      <c r="I121" s="139">
        <v>2.4E-2</v>
      </c>
      <c r="J121" s="139">
        <v>2.4E-2</v>
      </c>
      <c r="K121" s="165"/>
      <c r="L121" s="714" t="s">
        <v>1238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59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</row>
    <row r="122" spans="1:134" s="199" customFormat="1" x14ac:dyDescent="0.25">
      <c r="A122" s="601">
        <f>'дерево ЭД117-02Э'!A124</f>
        <v>121</v>
      </c>
      <c r="B122" s="194" t="str">
        <f>IF('дерево ЭД117-02Э'!B124=0," ",'дерево ЭД117-02Э'!B124)</f>
        <v>08.4.</v>
      </c>
      <c r="C122" s="448" t="str">
        <f>IF('дерево ЭД117-02Э'!C124=0," ",'дерево ЭД117-02Э'!C124)</f>
        <v>Порошок никелевый ПНЭ-2</v>
      </c>
      <c r="D122" s="448" t="str">
        <f>IF('дерево ЭД117-02Э'!D124=0," ",'дерево ЭД117-02Э'!D124)</f>
        <v xml:space="preserve"> </v>
      </c>
      <c r="E122" s="549" t="s">
        <v>1163</v>
      </c>
      <c r="F122" s="549"/>
      <c r="G122" s="549" t="s">
        <v>1164</v>
      </c>
      <c r="H122" s="550" t="s">
        <v>89</v>
      </c>
      <c r="I122" s="638">
        <v>2.8000000000000001E-2</v>
      </c>
      <c r="J122" s="638">
        <v>2.8000000000000001E-2</v>
      </c>
      <c r="K122" s="215" t="s">
        <v>147</v>
      </c>
      <c r="L122" s="711" t="s">
        <v>1238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591"/>
      <c r="DA122" s="202"/>
      <c r="DB122" s="202"/>
      <c r="DC122" s="202"/>
      <c r="DD122" s="202"/>
      <c r="DE122" s="202"/>
      <c r="DF122" s="202"/>
      <c r="DG122" s="202"/>
      <c r="DH122" s="202"/>
      <c r="DI122" s="202"/>
      <c r="DJ122" s="202"/>
      <c r="DK122" s="202"/>
      <c r="DL122" s="202"/>
      <c r="DM122" s="202"/>
      <c r="DN122" s="202"/>
      <c r="DO122" s="202"/>
      <c r="DP122" s="202"/>
      <c r="DQ122" s="202"/>
      <c r="DR122" s="202"/>
      <c r="DS122" s="202"/>
      <c r="DT122" s="202"/>
      <c r="DU122" s="202"/>
      <c r="DV122" s="202"/>
      <c r="DW122" s="202"/>
      <c r="DX122" s="202"/>
      <c r="DY122" s="202"/>
      <c r="DZ122" s="202"/>
      <c r="EA122" s="202"/>
      <c r="EB122" s="202"/>
      <c r="EC122" s="202"/>
      <c r="ED122" s="202"/>
    </row>
    <row r="123" spans="1:134" s="209" customFormat="1" ht="13.8" thickBot="1" x14ac:dyDescent="0.3">
      <c r="A123" s="601">
        <f>'дерево ЭД117-02Э'!A125</f>
        <v>122</v>
      </c>
      <c r="B123" s="204" t="str">
        <f>IF('дерево ЭД117-02Э'!B125=0," ",'дерево ЭД117-02Э'!B125)</f>
        <v>08.4.</v>
      </c>
      <c r="C123" s="449" t="str">
        <f>IF('дерево ЭД117-02Э'!C125=0," ",'дерево ЭД117-02Э'!C125)</f>
        <v>Порошок никелевый ПНЭ-1</v>
      </c>
      <c r="D123" s="449" t="str">
        <f>IF('дерево ЭД117-02Э'!D125=0," ",'дерево ЭД117-02Э'!D125)</f>
        <v xml:space="preserve"> </v>
      </c>
      <c r="E123" s="547" t="s">
        <v>1163</v>
      </c>
      <c r="F123" s="547"/>
      <c r="G123" s="547" t="s">
        <v>1165</v>
      </c>
      <c r="H123" s="548" t="s">
        <v>89</v>
      </c>
      <c r="I123" s="641">
        <v>2.8000000000000001E-2</v>
      </c>
      <c r="J123" s="641">
        <v>2.8000000000000001E-2</v>
      </c>
      <c r="K123" s="217" t="s">
        <v>148</v>
      </c>
      <c r="L123" s="712" t="s">
        <v>1238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592"/>
      <c r="DA123" s="212"/>
      <c r="DB123" s="212"/>
      <c r="DC123" s="212"/>
      <c r="DD123" s="212"/>
      <c r="DE123" s="212"/>
      <c r="DF123" s="212"/>
      <c r="DG123" s="212"/>
      <c r="DH123" s="212"/>
      <c r="DI123" s="212"/>
      <c r="DJ123" s="212"/>
      <c r="DK123" s="212"/>
      <c r="DL123" s="212"/>
      <c r="DM123" s="212"/>
      <c r="DN123" s="212"/>
      <c r="DO123" s="212"/>
      <c r="DP123" s="212"/>
      <c r="DQ123" s="212"/>
      <c r="DR123" s="212"/>
      <c r="DS123" s="212"/>
      <c r="DT123" s="212"/>
      <c r="DU123" s="212"/>
      <c r="DV123" s="212"/>
      <c r="DW123" s="212"/>
      <c r="DX123" s="212"/>
      <c r="DY123" s="212"/>
      <c r="DZ123" s="212"/>
      <c r="EA123" s="212"/>
      <c r="EB123" s="212"/>
      <c r="EC123" s="212"/>
      <c r="ED123" s="212"/>
    </row>
    <row r="124" spans="1:134" s="286" customFormat="1" x14ac:dyDescent="0.25">
      <c r="A124" s="601">
        <f>'дерево ЭД117-02Э'!A126</f>
        <v>123</v>
      </c>
      <c r="B124" s="188" t="str">
        <f>IF('дерево ЭД117-02Э'!B126=0," ",'дерево ЭД117-02Э'!B126)</f>
        <v>08.5.</v>
      </c>
      <c r="C124" s="383" t="str">
        <f>IF('дерево ЭД117-02Э'!C126=0," ",'дерево ЭД117-02Э'!C126)</f>
        <v>П5ДЛ-01-70КВМ пята</v>
      </c>
      <c r="D124" s="383" t="str">
        <f>IF('дерево ЭД117-02Э'!D126=0," ",'дерево ЭД117-02Э'!D126)</f>
        <v>Комплект вспомог. мат.</v>
      </c>
      <c r="E124" s="149" t="s">
        <v>1213</v>
      </c>
      <c r="F124" s="149"/>
      <c r="G124" s="149" t="s">
        <v>149</v>
      </c>
      <c r="H124" s="135" t="s">
        <v>112</v>
      </c>
      <c r="I124" s="625"/>
      <c r="J124" s="625">
        <v>1</v>
      </c>
      <c r="K124" s="629"/>
      <c r="L124" s="709" t="s">
        <v>1238</v>
      </c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594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</row>
    <row r="125" spans="1:134" s="25" customFormat="1" ht="13.8" thickBot="1" x14ac:dyDescent="0.3">
      <c r="A125" s="601">
        <f>'дерево ЭД117-02Э'!A127</f>
        <v>124</v>
      </c>
      <c r="B125" s="337" t="str">
        <f>IF('дерево ЭД117-02Э'!B127=0," ",'дерево ЭД117-02Э'!B127)</f>
        <v xml:space="preserve"> </v>
      </c>
      <c r="C125" s="263" t="str">
        <f>IF('дерево ЭД117-02Э'!C127=0," ",'дерево ЭД117-02Э'!C127)</f>
        <v xml:space="preserve"> </v>
      </c>
      <c r="D125" s="263" t="str">
        <f>IF('дерево ЭД117-02Э'!D127=0," ",'дерево ЭД117-02Э'!D127)</f>
        <v xml:space="preserve"> </v>
      </c>
      <c r="E125" s="29"/>
      <c r="F125" s="29"/>
      <c r="G125" s="29"/>
      <c r="H125" s="29"/>
      <c r="I125" s="29"/>
      <c r="J125" s="29"/>
      <c r="K125" s="29"/>
      <c r="L125" s="707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589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</row>
    <row r="126" spans="1:134" s="263" customFormat="1" ht="13.8" thickBot="1" x14ac:dyDescent="0.3">
      <c r="A126" s="601">
        <f>'дерево ЭД117-02Э'!A128</f>
        <v>125</v>
      </c>
      <c r="B126" s="582" t="str">
        <f>IF('дерево ЭД117-02Э'!B128=0," ",'дерево ЭД117-02Э'!B128)</f>
        <v xml:space="preserve"> </v>
      </c>
      <c r="C126" s="583" t="str">
        <f>IF('дерево ЭД117-02Э'!C128=0," ",'дерево ЭД117-02Э'!C128)</f>
        <v xml:space="preserve"> </v>
      </c>
      <c r="D126" s="583" t="str">
        <f>IF('дерево ЭД117-02Э'!D128=0," ",'дерево ЭД117-02Э'!D128)</f>
        <v xml:space="preserve"> </v>
      </c>
      <c r="E126" s="662"/>
      <c r="F126" s="662"/>
      <c r="G126" s="662"/>
      <c r="H126" s="662"/>
      <c r="I126" s="662"/>
      <c r="J126" s="662"/>
      <c r="K126" s="662"/>
      <c r="L126" s="716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59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</row>
    <row r="127" spans="1:134" s="275" customFormat="1" ht="13.8" thickBot="1" x14ac:dyDescent="0.3">
      <c r="A127" s="601">
        <f>'дерево ЭД117-02Э'!A129</f>
        <v>126</v>
      </c>
      <c r="B127" s="384" t="str">
        <f>IF('дерево ЭД117-02Э'!B129=0," ",'дерево ЭД117-02Э'!B129)</f>
        <v>09.</v>
      </c>
      <c r="C127" s="390" t="str">
        <f>IF('дерево ЭД117-02Э'!C129=0," ",'дерево ЭД117-02Э'!C129)</f>
        <v>ЭД117-02-50-ХХСБ</v>
      </c>
      <c r="D127" s="390" t="str">
        <f>IF('дерево ЭД117-02Э'!D129=0," ",'дерево ЭД117-02Э'!D129)</f>
        <v>Статор</v>
      </c>
      <c r="E127" s="571"/>
      <c r="F127" s="571"/>
      <c r="G127" s="571"/>
      <c r="H127" s="573" t="s">
        <v>112</v>
      </c>
      <c r="I127" s="677"/>
      <c r="J127" s="677"/>
      <c r="K127" s="672"/>
      <c r="L127" s="70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595"/>
      <c r="DA127" s="270"/>
      <c r="DB127" s="270"/>
      <c r="DC127" s="270"/>
      <c r="DD127" s="270"/>
      <c r="DE127" s="270"/>
      <c r="DF127" s="270"/>
      <c r="DG127" s="270"/>
      <c r="DH127" s="270"/>
      <c r="DI127" s="270"/>
      <c r="DJ127" s="270"/>
      <c r="DK127" s="270"/>
      <c r="DL127" s="270"/>
      <c r="DM127" s="270"/>
      <c r="DN127" s="270"/>
      <c r="DO127" s="270"/>
      <c r="DP127" s="270"/>
      <c r="DQ127" s="270"/>
      <c r="DR127" s="270"/>
      <c r="DS127" s="270"/>
      <c r="DT127" s="270"/>
      <c r="DU127" s="270"/>
      <c r="DV127" s="270"/>
      <c r="DW127" s="270"/>
      <c r="DX127" s="270"/>
      <c r="DY127" s="270"/>
      <c r="DZ127" s="270"/>
      <c r="EA127" s="270"/>
      <c r="EB127" s="270"/>
      <c r="EC127" s="270"/>
      <c r="ED127" s="270"/>
    </row>
    <row r="128" spans="1:134" s="286" customFormat="1" x14ac:dyDescent="0.25">
      <c r="A128" s="601">
        <f>'дерево ЭД117-02Э'!A130</f>
        <v>127</v>
      </c>
      <c r="B128" s="188" t="str">
        <f>IF('дерево ЭД117-02Э'!B130=0," ",'дерево ЭД117-02Э'!B130)</f>
        <v>09.1.</v>
      </c>
      <c r="C128" s="229" t="str">
        <f>IF('дерево ЭД117-02Э'!C130=0," ",'дерево ЭД117-02Э'!C130)</f>
        <v>ЭД117-02-50-003</v>
      </c>
      <c r="D128" s="229" t="str">
        <f>IF('дерево ЭД117-02Э'!D130=0," ",'дерево ЭД117-02Э'!D130)</f>
        <v>Кольцо изолирующее</v>
      </c>
      <c r="E128" s="511" t="s">
        <v>1135</v>
      </c>
      <c r="F128" s="511"/>
      <c r="G128" s="511" t="s">
        <v>1136</v>
      </c>
      <c r="H128" s="512" t="s">
        <v>89</v>
      </c>
      <c r="I128" s="632">
        <v>0.04</v>
      </c>
      <c r="J128" s="632">
        <v>7.4999999999999997E-2</v>
      </c>
      <c r="K128" s="629"/>
      <c r="L128" s="709" t="s">
        <v>1239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594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</row>
    <row r="129" spans="1:134" s="3" customFormat="1" x14ac:dyDescent="0.25">
      <c r="A129" s="601">
        <f>'дерево ЭД117-02Э'!A131</f>
        <v>128</v>
      </c>
      <c r="B129" s="108" t="str">
        <f>IF('дерево ЭД117-02Э'!B131=0," ",'дерево ЭД117-02Э'!B131)</f>
        <v>09.2.</v>
      </c>
      <c r="C129" s="13" t="str">
        <f>IF('дерево ЭД117-02Э'!C131=0," ",'дерево ЭД117-02Э'!C131)</f>
        <v>ЭД117-02-50-001</v>
      </c>
      <c r="D129" s="13" t="str">
        <f>IF('дерево ЭД117-02Э'!D131=0," ",'дерево ЭД117-02Э'!D131)</f>
        <v>Прокладка</v>
      </c>
      <c r="E129" s="147" t="s">
        <v>1166</v>
      </c>
      <c r="F129" s="147" t="s">
        <v>1167</v>
      </c>
      <c r="G129" s="147" t="s">
        <v>1168</v>
      </c>
      <c r="H129" s="138" t="s">
        <v>89</v>
      </c>
      <c r="I129" s="125">
        <v>2.8000000000000001E-2</v>
      </c>
      <c r="J129" s="125">
        <v>3.4000000000000002E-2</v>
      </c>
      <c r="K129" s="141"/>
      <c r="L129" s="710" t="s">
        <v>1239</v>
      </c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589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</row>
    <row r="130" spans="1:134" s="3" customFormat="1" x14ac:dyDescent="0.25">
      <c r="A130" s="601">
        <f>'дерево ЭД117-02Э'!A132</f>
        <v>129</v>
      </c>
      <c r="B130" s="108" t="str">
        <f>IF('дерево ЭД117-02Э'!B132=0," ",'дерево ЭД117-02Э'!B132)</f>
        <v>09.3.</v>
      </c>
      <c r="C130" s="13" t="str">
        <f>IF('дерево ЭД117-02Э'!C132=0," ",'дерево ЭД117-02Э'!C132)</f>
        <v>ЭД117-02-50-002</v>
      </c>
      <c r="D130" s="13" t="str">
        <f>IF('дерево ЭД117-02Э'!D132=0," ",'дерево ЭД117-02Э'!D132)</f>
        <v>Прокладка</v>
      </c>
      <c r="E130" s="147" t="s">
        <v>1166</v>
      </c>
      <c r="F130" s="147" t="s">
        <v>1169</v>
      </c>
      <c r="G130" s="147" t="s">
        <v>1168</v>
      </c>
      <c r="H130" s="138" t="s">
        <v>89</v>
      </c>
      <c r="I130" s="125">
        <v>3.5000000000000003E-2</v>
      </c>
      <c r="J130" s="125">
        <v>4.2000000000000003E-2</v>
      </c>
      <c r="K130" s="141"/>
      <c r="L130" s="710" t="s">
        <v>1239</v>
      </c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589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</row>
    <row r="131" spans="1:134" s="3" customFormat="1" x14ac:dyDescent="0.25">
      <c r="A131" s="601">
        <f>'дерево ЭД117-02Э'!A133</f>
        <v>130</v>
      </c>
      <c r="B131" s="108" t="str">
        <f>IF('дерево ЭД117-02Э'!B133=0," ",'дерево ЭД117-02Э'!B133)</f>
        <v>09.4.</v>
      </c>
      <c r="C131" s="13" t="str">
        <f>IF('дерево ЭД117-02Э'!C133=0," ",'дерево ЭД117-02Э'!C133)</f>
        <v>ЭД117-02-50-005</v>
      </c>
      <c r="D131" s="13" t="str">
        <f>IF('дерево ЭД117-02Э'!D133=0," ",'дерево ЭД117-02Э'!D133)</f>
        <v>Прокладка</v>
      </c>
      <c r="E131" s="147" t="s">
        <v>1170</v>
      </c>
      <c r="F131" s="147" t="s">
        <v>1171</v>
      </c>
      <c r="G131" s="147" t="s">
        <v>1172</v>
      </c>
      <c r="H131" s="138" t="s">
        <v>89</v>
      </c>
      <c r="I131" s="125">
        <v>8.3000000000000001E-3</v>
      </c>
      <c r="J131" s="125">
        <v>8.9999999999999993E-3</v>
      </c>
      <c r="K131" s="141"/>
      <c r="L131" s="710" t="s">
        <v>1239</v>
      </c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589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</row>
    <row r="132" spans="1:134" s="35" customFormat="1" ht="13.8" thickBot="1" x14ac:dyDescent="0.3">
      <c r="A132" s="601">
        <f>'дерево ЭД117-02Э'!A134</f>
        <v>131</v>
      </c>
      <c r="B132" s="182" t="str">
        <f>IF('дерево ЭД117-02Э'!B134=0," ",'дерево ЭД117-02Э'!B134)</f>
        <v>09.5.</v>
      </c>
      <c r="C132" s="219" t="str">
        <f>IF('дерево ЭД117-02Э'!C134=0," ",'дерево ЭД117-02Э'!C134)</f>
        <v>ЭД117-02-50-004</v>
      </c>
      <c r="D132" s="219" t="str">
        <f>IF('дерево ЭД117-02Э'!D134=0," ",'дерево ЭД117-02Э'!D134)</f>
        <v>Прокладка</v>
      </c>
      <c r="E132" s="492" t="s">
        <v>1170</v>
      </c>
      <c r="F132" s="492" t="s">
        <v>1173</v>
      </c>
      <c r="G132" s="492" t="s">
        <v>1172</v>
      </c>
      <c r="H132" s="493" t="s">
        <v>89</v>
      </c>
      <c r="I132" s="657">
        <v>9.7000000000000003E-3</v>
      </c>
      <c r="J132" s="657">
        <v>1.0999999999999999E-2</v>
      </c>
      <c r="K132" s="165"/>
      <c r="L132" s="714" t="s">
        <v>1239</v>
      </c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59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</row>
    <row r="133" spans="1:134" s="199" customFormat="1" x14ac:dyDescent="0.25">
      <c r="A133" s="601">
        <f>'дерево ЭД117-02Э'!A135</f>
        <v>132</v>
      </c>
      <c r="B133" s="194" t="str">
        <f>IF('дерево ЭД117-02Э'!B135=0," ",'дерево ЭД117-02Э'!B135)</f>
        <v>09.6.</v>
      </c>
      <c r="C133" s="195" t="str">
        <f>IF('дерево ЭД117-02Э'!C135=0," ",'дерево ЭД117-02Э'!C135)</f>
        <v>ЭД117-07-50-005</v>
      </c>
      <c r="D133" s="195" t="str">
        <f>IF('дерево ЭД117-02Э'!D135=0," ",'дерево ЭД117-02Э'!D135)</f>
        <v xml:space="preserve">Гильза </v>
      </c>
      <c r="E133" s="549"/>
      <c r="F133" s="549"/>
      <c r="G133" s="549" t="s">
        <v>1174</v>
      </c>
      <c r="H133" s="550" t="s">
        <v>89</v>
      </c>
      <c r="I133" s="638">
        <v>1.3500000000000001E-3</v>
      </c>
      <c r="J133" s="638"/>
      <c r="K133" s="674"/>
      <c r="L133" s="711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591"/>
      <c r="DA133" s="202"/>
      <c r="DB133" s="202"/>
      <c r="DC133" s="202"/>
      <c r="DD133" s="202"/>
      <c r="DE133" s="202"/>
      <c r="DF133" s="202"/>
      <c r="DG133" s="202"/>
      <c r="DH133" s="202"/>
      <c r="DI133" s="202"/>
      <c r="DJ133" s="202"/>
      <c r="DK133" s="202"/>
      <c r="DL133" s="202"/>
      <c r="DM133" s="202"/>
      <c r="DN133" s="202"/>
      <c r="DO133" s="202"/>
      <c r="DP133" s="202"/>
      <c r="DQ133" s="202"/>
      <c r="DR133" s="202"/>
      <c r="DS133" s="202"/>
      <c r="DT133" s="202"/>
      <c r="DU133" s="202"/>
      <c r="DV133" s="202"/>
      <c r="DW133" s="202"/>
      <c r="DX133" s="202"/>
      <c r="DY133" s="202"/>
      <c r="DZ133" s="202"/>
      <c r="EA133" s="202"/>
      <c r="EB133" s="202"/>
      <c r="EC133" s="202"/>
      <c r="ED133" s="202"/>
    </row>
    <row r="134" spans="1:134" s="209" customFormat="1" ht="13.8" thickBot="1" x14ac:dyDescent="0.3">
      <c r="A134" s="601">
        <f>'дерево ЭД117-02Э'!A136</f>
        <v>133</v>
      </c>
      <c r="B134" s="204" t="str">
        <f>IF('дерево ЭД117-02Э'!B136=0," ",'дерево ЭД117-02Э'!B136)</f>
        <v>09.6.</v>
      </c>
      <c r="C134" s="205" t="str">
        <f>IF('дерево ЭД117-02Э'!C136=0," ",'дерево ЭД117-02Э'!C136)</f>
        <v>ЭД117-07-50-005Б</v>
      </c>
      <c r="D134" s="205" t="str">
        <f>IF('дерево ЭД117-02Э'!D136=0," ",'дерево ЭД117-02Э'!D136)</f>
        <v xml:space="preserve">Гильза </v>
      </c>
      <c r="E134" s="547" t="s">
        <v>1119</v>
      </c>
      <c r="F134" s="547"/>
      <c r="G134" s="547" t="s">
        <v>1175</v>
      </c>
      <c r="H134" s="548" t="s">
        <v>89</v>
      </c>
      <c r="I134" s="641">
        <v>1.3500000000000001E-3</v>
      </c>
      <c r="J134" s="641">
        <v>3.0000000000000001E-3</v>
      </c>
      <c r="K134" s="217" t="s">
        <v>82</v>
      </c>
      <c r="L134" s="712" t="s">
        <v>1239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592"/>
      <c r="DA134" s="212"/>
      <c r="DB134" s="212"/>
      <c r="DC134" s="212"/>
      <c r="DD134" s="212"/>
      <c r="DE134" s="212"/>
      <c r="DF134" s="212"/>
      <c r="DG134" s="212"/>
      <c r="DH134" s="212"/>
      <c r="DI134" s="212"/>
      <c r="DJ134" s="212"/>
      <c r="DK134" s="212"/>
      <c r="DL134" s="212"/>
      <c r="DM134" s="212"/>
      <c r="DN134" s="212"/>
      <c r="DO134" s="212"/>
      <c r="DP134" s="212"/>
      <c r="DQ134" s="212"/>
      <c r="DR134" s="212"/>
      <c r="DS134" s="212"/>
      <c r="DT134" s="212"/>
      <c r="DU134" s="212"/>
      <c r="DV134" s="212"/>
      <c r="DW134" s="212"/>
      <c r="DX134" s="212"/>
      <c r="DY134" s="212"/>
      <c r="DZ134" s="212"/>
      <c r="EA134" s="212"/>
      <c r="EB134" s="212"/>
      <c r="EC134" s="212"/>
      <c r="ED134" s="212"/>
    </row>
    <row r="135" spans="1:134" s="199" customFormat="1" x14ac:dyDescent="0.25">
      <c r="A135" s="601">
        <f>'дерево ЭД117-02Э'!A137</f>
        <v>134</v>
      </c>
      <c r="B135" s="194" t="str">
        <f>IF('дерево ЭД117-02Э'!B137=0," ",'дерево ЭД117-02Э'!B137)</f>
        <v>09.7.</v>
      </c>
      <c r="C135" s="195" t="str">
        <f>IF('дерево ЭД117-02Э'!C137=0," ",'дерево ЭД117-02Э'!C137)</f>
        <v>ЭД117-07-50-005-01</v>
      </c>
      <c r="D135" s="195" t="str">
        <f>IF('дерево ЭД117-02Э'!D137=0," ",'дерево ЭД117-02Э'!D137)</f>
        <v xml:space="preserve">Гильза </v>
      </c>
      <c r="E135" s="549"/>
      <c r="F135" s="549"/>
      <c r="G135" s="549" t="s">
        <v>1182</v>
      </c>
      <c r="H135" s="550" t="s">
        <v>89</v>
      </c>
      <c r="I135" s="638">
        <v>2.4099999999999998E-3</v>
      </c>
      <c r="J135" s="638"/>
      <c r="K135" s="224"/>
      <c r="L135" s="711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591"/>
      <c r="DA135" s="202"/>
      <c r="DB135" s="202"/>
      <c r="DC135" s="202"/>
      <c r="DD135" s="202"/>
      <c r="DE135" s="202"/>
      <c r="DF135" s="202"/>
      <c r="DG135" s="202"/>
      <c r="DH135" s="202"/>
      <c r="DI135" s="202"/>
      <c r="DJ135" s="202"/>
      <c r="DK135" s="202"/>
      <c r="DL135" s="202"/>
      <c r="DM135" s="202"/>
      <c r="DN135" s="202"/>
      <c r="DO135" s="202"/>
      <c r="DP135" s="202"/>
      <c r="DQ135" s="202"/>
      <c r="DR135" s="202"/>
      <c r="DS135" s="202"/>
      <c r="DT135" s="202"/>
      <c r="DU135" s="202"/>
      <c r="DV135" s="202"/>
      <c r="DW135" s="202"/>
      <c r="DX135" s="202"/>
      <c r="DY135" s="202"/>
      <c r="DZ135" s="202"/>
      <c r="EA135" s="202"/>
      <c r="EB135" s="202"/>
      <c r="EC135" s="202"/>
      <c r="ED135" s="202"/>
    </row>
    <row r="136" spans="1:134" s="209" customFormat="1" ht="13.8" thickBot="1" x14ac:dyDescent="0.3">
      <c r="A136" s="601">
        <f>'дерево ЭД117-02Э'!A138</f>
        <v>135</v>
      </c>
      <c r="B136" s="204" t="str">
        <f>IF('дерево ЭД117-02Э'!B138=0," ",'дерево ЭД117-02Э'!B138)</f>
        <v>09.7.</v>
      </c>
      <c r="C136" s="205" t="str">
        <f>IF('дерево ЭД117-02Э'!C138=0," ",'дерево ЭД117-02Э'!C138)</f>
        <v>ЭД117-07-50-005Б-01</v>
      </c>
      <c r="D136" s="205" t="str">
        <f>IF('дерево ЭД117-02Э'!D138=0," ",'дерево ЭД117-02Э'!D138)</f>
        <v xml:space="preserve">Гильза </v>
      </c>
      <c r="E136" s="547" t="s">
        <v>1119</v>
      </c>
      <c r="F136" s="547"/>
      <c r="G136" s="547" t="s">
        <v>1177</v>
      </c>
      <c r="H136" s="548" t="s">
        <v>89</v>
      </c>
      <c r="I136" s="641">
        <v>2.4099999999999998E-3</v>
      </c>
      <c r="J136" s="641">
        <v>4.8999999999999998E-3</v>
      </c>
      <c r="K136" s="217" t="s">
        <v>456</v>
      </c>
      <c r="L136" s="712" t="s">
        <v>1239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592"/>
      <c r="DA136" s="212"/>
      <c r="DB136" s="212"/>
      <c r="DC136" s="212"/>
      <c r="DD136" s="212"/>
      <c r="DE136" s="212"/>
      <c r="DF136" s="212"/>
      <c r="DG136" s="212"/>
      <c r="DH136" s="212"/>
      <c r="DI136" s="212"/>
      <c r="DJ136" s="212"/>
      <c r="DK136" s="212"/>
      <c r="DL136" s="212"/>
      <c r="DM136" s="212"/>
      <c r="DN136" s="212"/>
      <c r="DO136" s="212"/>
      <c r="DP136" s="212"/>
      <c r="DQ136" s="212"/>
      <c r="DR136" s="212"/>
      <c r="DS136" s="212"/>
      <c r="DT136" s="212"/>
      <c r="DU136" s="212"/>
      <c r="DV136" s="212"/>
      <c r="DW136" s="212"/>
      <c r="DX136" s="212"/>
      <c r="DY136" s="212"/>
      <c r="DZ136" s="212"/>
      <c r="EA136" s="212"/>
      <c r="EB136" s="212"/>
      <c r="EC136" s="212"/>
      <c r="ED136" s="212"/>
    </row>
    <row r="137" spans="1:134" s="199" customFormat="1" x14ac:dyDescent="0.25">
      <c r="A137" s="601">
        <f>'дерево ЭД117-02Э'!A139</f>
        <v>136</v>
      </c>
      <c r="B137" s="194" t="str">
        <f>IF('дерево ЭД117-02Э'!B139=0," ",'дерево ЭД117-02Э'!B139)</f>
        <v>09.8.</v>
      </c>
      <c r="C137" s="195" t="str">
        <f>IF('дерево ЭД117-02Э'!C139=0," ",'дерево ЭД117-02Э'!C139)</f>
        <v>ЭД117-07-50-005-02</v>
      </c>
      <c r="D137" s="195" t="str">
        <f>IF('дерево ЭД117-02Э'!D139=0," ",'дерево ЭД117-02Э'!D139)</f>
        <v xml:space="preserve">Гильза </v>
      </c>
      <c r="E137" s="549"/>
      <c r="F137" s="549"/>
      <c r="G137" s="549" t="s">
        <v>1176</v>
      </c>
      <c r="H137" s="550" t="s">
        <v>89</v>
      </c>
      <c r="I137" s="638">
        <v>2E-3</v>
      </c>
      <c r="J137" s="638"/>
      <c r="K137" s="224"/>
      <c r="L137" s="711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591"/>
      <c r="DA137" s="202"/>
      <c r="DB137" s="202"/>
      <c r="DC137" s="202"/>
      <c r="DD137" s="202"/>
      <c r="DE137" s="202"/>
      <c r="DF137" s="202"/>
      <c r="DG137" s="202"/>
      <c r="DH137" s="202"/>
      <c r="DI137" s="202"/>
      <c r="DJ137" s="202"/>
      <c r="DK137" s="202"/>
      <c r="DL137" s="202"/>
      <c r="DM137" s="202"/>
      <c r="DN137" s="202"/>
      <c r="DO137" s="202"/>
      <c r="DP137" s="202"/>
      <c r="DQ137" s="202"/>
      <c r="DR137" s="202"/>
      <c r="DS137" s="202"/>
      <c r="DT137" s="202"/>
      <c r="DU137" s="202"/>
      <c r="DV137" s="202"/>
      <c r="DW137" s="202"/>
      <c r="DX137" s="202"/>
      <c r="DY137" s="202"/>
      <c r="DZ137" s="202"/>
      <c r="EA137" s="202"/>
      <c r="EB137" s="202"/>
      <c r="EC137" s="202"/>
      <c r="ED137" s="202"/>
    </row>
    <row r="138" spans="1:134" s="209" customFormat="1" ht="13.8" thickBot="1" x14ac:dyDescent="0.3">
      <c r="A138" s="601">
        <f>'дерево ЭД117-02Э'!A140</f>
        <v>137</v>
      </c>
      <c r="B138" s="204" t="str">
        <f>IF('дерево ЭД117-02Э'!B140=0," ",'дерево ЭД117-02Э'!B140)</f>
        <v>09.8.</v>
      </c>
      <c r="C138" s="205" t="str">
        <f>IF('дерево ЭД117-02Э'!C140=0," ",'дерево ЭД117-02Э'!C140)</f>
        <v>ЭД117-07-50-005Б-02</v>
      </c>
      <c r="D138" s="205" t="str">
        <f>IF('дерево ЭД117-02Э'!D140=0," ",'дерево ЭД117-02Э'!D140)</f>
        <v xml:space="preserve">Гильза </v>
      </c>
      <c r="E138" s="547" t="s">
        <v>1119</v>
      </c>
      <c r="F138" s="547"/>
      <c r="G138" s="547" t="s">
        <v>1177</v>
      </c>
      <c r="H138" s="548" t="s">
        <v>89</v>
      </c>
      <c r="I138" s="641">
        <v>2E-3</v>
      </c>
      <c r="J138" s="641">
        <v>4.8999999999999998E-3</v>
      </c>
      <c r="K138" s="217" t="s">
        <v>85</v>
      </c>
      <c r="L138" s="712" t="s">
        <v>1239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592"/>
      <c r="DA138" s="212"/>
      <c r="DB138" s="212"/>
      <c r="DC138" s="212"/>
      <c r="DD138" s="212"/>
      <c r="DE138" s="212"/>
      <c r="DF138" s="212"/>
      <c r="DG138" s="212"/>
      <c r="DH138" s="212"/>
      <c r="DI138" s="212"/>
      <c r="DJ138" s="212"/>
      <c r="DK138" s="212"/>
      <c r="DL138" s="212"/>
      <c r="DM138" s="212"/>
      <c r="DN138" s="212"/>
      <c r="DO138" s="212"/>
      <c r="DP138" s="212"/>
      <c r="DQ138" s="212"/>
      <c r="DR138" s="212"/>
      <c r="DS138" s="212"/>
      <c r="DT138" s="212"/>
      <c r="DU138" s="212"/>
      <c r="DV138" s="212"/>
      <c r="DW138" s="212"/>
      <c r="DX138" s="212"/>
      <c r="DY138" s="212"/>
      <c r="DZ138" s="212"/>
      <c r="EA138" s="212"/>
      <c r="EB138" s="212"/>
      <c r="EC138" s="212"/>
      <c r="ED138" s="212"/>
    </row>
    <row r="139" spans="1:134" s="199" customFormat="1" x14ac:dyDescent="0.25">
      <c r="A139" s="601">
        <f>'дерево ЭД117-02Э'!A141</f>
        <v>138</v>
      </c>
      <c r="B139" s="194" t="str">
        <f>IF('дерево ЭД117-02Э'!B141=0," ",'дерево ЭД117-02Э'!B141)</f>
        <v>09.9.</v>
      </c>
      <c r="C139" s="195" t="str">
        <f>IF('дерево ЭД117-02Э'!C141=0," ",'дерево ЭД117-02Э'!C141)</f>
        <v>ЭД117-07-50-005-03</v>
      </c>
      <c r="D139" s="195" t="str">
        <f>IF('дерево ЭД117-02Э'!D141=0," ",'дерево ЭД117-02Э'!D141)</f>
        <v xml:space="preserve">Гильза </v>
      </c>
      <c r="E139" s="549"/>
      <c r="F139" s="549"/>
      <c r="G139" s="549" t="s">
        <v>1178</v>
      </c>
      <c r="H139" s="550" t="s">
        <v>89</v>
      </c>
      <c r="I139" s="638">
        <v>2.5000000000000001E-3</v>
      </c>
      <c r="J139" s="638"/>
      <c r="K139" s="224"/>
      <c r="L139" s="711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591"/>
      <c r="DA139" s="202"/>
      <c r="DB139" s="202"/>
      <c r="DC139" s="202"/>
      <c r="DD139" s="202"/>
      <c r="DE139" s="202"/>
      <c r="DF139" s="202"/>
      <c r="DG139" s="202"/>
      <c r="DH139" s="202"/>
      <c r="DI139" s="202"/>
      <c r="DJ139" s="202"/>
      <c r="DK139" s="202"/>
      <c r="DL139" s="202"/>
      <c r="DM139" s="202"/>
      <c r="DN139" s="202"/>
      <c r="DO139" s="202"/>
      <c r="DP139" s="202"/>
      <c r="DQ139" s="202"/>
      <c r="DR139" s="202"/>
      <c r="DS139" s="202"/>
      <c r="DT139" s="202"/>
      <c r="DU139" s="202"/>
      <c r="DV139" s="202"/>
      <c r="DW139" s="202"/>
      <c r="DX139" s="202"/>
      <c r="DY139" s="202"/>
      <c r="DZ139" s="202"/>
      <c r="EA139" s="202"/>
      <c r="EB139" s="202"/>
      <c r="EC139" s="202"/>
      <c r="ED139" s="202"/>
    </row>
    <row r="140" spans="1:134" s="209" customFormat="1" ht="13.8" thickBot="1" x14ac:dyDescent="0.3">
      <c r="A140" s="601">
        <f>'дерево ЭД117-02Э'!A142</f>
        <v>139</v>
      </c>
      <c r="B140" s="204" t="str">
        <f>IF('дерево ЭД117-02Э'!B142=0," ",'дерево ЭД117-02Э'!B142)</f>
        <v>09.9.</v>
      </c>
      <c r="C140" s="205" t="str">
        <f>IF('дерево ЭД117-02Э'!C142=0," ",'дерево ЭД117-02Э'!C142)</f>
        <v>ЭД117-07-50-005Б-03</v>
      </c>
      <c r="D140" s="205" t="str">
        <f>IF('дерево ЭД117-02Э'!D142=0," ",'дерево ЭД117-02Э'!D142)</f>
        <v xml:space="preserve">Гильза </v>
      </c>
      <c r="E140" s="547" t="s">
        <v>1119</v>
      </c>
      <c r="F140" s="547"/>
      <c r="G140" s="547" t="s">
        <v>1179</v>
      </c>
      <c r="H140" s="548" t="s">
        <v>89</v>
      </c>
      <c r="I140" s="641">
        <v>2.5000000000000001E-3</v>
      </c>
      <c r="J140" s="641">
        <v>6.4999999999999997E-3</v>
      </c>
      <c r="K140" s="217" t="s">
        <v>439</v>
      </c>
      <c r="L140" s="712" t="s">
        <v>1239</v>
      </c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592"/>
      <c r="DA140" s="212"/>
      <c r="DB140" s="212"/>
      <c r="DC140" s="212"/>
      <c r="DD140" s="212"/>
      <c r="DE140" s="212"/>
      <c r="DF140" s="212"/>
      <c r="DG140" s="212"/>
      <c r="DH140" s="212"/>
      <c r="DI140" s="212"/>
      <c r="DJ140" s="212"/>
      <c r="DK140" s="212"/>
      <c r="DL140" s="212"/>
      <c r="DM140" s="212"/>
      <c r="DN140" s="212"/>
      <c r="DO140" s="212"/>
      <c r="DP140" s="212"/>
      <c r="DQ140" s="212"/>
      <c r="DR140" s="212"/>
      <c r="DS140" s="212"/>
      <c r="DT140" s="212"/>
      <c r="DU140" s="212"/>
      <c r="DV140" s="212"/>
      <c r="DW140" s="212"/>
      <c r="DX140" s="212"/>
      <c r="DY140" s="212"/>
      <c r="DZ140" s="212"/>
      <c r="EA140" s="212"/>
      <c r="EB140" s="212"/>
      <c r="EC140" s="212"/>
      <c r="ED140" s="212"/>
    </row>
    <row r="141" spans="1:134" s="199" customFormat="1" x14ac:dyDescent="0.25">
      <c r="A141" s="601">
        <f>'дерево ЭД117-02Э'!A143</f>
        <v>140</v>
      </c>
      <c r="B141" s="194" t="str">
        <f>IF('дерево ЭД117-02Э'!B143=0," ",'дерево ЭД117-02Э'!B143)</f>
        <v>09.10.</v>
      </c>
      <c r="C141" s="195" t="str">
        <f>IF('дерево ЭД117-02Э'!C143=0," ",'дерево ЭД117-02Э'!C143)</f>
        <v>ЭД117-07-50-005-04</v>
      </c>
      <c r="D141" s="195" t="str">
        <f>IF('дерево ЭД117-02Э'!D143=0," ",'дерево ЭД117-02Э'!D143)</f>
        <v xml:space="preserve">Гильза </v>
      </c>
      <c r="E141" s="549"/>
      <c r="F141" s="549"/>
      <c r="G141" s="549" t="s">
        <v>1180</v>
      </c>
      <c r="H141" s="550" t="s">
        <v>89</v>
      </c>
      <c r="I141" s="638">
        <v>3.14E-3</v>
      </c>
      <c r="J141" s="638"/>
      <c r="K141" s="224"/>
      <c r="L141" s="711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591"/>
      <c r="DA141" s="202"/>
      <c r="DB141" s="202"/>
      <c r="DC141" s="202"/>
      <c r="DD141" s="202"/>
      <c r="DE141" s="202"/>
      <c r="DF141" s="202"/>
      <c r="DG141" s="202"/>
      <c r="DH141" s="202"/>
      <c r="DI141" s="202"/>
      <c r="DJ141" s="202"/>
      <c r="DK141" s="202"/>
      <c r="DL141" s="202"/>
      <c r="DM141" s="202"/>
      <c r="DN141" s="202"/>
      <c r="DO141" s="202"/>
      <c r="DP141" s="202"/>
      <c r="DQ141" s="202"/>
      <c r="DR141" s="202"/>
      <c r="DS141" s="202"/>
      <c r="DT141" s="202"/>
      <c r="DU141" s="202"/>
      <c r="DV141" s="202"/>
      <c r="DW141" s="202"/>
      <c r="DX141" s="202"/>
      <c r="DY141" s="202"/>
      <c r="DZ141" s="202"/>
      <c r="EA141" s="202"/>
      <c r="EB141" s="202"/>
      <c r="EC141" s="202"/>
      <c r="ED141" s="202"/>
    </row>
    <row r="142" spans="1:134" s="209" customFormat="1" ht="13.8" thickBot="1" x14ac:dyDescent="0.3">
      <c r="A142" s="601">
        <f>'дерево ЭД117-02Э'!A144</f>
        <v>141</v>
      </c>
      <c r="B142" s="204" t="str">
        <f>IF('дерево ЭД117-02Э'!B144=0," ",'дерево ЭД117-02Э'!B144)</f>
        <v>09.10.</v>
      </c>
      <c r="C142" s="205" t="str">
        <f>IF('дерево ЭД117-02Э'!C144=0," ",'дерево ЭД117-02Э'!C144)</f>
        <v>ЭД117-07-50-005Б-04</v>
      </c>
      <c r="D142" s="205" t="str">
        <f>IF('дерево ЭД117-02Э'!D144=0," ",'дерево ЭД117-02Э'!D144)</f>
        <v xml:space="preserve">Гильза </v>
      </c>
      <c r="E142" s="547" t="s">
        <v>1119</v>
      </c>
      <c r="F142" s="547"/>
      <c r="G142" s="547" t="s">
        <v>1181</v>
      </c>
      <c r="H142" s="548" t="s">
        <v>89</v>
      </c>
      <c r="I142" s="641">
        <v>3.14E-3</v>
      </c>
      <c r="J142" s="641">
        <v>8.2000000000000007E-3</v>
      </c>
      <c r="K142" s="217" t="s">
        <v>103</v>
      </c>
      <c r="L142" s="712" t="s">
        <v>1239</v>
      </c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592"/>
      <c r="DA142" s="212"/>
      <c r="DB142" s="212"/>
      <c r="DC142" s="212"/>
      <c r="DD142" s="212"/>
      <c r="DE142" s="212"/>
      <c r="DF142" s="212"/>
      <c r="DG142" s="212"/>
      <c r="DH142" s="212"/>
      <c r="DI142" s="212"/>
      <c r="DJ142" s="212"/>
      <c r="DK142" s="212"/>
      <c r="DL142" s="212"/>
      <c r="DM142" s="212"/>
      <c r="DN142" s="212"/>
      <c r="DO142" s="212"/>
      <c r="DP142" s="212"/>
      <c r="DQ142" s="212"/>
      <c r="DR142" s="212"/>
      <c r="DS142" s="212"/>
      <c r="DT142" s="212"/>
      <c r="DU142" s="212"/>
      <c r="DV142" s="212"/>
      <c r="DW142" s="212"/>
      <c r="DX142" s="212"/>
      <c r="DY142" s="212"/>
      <c r="DZ142" s="212"/>
      <c r="EA142" s="212"/>
      <c r="EB142" s="212"/>
      <c r="EC142" s="212"/>
      <c r="ED142" s="212"/>
    </row>
    <row r="143" spans="1:134" s="199" customFormat="1" x14ac:dyDescent="0.25">
      <c r="A143" s="601">
        <f>'дерево ЭД117-02Э'!A145</f>
        <v>142</v>
      </c>
      <c r="B143" s="232" t="str">
        <f>IF('дерево ЭД117-02Э'!B145=0," ",'дерево ЭД117-02Э'!B145)</f>
        <v>09.11.</v>
      </c>
      <c r="C143" s="195" t="str">
        <f>IF('дерево ЭД117-02Э'!C145=0," ",'дерево ЭД117-02Э'!C145)</f>
        <v>ЭД117-07-50-005-05</v>
      </c>
      <c r="D143" s="195" t="str">
        <f>IF('дерево ЭД117-02Э'!D145=0," ",'дерево ЭД117-02Э'!D145)</f>
        <v xml:space="preserve">Гильза </v>
      </c>
      <c r="E143" s="549"/>
      <c r="F143" s="549"/>
      <c r="G143" s="549" t="s">
        <v>1183</v>
      </c>
      <c r="H143" s="550" t="s">
        <v>89</v>
      </c>
      <c r="I143" s="638">
        <v>2.7000000000000001E-3</v>
      </c>
      <c r="J143" s="638"/>
      <c r="K143" s="224"/>
      <c r="L143" s="711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591"/>
      <c r="DA143" s="202"/>
      <c r="DB143" s="202"/>
      <c r="DC143" s="202"/>
      <c r="DD143" s="202"/>
      <c r="DE143" s="202"/>
      <c r="DF143" s="202"/>
      <c r="DG143" s="202"/>
      <c r="DH143" s="202"/>
      <c r="DI143" s="202"/>
      <c r="DJ143" s="202"/>
      <c r="DK143" s="202"/>
      <c r="DL143" s="202"/>
      <c r="DM143" s="202"/>
      <c r="DN143" s="202"/>
      <c r="DO143" s="202"/>
      <c r="DP143" s="202"/>
      <c r="DQ143" s="202"/>
      <c r="DR143" s="202"/>
      <c r="DS143" s="202"/>
      <c r="DT143" s="202"/>
      <c r="DU143" s="202"/>
      <c r="DV143" s="202"/>
      <c r="DW143" s="202"/>
      <c r="DX143" s="202"/>
      <c r="DY143" s="202"/>
      <c r="DZ143" s="202"/>
      <c r="EA143" s="202"/>
      <c r="EB143" s="202"/>
      <c r="EC143" s="202"/>
      <c r="ED143" s="202"/>
    </row>
    <row r="144" spans="1:134" s="209" customFormat="1" ht="13.8" thickBot="1" x14ac:dyDescent="0.3">
      <c r="A144" s="601">
        <f>'дерево ЭД117-02Э'!A146</f>
        <v>143</v>
      </c>
      <c r="B144" s="204" t="str">
        <f>IF('дерево ЭД117-02Э'!B146=0," ",'дерево ЭД117-02Э'!B146)</f>
        <v>09.11.</v>
      </c>
      <c r="C144" s="205" t="str">
        <f>IF('дерево ЭД117-02Э'!C146=0," ",'дерево ЭД117-02Э'!C146)</f>
        <v>ЭД117-07-50-005Б-05</v>
      </c>
      <c r="D144" s="205" t="str">
        <f>IF('дерево ЭД117-02Э'!D146=0," ",'дерево ЭД117-02Э'!D146)</f>
        <v xml:space="preserve">Гильза </v>
      </c>
      <c r="E144" s="547" t="s">
        <v>1119</v>
      </c>
      <c r="F144" s="547"/>
      <c r="G144" s="547" t="s">
        <v>1181</v>
      </c>
      <c r="H144" s="548" t="s">
        <v>89</v>
      </c>
      <c r="I144" s="641">
        <v>2.7000000000000001E-3</v>
      </c>
      <c r="J144" s="641">
        <v>8.2000000000000007E-3</v>
      </c>
      <c r="K144" s="217" t="s">
        <v>457</v>
      </c>
      <c r="L144" s="712" t="s">
        <v>1239</v>
      </c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592"/>
      <c r="DA144" s="212"/>
      <c r="DB144" s="212"/>
      <c r="DC144" s="212"/>
      <c r="DD144" s="212"/>
      <c r="DE144" s="212"/>
      <c r="DF144" s="212"/>
      <c r="DG144" s="212"/>
      <c r="DH144" s="212"/>
      <c r="DI144" s="212"/>
      <c r="DJ144" s="212"/>
      <c r="DK144" s="212"/>
      <c r="DL144" s="212"/>
      <c r="DM144" s="212"/>
      <c r="DN144" s="212"/>
      <c r="DO144" s="212"/>
      <c r="DP144" s="212"/>
      <c r="DQ144" s="212"/>
      <c r="DR144" s="212"/>
      <c r="DS144" s="212"/>
      <c r="DT144" s="212"/>
      <c r="DU144" s="212"/>
      <c r="DV144" s="212"/>
      <c r="DW144" s="212"/>
      <c r="DX144" s="212"/>
      <c r="DY144" s="212"/>
      <c r="DZ144" s="212"/>
      <c r="EA144" s="212"/>
      <c r="EB144" s="212"/>
      <c r="EC144" s="212"/>
      <c r="ED144" s="212"/>
    </row>
    <row r="145" spans="1:134" s="286" customFormat="1" x14ac:dyDescent="0.25">
      <c r="A145" s="601">
        <f>'дерево ЭД117-02Э'!A147</f>
        <v>144</v>
      </c>
      <c r="B145" s="188" t="str">
        <f>IF('дерево ЭД117-02Э'!B147=0," ",'дерево ЭД117-02Э'!B147)</f>
        <v>09.12.</v>
      </c>
      <c r="C145" s="229" t="str">
        <f>IF('дерево ЭД117-02Э'!C147=0," ",'дерево ЭД117-02Э'!C147)</f>
        <v>Лента ЛЭС 0,1х20 обраб.</v>
      </c>
      <c r="D145" s="229" t="str">
        <f>IF('дерево ЭД117-02Э'!D147=0," ",'дерево ЭД117-02Э'!D147)</f>
        <v xml:space="preserve"> </v>
      </c>
      <c r="E145" s="511" t="s">
        <v>1123</v>
      </c>
      <c r="F145" s="511"/>
      <c r="G145" s="511" t="s">
        <v>1184</v>
      </c>
      <c r="H145" s="512" t="s">
        <v>99</v>
      </c>
      <c r="I145" s="632">
        <v>15</v>
      </c>
      <c r="J145" s="632">
        <v>1</v>
      </c>
      <c r="K145" s="629"/>
      <c r="L145" s="709" t="s">
        <v>1239</v>
      </c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594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</row>
    <row r="146" spans="1:134" s="3" customFormat="1" x14ac:dyDescent="0.25">
      <c r="A146" s="601">
        <f>'дерево ЭД117-02Э'!A148</f>
        <v>145</v>
      </c>
      <c r="B146" s="108" t="str">
        <f>IF('дерево ЭД117-02Э'!B148=0," ",'дерево ЭД117-02Э'!B148)</f>
        <v>09.13.</v>
      </c>
      <c r="C146" s="13" t="str">
        <f>IF('дерево ЭД117-02Э'!C148=0," ",'дерево ЭД117-02Э'!C148)</f>
        <v xml:space="preserve">Пленка Ф-4 ЭОЛН </v>
      </c>
      <c r="D146" s="13" t="str">
        <f>IF('дерево ЭД117-02Э'!D148=0," ",'дерево ЭД117-02Э'!D148)</f>
        <v xml:space="preserve"> </v>
      </c>
      <c r="E146" s="147" t="s">
        <v>1185</v>
      </c>
      <c r="F146" s="147"/>
      <c r="G146" s="147" t="s">
        <v>1186</v>
      </c>
      <c r="H146" s="138" t="s">
        <v>89</v>
      </c>
      <c r="I146" s="125">
        <v>3.7499999999999999E-2</v>
      </c>
      <c r="J146" s="125">
        <v>1</v>
      </c>
      <c r="K146" s="141"/>
      <c r="L146" s="710" t="s">
        <v>1239</v>
      </c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589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</row>
    <row r="147" spans="1:134" s="3" customFormat="1" x14ac:dyDescent="0.25">
      <c r="A147" s="601">
        <f>'дерево ЭД117-02Э'!A149</f>
        <v>146</v>
      </c>
      <c r="B147" s="108" t="str">
        <f>IF('дерево ЭД117-02Э'!B149=0," ",'дерево ЭД117-02Э'!B149)</f>
        <v>09.14.</v>
      </c>
      <c r="C147" s="13" t="str">
        <f>IF('дерево ЭД117-02Э'!C149=0," ",'дерево ЭД117-02Э'!C149)</f>
        <v>Пленка Ф-4 ЭО 0,04х20</v>
      </c>
      <c r="D147" s="13" t="str">
        <f>IF('дерево ЭД117-02Э'!D149=0," ",'дерево ЭД117-02Э'!D149)</f>
        <v xml:space="preserve"> </v>
      </c>
      <c r="E147" s="147" t="s">
        <v>1185</v>
      </c>
      <c r="F147" s="147"/>
      <c r="G147" s="147" t="s">
        <v>1187</v>
      </c>
      <c r="H147" s="138" t="s">
        <v>89</v>
      </c>
      <c r="I147" s="125">
        <v>4.4699999999999997E-2</v>
      </c>
      <c r="J147" s="125">
        <v>1</v>
      </c>
      <c r="K147" s="141"/>
      <c r="L147" s="710" t="s">
        <v>1239</v>
      </c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589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</row>
    <row r="148" spans="1:134" s="35" customFormat="1" ht="13.8" thickBot="1" x14ac:dyDescent="0.3">
      <c r="A148" s="601">
        <f>'дерево ЭД117-02Э'!A150</f>
        <v>147</v>
      </c>
      <c r="B148" s="182" t="str">
        <f>IF('дерево ЭД117-02Э'!B150=0," ",'дерево ЭД117-02Э'!B150)</f>
        <v>09.15.</v>
      </c>
      <c r="C148" s="219" t="str">
        <f>IF('дерево ЭД117-02Э'!C150=0," ",'дерево ЭД117-02Э'!C150)</f>
        <v>Трубка Ф-4 ДЭ 3,0х0,4</v>
      </c>
      <c r="D148" s="219" t="str">
        <f>IF('дерево ЭД117-02Э'!D150=0," ",'дерево ЭД117-02Э'!D150)</f>
        <v xml:space="preserve"> </v>
      </c>
      <c r="E148" s="492" t="s">
        <v>96</v>
      </c>
      <c r="F148" s="492"/>
      <c r="G148" s="492" t="s">
        <v>1188</v>
      </c>
      <c r="H148" s="493" t="s">
        <v>99</v>
      </c>
      <c r="I148" s="657">
        <v>1.5</v>
      </c>
      <c r="J148" s="657">
        <v>1</v>
      </c>
      <c r="K148" s="165"/>
      <c r="L148" s="714" t="s">
        <v>1239</v>
      </c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59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</row>
    <row r="149" spans="1:134" s="199" customFormat="1" x14ac:dyDescent="0.25">
      <c r="A149" s="601">
        <f>'дерево ЭД117-02Э'!A151</f>
        <v>148</v>
      </c>
      <c r="B149" s="194" t="str">
        <f>IF('дерево ЭД117-02Э'!B151=0," ",'дерево ЭД117-02Э'!B151)</f>
        <v>09.16.</v>
      </c>
      <c r="C149" s="222" t="str">
        <f>IF('дерево ЭД117-02Э'!C151=0," ",'дерево ЭД117-02Э'!C151)</f>
        <v>Трубка ТТК 11,4/6,8</v>
      </c>
      <c r="D149" s="222" t="str">
        <f>IF('дерево ЭД117-02Э'!D151=0," ",'дерево ЭД117-02Э'!D151)</f>
        <v xml:space="preserve"> </v>
      </c>
      <c r="E149" s="564" t="s">
        <v>96</v>
      </c>
      <c r="F149" s="564"/>
      <c r="G149" s="564" t="s">
        <v>1189</v>
      </c>
      <c r="H149" s="565" t="s">
        <v>89</v>
      </c>
      <c r="I149" s="673">
        <v>5.3999999999999999E-2</v>
      </c>
      <c r="J149" s="673">
        <v>1</v>
      </c>
      <c r="K149" s="215" t="s">
        <v>1104</v>
      </c>
      <c r="L149" s="711" t="s">
        <v>1239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591"/>
      <c r="DA149" s="202"/>
      <c r="DB149" s="202"/>
      <c r="DC149" s="202"/>
      <c r="DD149" s="202"/>
      <c r="DE149" s="202"/>
      <c r="DF149" s="202"/>
      <c r="DG149" s="202"/>
      <c r="DH149" s="202"/>
      <c r="DI149" s="202"/>
      <c r="DJ149" s="202"/>
      <c r="DK149" s="202"/>
      <c r="DL149" s="202"/>
      <c r="DM149" s="202"/>
      <c r="DN149" s="202"/>
      <c r="DO149" s="202"/>
      <c r="DP149" s="202"/>
      <c r="DQ149" s="202"/>
      <c r="DR149" s="202"/>
      <c r="DS149" s="202"/>
      <c r="DT149" s="202"/>
      <c r="DU149" s="202"/>
      <c r="DV149" s="202"/>
      <c r="DW149" s="202"/>
      <c r="DX149" s="202"/>
      <c r="DY149" s="202"/>
      <c r="DZ149" s="202"/>
      <c r="EA149" s="202"/>
      <c r="EB149" s="202"/>
      <c r="EC149" s="202"/>
      <c r="ED149" s="202"/>
    </row>
    <row r="150" spans="1:134" s="209" customFormat="1" ht="13.8" thickBot="1" x14ac:dyDescent="0.3">
      <c r="A150" s="601">
        <f>'дерево ЭД117-02Э'!A152</f>
        <v>149</v>
      </c>
      <c r="B150" s="204" t="str">
        <f>IF('дерево ЭД117-02Э'!B152=0," ",'дерево ЭД117-02Э'!B152)</f>
        <v>09.16.</v>
      </c>
      <c r="C150" s="225" t="str">
        <f>IF('дерево ЭД117-02Э'!C152=0," ",'дерево ЭД117-02Э'!C152)</f>
        <v>Трубка ТТК 11,4/6,8</v>
      </c>
      <c r="D150" s="225" t="str">
        <f>IF('дерево ЭД117-02Э'!D152=0," ",'дерево ЭД117-02Э'!D152)</f>
        <v xml:space="preserve"> </v>
      </c>
      <c r="E150" s="568" t="s">
        <v>96</v>
      </c>
      <c r="F150" s="568"/>
      <c r="G150" s="568" t="s">
        <v>1189</v>
      </c>
      <c r="H150" s="569" t="s">
        <v>99</v>
      </c>
      <c r="I150" s="675">
        <v>1.36</v>
      </c>
      <c r="J150" s="675">
        <v>1</v>
      </c>
      <c r="K150" s="217" t="s">
        <v>1190</v>
      </c>
      <c r="L150" s="712" t="s">
        <v>1239</v>
      </c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592"/>
      <c r="DA150" s="212"/>
      <c r="DB150" s="212"/>
      <c r="DC150" s="212"/>
      <c r="DD150" s="212"/>
      <c r="DE150" s="212"/>
      <c r="DF150" s="212"/>
      <c r="DG150" s="212"/>
      <c r="DH150" s="212"/>
      <c r="DI150" s="212"/>
      <c r="DJ150" s="212"/>
      <c r="DK150" s="212"/>
      <c r="DL150" s="212"/>
      <c r="DM150" s="212"/>
      <c r="DN150" s="212"/>
      <c r="DO150" s="212"/>
      <c r="DP150" s="212"/>
      <c r="DQ150" s="212"/>
      <c r="DR150" s="212"/>
      <c r="DS150" s="212"/>
      <c r="DT150" s="212"/>
      <c r="DU150" s="212"/>
      <c r="DV150" s="212"/>
      <c r="DW150" s="212"/>
      <c r="DX150" s="212"/>
      <c r="DY150" s="212"/>
      <c r="DZ150" s="212"/>
      <c r="EA150" s="212"/>
      <c r="EB150" s="212"/>
      <c r="EC150" s="212"/>
      <c r="ED150" s="212"/>
    </row>
    <row r="151" spans="1:134" s="199" customFormat="1" x14ac:dyDescent="0.25">
      <c r="A151" s="601">
        <f>'дерево ЭД117-02Э'!A153</f>
        <v>150</v>
      </c>
      <c r="B151" s="194" t="str">
        <f>IF('дерево ЭД117-02Э'!B153=0," ",'дерево ЭД117-02Э'!B153)</f>
        <v>09.17.</v>
      </c>
      <c r="C151" s="195" t="str">
        <f>IF('дерево ЭД117-02Э'!C153=0," ",'дерево ЭД117-02Э'!C153)</f>
        <v>Пленка KAPTON 200FN919</v>
      </c>
      <c r="D151" s="195" t="str">
        <f>IF('дерево ЭД117-02Э'!D153=0," ",'дерево ЭД117-02Э'!D153)</f>
        <v>50/25 мкм; 42±0,5</v>
      </c>
      <c r="E151" s="549" t="s">
        <v>1185</v>
      </c>
      <c r="F151" s="549" t="s">
        <v>1192</v>
      </c>
      <c r="G151" s="549" t="s">
        <v>1193</v>
      </c>
      <c r="H151" s="550" t="s">
        <v>89</v>
      </c>
      <c r="I151" s="638">
        <v>1</v>
      </c>
      <c r="J151" s="638">
        <v>1</v>
      </c>
      <c r="K151" s="215" t="s">
        <v>446</v>
      </c>
      <c r="L151" s="711" t="s">
        <v>1239</v>
      </c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591"/>
      <c r="DA151" s="202"/>
      <c r="DB151" s="202"/>
      <c r="DC151" s="202"/>
      <c r="DD151" s="202"/>
      <c r="DE151" s="202"/>
      <c r="DF151" s="202"/>
      <c r="DG151" s="202"/>
      <c r="DH151" s="202"/>
      <c r="DI151" s="202"/>
      <c r="DJ151" s="202"/>
      <c r="DK151" s="202"/>
      <c r="DL151" s="202"/>
      <c r="DM151" s="202"/>
      <c r="DN151" s="202"/>
      <c r="DO151" s="202"/>
      <c r="DP151" s="202"/>
      <c r="DQ151" s="202"/>
      <c r="DR151" s="202"/>
      <c r="DS151" s="202"/>
      <c r="DT151" s="202"/>
      <c r="DU151" s="202"/>
      <c r="DV151" s="202"/>
      <c r="DW151" s="202"/>
      <c r="DX151" s="202"/>
      <c r="DY151" s="202"/>
      <c r="DZ151" s="202"/>
      <c r="EA151" s="202"/>
      <c r="EB151" s="202"/>
      <c r="EC151" s="202"/>
      <c r="ED151" s="202"/>
    </row>
    <row r="152" spans="1:134" s="209" customFormat="1" ht="13.8" thickBot="1" x14ac:dyDescent="0.3">
      <c r="A152" s="601">
        <f>'дерево ЭД117-02Э'!A154</f>
        <v>151</v>
      </c>
      <c r="B152" s="204" t="str">
        <f>IF('дерево ЭД117-02Э'!B154=0," ",'дерево ЭД117-02Э'!B154)</f>
        <v>09.17.</v>
      </c>
      <c r="C152" s="205" t="str">
        <f>IF('дерево ЭД117-02Э'!C154=0," ",'дерево ЭД117-02Э'!C154)</f>
        <v>Пленка ПМФ-С-352</v>
      </c>
      <c r="D152" s="205" t="str">
        <f>IF('дерево ЭД117-02Э'!D154=0," ",'дерево ЭД117-02Э'!D154)</f>
        <v>60/40 мкм; 42±0,5</v>
      </c>
      <c r="E152" s="547" t="s">
        <v>1185</v>
      </c>
      <c r="F152" s="547" t="s">
        <v>1192</v>
      </c>
      <c r="G152" s="547" t="s">
        <v>1194</v>
      </c>
      <c r="H152" s="548" t="s">
        <v>89</v>
      </c>
      <c r="I152" s="641">
        <v>1</v>
      </c>
      <c r="J152" s="641">
        <v>1</v>
      </c>
      <c r="K152" s="217" t="s">
        <v>447</v>
      </c>
      <c r="L152" s="712" t="s">
        <v>1239</v>
      </c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592"/>
      <c r="DA152" s="212"/>
      <c r="DB152" s="212"/>
      <c r="DC152" s="212"/>
      <c r="DD152" s="212"/>
      <c r="DE152" s="212"/>
      <c r="DF152" s="212"/>
      <c r="DG152" s="212"/>
      <c r="DH152" s="212"/>
      <c r="DI152" s="212"/>
      <c r="DJ152" s="212"/>
      <c r="DK152" s="212"/>
      <c r="DL152" s="212"/>
      <c r="DM152" s="212"/>
      <c r="DN152" s="212"/>
      <c r="DO152" s="212"/>
      <c r="DP152" s="212"/>
      <c r="DQ152" s="212"/>
      <c r="DR152" s="212"/>
      <c r="DS152" s="212"/>
      <c r="DT152" s="212"/>
      <c r="DU152" s="212"/>
      <c r="DV152" s="212"/>
      <c r="DW152" s="212"/>
      <c r="DX152" s="212"/>
      <c r="DY152" s="212"/>
      <c r="DZ152" s="212"/>
      <c r="EA152" s="212"/>
      <c r="EB152" s="212"/>
      <c r="EC152" s="212"/>
      <c r="ED152" s="212"/>
    </row>
    <row r="153" spans="1:134" s="254" customFormat="1" ht="13.8" thickBot="1" x14ac:dyDescent="0.3">
      <c r="A153" s="601">
        <f>'дерево ЭД117-02Э'!A155</f>
        <v>152</v>
      </c>
      <c r="B153" s="306" t="str">
        <f>IF('дерево ЭД117-02Э'!B155=0," ",'дерево ЭД117-02Э'!B155)</f>
        <v>09.18.</v>
      </c>
      <c r="C153" s="307" t="str">
        <f>IF('дерево ЭД117-02Э'!C155=0," ",'дерево ЭД117-02Э'!C155)</f>
        <v>Лакоткань Ф-4Д-Э007-А</v>
      </c>
      <c r="D153" s="307" t="str">
        <f>IF('дерево ЭД117-02Э'!D155=0," ",'дерево ЭД117-02Э'!D155)</f>
        <v xml:space="preserve"> </v>
      </c>
      <c r="E153" s="668" t="s">
        <v>1170</v>
      </c>
      <c r="F153" s="669" t="s">
        <v>1195</v>
      </c>
      <c r="G153" s="669" t="s">
        <v>1172</v>
      </c>
      <c r="H153" s="485" t="s">
        <v>89</v>
      </c>
      <c r="I153" s="627">
        <v>1</v>
      </c>
      <c r="J153" s="627">
        <v>1</v>
      </c>
      <c r="K153" s="460"/>
      <c r="L153" s="713" t="s">
        <v>1239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593"/>
      <c r="DA153" s="253"/>
      <c r="DB153" s="253"/>
      <c r="DC153" s="253"/>
      <c r="DD153" s="253"/>
      <c r="DE153" s="253"/>
      <c r="DF153" s="253"/>
      <c r="DG153" s="253"/>
      <c r="DH153" s="253"/>
      <c r="DI153" s="253"/>
      <c r="DJ153" s="253"/>
      <c r="DK153" s="253"/>
      <c r="DL153" s="253"/>
      <c r="DM153" s="253"/>
      <c r="DN153" s="253"/>
      <c r="DO153" s="253"/>
      <c r="DP153" s="253"/>
      <c r="DQ153" s="253"/>
      <c r="DR153" s="253"/>
      <c r="DS153" s="253"/>
      <c r="DT153" s="253"/>
      <c r="DU153" s="253"/>
      <c r="DV153" s="253"/>
      <c r="DW153" s="253"/>
      <c r="DX153" s="253"/>
      <c r="DY153" s="253"/>
      <c r="DZ153" s="253"/>
      <c r="EA153" s="253"/>
      <c r="EB153" s="253"/>
      <c r="EC153" s="253"/>
      <c r="ED153" s="253"/>
    </row>
    <row r="154" spans="1:134" s="199" customFormat="1" x14ac:dyDescent="0.25">
      <c r="A154" s="601">
        <f>'дерево ЭД117-02Э'!A156</f>
        <v>153</v>
      </c>
      <c r="B154" s="194" t="str">
        <f>IF('дерево ЭД117-02Э'!B156=0," ",'дерево ЭД117-02Э'!B156)</f>
        <v>09.19.</v>
      </c>
      <c r="C154" s="195" t="str">
        <f>IF('дерево ЭД117-02Э'!C156=0," ",'дерево ЭД117-02Э'!C156)</f>
        <v>Провод 2FO 100-1,8</v>
      </c>
      <c r="D154" s="195" t="str">
        <f>IF('дерево ЭД117-02Э'!D156=0," ",'дерево ЭД117-02Э'!D156)</f>
        <v xml:space="preserve">150FN019 ISOLA </v>
      </c>
      <c r="E154" s="448" t="s">
        <v>95</v>
      </c>
      <c r="F154" s="682" t="s">
        <v>1201</v>
      </c>
      <c r="G154" s="683" t="s">
        <v>1197</v>
      </c>
      <c r="H154" s="550" t="s">
        <v>99</v>
      </c>
      <c r="I154" s="638">
        <v>1</v>
      </c>
      <c r="J154" s="638">
        <v>1</v>
      </c>
      <c r="K154" s="215" t="s">
        <v>1190</v>
      </c>
      <c r="L154" s="711" t="s">
        <v>1239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591"/>
      <c r="DA154" s="202"/>
      <c r="DB154" s="202"/>
      <c r="DC154" s="202"/>
      <c r="DD154" s="202"/>
      <c r="DE154" s="202"/>
      <c r="DF154" s="202"/>
      <c r="DG154" s="202"/>
      <c r="DH154" s="202"/>
      <c r="DI154" s="202"/>
      <c r="DJ154" s="202"/>
      <c r="DK154" s="202"/>
      <c r="DL154" s="202"/>
      <c r="DM154" s="202"/>
      <c r="DN154" s="202"/>
      <c r="DO154" s="202"/>
      <c r="DP154" s="202"/>
      <c r="DQ154" s="202"/>
      <c r="DR154" s="202"/>
      <c r="DS154" s="202"/>
      <c r="DT154" s="202"/>
      <c r="DU154" s="202"/>
      <c r="DV154" s="202"/>
      <c r="DW154" s="202"/>
      <c r="DX154" s="202"/>
      <c r="DY154" s="202"/>
      <c r="DZ154" s="202"/>
      <c r="EA154" s="202"/>
      <c r="EB154" s="202"/>
      <c r="EC154" s="202"/>
      <c r="ED154" s="202"/>
    </row>
    <row r="155" spans="1:134" s="209" customFormat="1" ht="13.8" thickBot="1" x14ac:dyDescent="0.3">
      <c r="A155" s="601">
        <f>'дерево ЭД117-02Э'!A157</f>
        <v>154</v>
      </c>
      <c r="B155" s="204" t="str">
        <f>IF('дерево ЭД117-02Э'!B157=0," ",'дерево ЭД117-02Э'!B157)</f>
        <v>09.19.</v>
      </c>
      <c r="C155" s="205" t="str">
        <f>IF('дерево ЭД117-02Э'!C157=0," ",'дерево ЭД117-02Э'!C157)</f>
        <v>Провод 2FO 100-1,8</v>
      </c>
      <c r="D155" s="205" t="str">
        <f>IF('дерево ЭД117-02Э'!D157=0," ",'дерево ЭД117-02Э'!D157)</f>
        <v xml:space="preserve">150FN019 ISOLA </v>
      </c>
      <c r="E155" s="449" t="s">
        <v>95</v>
      </c>
      <c r="F155" s="684" t="s">
        <v>1201</v>
      </c>
      <c r="G155" s="685" t="s">
        <v>1197</v>
      </c>
      <c r="H155" s="548" t="s">
        <v>89</v>
      </c>
      <c r="I155" s="641">
        <v>1</v>
      </c>
      <c r="J155" s="641">
        <v>1</v>
      </c>
      <c r="K155" s="217" t="s">
        <v>1104</v>
      </c>
      <c r="L155" s="712" t="s">
        <v>1239</v>
      </c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592"/>
      <c r="DA155" s="212"/>
      <c r="DB155" s="212"/>
      <c r="DC155" s="212"/>
      <c r="DD155" s="212"/>
      <c r="DE155" s="212"/>
      <c r="DF155" s="212"/>
      <c r="DG155" s="212"/>
      <c r="DH155" s="212"/>
      <c r="DI155" s="212"/>
      <c r="DJ155" s="212"/>
      <c r="DK155" s="212"/>
      <c r="DL155" s="212"/>
      <c r="DM155" s="212"/>
      <c r="DN155" s="212"/>
      <c r="DO155" s="212"/>
      <c r="DP155" s="212"/>
      <c r="DQ155" s="212"/>
      <c r="DR155" s="212"/>
      <c r="DS155" s="212"/>
      <c r="DT155" s="212"/>
      <c r="DU155" s="212"/>
      <c r="DV155" s="212"/>
      <c r="DW155" s="212"/>
      <c r="DX155" s="212"/>
      <c r="DY155" s="212"/>
      <c r="DZ155" s="212"/>
      <c r="EA155" s="212"/>
      <c r="EB155" s="212"/>
      <c r="EC155" s="212"/>
      <c r="ED155" s="212"/>
    </row>
    <row r="156" spans="1:134" s="199" customFormat="1" x14ac:dyDescent="0.25">
      <c r="A156" s="601">
        <f>'дерево ЭД117-02Э'!A158</f>
        <v>155</v>
      </c>
      <c r="B156" s="194" t="str">
        <f>IF('дерево ЭД117-02Э'!B158=0," ",'дерево ЭД117-02Э'!B158)</f>
        <v>09.19.</v>
      </c>
      <c r="C156" s="195" t="str">
        <f>IF('дерево ЭД117-02Э'!C158=0," ",'дерево ЭД117-02Э'!C158)</f>
        <v xml:space="preserve">Провод 2FO 100-2,0 </v>
      </c>
      <c r="D156" s="195" t="str">
        <f>IF('дерево ЭД117-02Э'!D158=0," ",'дерево ЭД117-02Э'!D158)</f>
        <v xml:space="preserve">150FN019 ISOLA </v>
      </c>
      <c r="E156" s="448" t="s">
        <v>95</v>
      </c>
      <c r="F156" s="682" t="s">
        <v>1196</v>
      </c>
      <c r="G156" s="683" t="s">
        <v>1197</v>
      </c>
      <c r="H156" s="550" t="s">
        <v>99</v>
      </c>
      <c r="I156" s="638">
        <v>1</v>
      </c>
      <c r="J156" s="638">
        <v>1</v>
      </c>
      <c r="K156" s="215" t="s">
        <v>1190</v>
      </c>
      <c r="L156" s="711" t="s">
        <v>1239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591"/>
      <c r="DA156" s="202"/>
      <c r="DB156" s="202"/>
      <c r="DC156" s="202"/>
      <c r="DD156" s="202"/>
      <c r="DE156" s="202"/>
      <c r="DF156" s="202"/>
      <c r="DG156" s="202"/>
      <c r="DH156" s="202"/>
      <c r="DI156" s="202"/>
      <c r="DJ156" s="202"/>
      <c r="DK156" s="202"/>
      <c r="DL156" s="202"/>
      <c r="DM156" s="202"/>
      <c r="DN156" s="202"/>
      <c r="DO156" s="202"/>
      <c r="DP156" s="202"/>
      <c r="DQ156" s="202"/>
      <c r="DR156" s="202"/>
      <c r="DS156" s="202"/>
      <c r="DT156" s="202"/>
      <c r="DU156" s="202"/>
      <c r="DV156" s="202"/>
      <c r="DW156" s="202"/>
      <c r="DX156" s="202"/>
      <c r="DY156" s="202"/>
      <c r="DZ156" s="202"/>
      <c r="EA156" s="202"/>
      <c r="EB156" s="202"/>
      <c r="EC156" s="202"/>
      <c r="ED156" s="202"/>
    </row>
    <row r="157" spans="1:134" s="209" customFormat="1" ht="13.8" thickBot="1" x14ac:dyDescent="0.3">
      <c r="A157" s="601">
        <f>'дерево ЭД117-02Э'!A159</f>
        <v>156</v>
      </c>
      <c r="B157" s="204" t="str">
        <f>IF('дерево ЭД117-02Э'!B159=0," ",'дерево ЭД117-02Э'!B159)</f>
        <v>09.19.</v>
      </c>
      <c r="C157" s="205" t="str">
        <f>IF('дерево ЭД117-02Э'!C159=0," ",'дерево ЭД117-02Э'!C159)</f>
        <v xml:space="preserve">Провод 2FO 100-2,0 </v>
      </c>
      <c r="D157" s="205" t="str">
        <f>IF('дерево ЭД117-02Э'!D159=0," ",'дерево ЭД117-02Э'!D159)</f>
        <v xml:space="preserve">150FN019 ISOLA </v>
      </c>
      <c r="E157" s="449" t="s">
        <v>95</v>
      </c>
      <c r="F157" s="684" t="s">
        <v>1196</v>
      </c>
      <c r="G157" s="685" t="s">
        <v>1197</v>
      </c>
      <c r="H157" s="548" t="s">
        <v>89</v>
      </c>
      <c r="I157" s="641">
        <v>1</v>
      </c>
      <c r="J157" s="641">
        <v>1</v>
      </c>
      <c r="K157" s="217" t="s">
        <v>1104</v>
      </c>
      <c r="L157" s="712" t="s">
        <v>1239</v>
      </c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592"/>
      <c r="DA157" s="212"/>
      <c r="DB157" s="212"/>
      <c r="DC157" s="212"/>
      <c r="DD157" s="212"/>
      <c r="DE157" s="212"/>
      <c r="DF157" s="212"/>
      <c r="DG157" s="212"/>
      <c r="DH157" s="212"/>
      <c r="DI157" s="212"/>
      <c r="DJ157" s="212"/>
      <c r="DK157" s="212"/>
      <c r="DL157" s="212"/>
      <c r="DM157" s="212"/>
      <c r="DN157" s="212"/>
      <c r="DO157" s="212"/>
      <c r="DP157" s="212"/>
      <c r="DQ157" s="212"/>
      <c r="DR157" s="212"/>
      <c r="DS157" s="212"/>
      <c r="DT157" s="212"/>
      <c r="DU157" s="212"/>
      <c r="DV157" s="212"/>
      <c r="DW157" s="212"/>
      <c r="DX157" s="212"/>
      <c r="DY157" s="212"/>
      <c r="DZ157" s="212"/>
      <c r="EA157" s="212"/>
      <c r="EB157" s="212"/>
      <c r="EC157" s="212"/>
      <c r="ED157" s="212"/>
    </row>
    <row r="158" spans="1:134" s="199" customFormat="1" x14ac:dyDescent="0.25">
      <c r="A158" s="601">
        <f>'дерево ЭД117-02Э'!A160</f>
        <v>157</v>
      </c>
      <c r="B158" s="194" t="str">
        <f>IF('дерево ЭД117-02Э'!B160=0," ",'дерево ЭД117-02Э'!B160)</f>
        <v>09.19.</v>
      </c>
      <c r="C158" s="195" t="str">
        <f>IF('дерево ЭД117-02Э'!C160=0," ",'дерево ЭД117-02Э'!C160)</f>
        <v>Провод 2FO 100-2,24</v>
      </c>
      <c r="D158" s="195" t="str">
        <f>IF('дерево ЭД117-02Э'!D160=0," ",'дерево ЭД117-02Э'!D160)</f>
        <v xml:space="preserve">150FN019 ISOLA </v>
      </c>
      <c r="E158" s="448" t="s">
        <v>95</v>
      </c>
      <c r="F158" s="682" t="s">
        <v>1202</v>
      </c>
      <c r="G158" s="683" t="s">
        <v>1197</v>
      </c>
      <c r="H158" s="550" t="s">
        <v>99</v>
      </c>
      <c r="I158" s="638">
        <v>1</v>
      </c>
      <c r="J158" s="638">
        <v>1</v>
      </c>
      <c r="K158" s="215" t="s">
        <v>1190</v>
      </c>
      <c r="L158" s="711" t="s">
        <v>1239</v>
      </c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591"/>
      <c r="DA158" s="202"/>
      <c r="DB158" s="202"/>
      <c r="DC158" s="202"/>
      <c r="DD158" s="202"/>
      <c r="DE158" s="202"/>
      <c r="DF158" s="202"/>
      <c r="DG158" s="202"/>
      <c r="DH158" s="202"/>
      <c r="DI158" s="202"/>
      <c r="DJ158" s="202"/>
      <c r="DK158" s="202"/>
      <c r="DL158" s="202"/>
      <c r="DM158" s="202"/>
      <c r="DN158" s="202"/>
      <c r="DO158" s="202"/>
      <c r="DP158" s="202"/>
      <c r="DQ158" s="202"/>
      <c r="DR158" s="202"/>
      <c r="DS158" s="202"/>
      <c r="DT158" s="202"/>
      <c r="DU158" s="202"/>
      <c r="DV158" s="202"/>
      <c r="DW158" s="202"/>
      <c r="DX158" s="202"/>
      <c r="DY158" s="202"/>
      <c r="DZ158" s="202"/>
      <c r="EA158" s="202"/>
      <c r="EB158" s="202"/>
      <c r="EC158" s="202"/>
      <c r="ED158" s="202"/>
    </row>
    <row r="159" spans="1:134" s="209" customFormat="1" ht="13.8" thickBot="1" x14ac:dyDescent="0.3">
      <c r="A159" s="601">
        <f>'дерево ЭД117-02Э'!A161</f>
        <v>158</v>
      </c>
      <c r="B159" s="204" t="str">
        <f>IF('дерево ЭД117-02Э'!B161=0," ",'дерево ЭД117-02Э'!B161)</f>
        <v>09.19.</v>
      </c>
      <c r="C159" s="205" t="str">
        <f>IF('дерево ЭД117-02Э'!C161=0," ",'дерево ЭД117-02Э'!C161)</f>
        <v>Провод 2FO 100-2,24</v>
      </c>
      <c r="D159" s="205" t="str">
        <f>IF('дерево ЭД117-02Э'!D161=0," ",'дерево ЭД117-02Э'!D161)</f>
        <v xml:space="preserve">150FN019 ISOLA </v>
      </c>
      <c r="E159" s="449" t="s">
        <v>95</v>
      </c>
      <c r="F159" s="684" t="s">
        <v>1202</v>
      </c>
      <c r="G159" s="685" t="s">
        <v>1197</v>
      </c>
      <c r="H159" s="548" t="s">
        <v>89</v>
      </c>
      <c r="I159" s="641">
        <v>1</v>
      </c>
      <c r="J159" s="641">
        <v>1</v>
      </c>
      <c r="K159" s="217" t="s">
        <v>1104</v>
      </c>
      <c r="L159" s="712" t="s">
        <v>1239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592"/>
      <c r="DA159" s="212"/>
      <c r="DB159" s="212"/>
      <c r="DC159" s="212"/>
      <c r="DD159" s="212"/>
      <c r="DE159" s="212"/>
      <c r="DF159" s="212"/>
      <c r="DG159" s="212"/>
      <c r="DH159" s="212"/>
      <c r="DI159" s="212"/>
      <c r="DJ159" s="212"/>
      <c r="DK159" s="212"/>
      <c r="DL159" s="212"/>
      <c r="DM159" s="212"/>
      <c r="DN159" s="212"/>
      <c r="DO159" s="212"/>
      <c r="DP159" s="212"/>
      <c r="DQ159" s="212"/>
      <c r="DR159" s="212"/>
      <c r="DS159" s="212"/>
      <c r="DT159" s="212"/>
      <c r="DU159" s="212"/>
      <c r="DV159" s="212"/>
      <c r="DW159" s="212"/>
      <c r="DX159" s="212"/>
      <c r="DY159" s="212"/>
      <c r="DZ159" s="212"/>
      <c r="EA159" s="212"/>
      <c r="EB159" s="212"/>
      <c r="EC159" s="212"/>
      <c r="ED159" s="212"/>
    </row>
    <row r="160" spans="1:134" s="199" customFormat="1" x14ac:dyDescent="0.25">
      <c r="A160" s="601">
        <f>'дерево ЭД117-02Э'!A162</f>
        <v>159</v>
      </c>
      <c r="B160" s="194" t="str">
        <f>IF('дерево ЭД117-02Э'!B162=0," ",'дерево ЭД117-02Э'!B162)</f>
        <v>09.19.</v>
      </c>
      <c r="C160" s="195" t="str">
        <f>IF('дерево ЭД117-02Э'!C162=0," ",'дерево ЭД117-02Э'!C162)</f>
        <v>Провод 2FO 100-2,36</v>
      </c>
      <c r="D160" s="195" t="str">
        <f>IF('дерево ЭД117-02Э'!D162=0," ",'дерево ЭД117-02Э'!D162)</f>
        <v xml:space="preserve">150FN019 ISOLA </v>
      </c>
      <c r="E160" s="448" t="s">
        <v>95</v>
      </c>
      <c r="F160" s="682" t="s">
        <v>1203</v>
      </c>
      <c r="G160" s="683" t="s">
        <v>1197</v>
      </c>
      <c r="H160" s="550" t="s">
        <v>99</v>
      </c>
      <c r="I160" s="638">
        <v>1</v>
      </c>
      <c r="J160" s="638">
        <v>1</v>
      </c>
      <c r="K160" s="215" t="s">
        <v>1190</v>
      </c>
      <c r="L160" s="711" t="s">
        <v>1239</v>
      </c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591"/>
      <c r="DA160" s="202"/>
      <c r="DB160" s="202"/>
      <c r="DC160" s="202"/>
      <c r="DD160" s="202"/>
      <c r="DE160" s="202"/>
      <c r="DF160" s="202"/>
      <c r="DG160" s="202"/>
      <c r="DH160" s="202"/>
      <c r="DI160" s="202"/>
      <c r="DJ160" s="202"/>
      <c r="DK160" s="202"/>
      <c r="DL160" s="202"/>
      <c r="DM160" s="202"/>
      <c r="DN160" s="202"/>
      <c r="DO160" s="202"/>
      <c r="DP160" s="202"/>
      <c r="DQ160" s="202"/>
      <c r="DR160" s="202"/>
      <c r="DS160" s="202"/>
      <c r="DT160" s="202"/>
      <c r="DU160" s="202"/>
      <c r="DV160" s="202"/>
      <c r="DW160" s="202"/>
      <c r="DX160" s="202"/>
      <c r="DY160" s="202"/>
      <c r="DZ160" s="202"/>
      <c r="EA160" s="202"/>
      <c r="EB160" s="202"/>
      <c r="EC160" s="202"/>
      <c r="ED160" s="202"/>
    </row>
    <row r="161" spans="1:134" s="209" customFormat="1" ht="13.8" thickBot="1" x14ac:dyDescent="0.3">
      <c r="A161" s="601">
        <f>'дерево ЭД117-02Э'!A163</f>
        <v>160</v>
      </c>
      <c r="B161" s="204" t="str">
        <f>IF('дерево ЭД117-02Э'!B163=0," ",'дерево ЭД117-02Э'!B163)</f>
        <v>09.19.</v>
      </c>
      <c r="C161" s="205" t="str">
        <f>IF('дерево ЭД117-02Э'!C163=0," ",'дерево ЭД117-02Э'!C163)</f>
        <v>Провод 2FO 100-2,36</v>
      </c>
      <c r="D161" s="205" t="str">
        <f>IF('дерево ЭД117-02Э'!D163=0," ",'дерево ЭД117-02Э'!D163)</f>
        <v xml:space="preserve">150FN019 ISOLA </v>
      </c>
      <c r="E161" s="449" t="s">
        <v>95</v>
      </c>
      <c r="F161" s="684" t="s">
        <v>1203</v>
      </c>
      <c r="G161" s="685" t="s">
        <v>1197</v>
      </c>
      <c r="H161" s="548" t="s">
        <v>89</v>
      </c>
      <c r="I161" s="641">
        <v>1</v>
      </c>
      <c r="J161" s="641">
        <v>1</v>
      </c>
      <c r="K161" s="217" t="s">
        <v>1104</v>
      </c>
      <c r="L161" s="712" t="s">
        <v>1239</v>
      </c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592"/>
      <c r="DA161" s="212"/>
      <c r="DB161" s="212"/>
      <c r="DC161" s="212"/>
      <c r="DD161" s="212"/>
      <c r="DE161" s="212"/>
      <c r="DF161" s="212"/>
      <c r="DG161" s="212"/>
      <c r="DH161" s="212"/>
      <c r="DI161" s="212"/>
      <c r="DJ161" s="212"/>
      <c r="DK161" s="212"/>
      <c r="DL161" s="212"/>
      <c r="DM161" s="212"/>
      <c r="DN161" s="212"/>
      <c r="DO161" s="212"/>
      <c r="DP161" s="212"/>
      <c r="DQ161" s="212"/>
      <c r="DR161" s="212"/>
      <c r="DS161" s="212"/>
      <c r="DT161" s="212"/>
      <c r="DU161" s="212"/>
      <c r="DV161" s="212"/>
      <c r="DW161" s="212"/>
      <c r="DX161" s="212"/>
      <c r="DY161" s="212"/>
      <c r="DZ161" s="212"/>
      <c r="EA161" s="212"/>
      <c r="EB161" s="212"/>
      <c r="EC161" s="212"/>
      <c r="ED161" s="212"/>
    </row>
    <row r="162" spans="1:134" s="199" customFormat="1" x14ac:dyDescent="0.25">
      <c r="A162" s="601">
        <f>'дерево ЭД117-02Э'!A164</f>
        <v>161</v>
      </c>
      <c r="B162" s="194" t="str">
        <f>IF('дерево ЭД117-02Э'!B164=0," ",'дерево ЭД117-02Э'!B164)</f>
        <v>09.19.</v>
      </c>
      <c r="C162" s="195" t="str">
        <f>IF('дерево ЭД117-02Э'!C164=0," ",'дерево ЭД117-02Э'!C164)</f>
        <v>Провод 2FO 100-2,5</v>
      </c>
      <c r="D162" s="195" t="str">
        <f>IF('дерево ЭД117-02Э'!D164=0," ",'дерево ЭД117-02Э'!D164)</f>
        <v xml:space="preserve">150FN019 ISOLA </v>
      </c>
      <c r="E162" s="448" t="s">
        <v>95</v>
      </c>
      <c r="F162" s="682" t="s">
        <v>1204</v>
      </c>
      <c r="G162" s="683" t="s">
        <v>1197</v>
      </c>
      <c r="H162" s="550" t="s">
        <v>99</v>
      </c>
      <c r="I162" s="638">
        <v>1</v>
      </c>
      <c r="J162" s="638">
        <v>1</v>
      </c>
      <c r="K162" s="215" t="s">
        <v>1190</v>
      </c>
      <c r="L162" s="711" t="s">
        <v>1239</v>
      </c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591"/>
      <c r="DA162" s="202"/>
      <c r="DB162" s="202"/>
      <c r="DC162" s="202"/>
      <c r="DD162" s="202"/>
      <c r="DE162" s="202"/>
      <c r="DF162" s="202"/>
      <c r="DG162" s="202"/>
      <c r="DH162" s="202"/>
      <c r="DI162" s="202"/>
      <c r="DJ162" s="202"/>
      <c r="DK162" s="202"/>
      <c r="DL162" s="202"/>
      <c r="DM162" s="202"/>
      <c r="DN162" s="202"/>
      <c r="DO162" s="202"/>
      <c r="DP162" s="202"/>
      <c r="DQ162" s="202"/>
      <c r="DR162" s="202"/>
      <c r="DS162" s="202"/>
      <c r="DT162" s="202"/>
      <c r="DU162" s="202"/>
      <c r="DV162" s="202"/>
      <c r="DW162" s="202"/>
      <c r="DX162" s="202"/>
      <c r="DY162" s="202"/>
      <c r="DZ162" s="202"/>
      <c r="EA162" s="202"/>
      <c r="EB162" s="202"/>
      <c r="EC162" s="202"/>
      <c r="ED162" s="202"/>
    </row>
    <row r="163" spans="1:134" s="209" customFormat="1" ht="13.8" thickBot="1" x14ac:dyDescent="0.3">
      <c r="A163" s="601">
        <f>'дерево ЭД117-02Э'!A165</f>
        <v>162</v>
      </c>
      <c r="B163" s="204" t="str">
        <f>IF('дерево ЭД117-02Э'!B165=0," ",'дерево ЭД117-02Э'!B165)</f>
        <v>09.19.</v>
      </c>
      <c r="C163" s="205" t="str">
        <f>IF('дерево ЭД117-02Э'!C165=0," ",'дерево ЭД117-02Э'!C165)</f>
        <v>Провод 2FO 100-2,5</v>
      </c>
      <c r="D163" s="205" t="str">
        <f>IF('дерево ЭД117-02Э'!D165=0," ",'дерево ЭД117-02Э'!D165)</f>
        <v xml:space="preserve">150FN019 ISOLA </v>
      </c>
      <c r="E163" s="449" t="s">
        <v>95</v>
      </c>
      <c r="F163" s="684" t="s">
        <v>1204</v>
      </c>
      <c r="G163" s="685" t="s">
        <v>1197</v>
      </c>
      <c r="H163" s="548" t="s">
        <v>89</v>
      </c>
      <c r="I163" s="641">
        <v>1</v>
      </c>
      <c r="J163" s="641">
        <v>1</v>
      </c>
      <c r="K163" s="217" t="s">
        <v>1104</v>
      </c>
      <c r="L163" s="712" t="s">
        <v>1239</v>
      </c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592"/>
      <c r="DA163" s="212"/>
      <c r="DB163" s="212"/>
      <c r="DC163" s="212"/>
      <c r="DD163" s="212"/>
      <c r="DE163" s="212"/>
      <c r="DF163" s="212"/>
      <c r="DG163" s="212"/>
      <c r="DH163" s="212"/>
      <c r="DI163" s="212"/>
      <c r="DJ163" s="212"/>
      <c r="DK163" s="212"/>
      <c r="DL163" s="212"/>
      <c r="DM163" s="212"/>
      <c r="DN163" s="212"/>
      <c r="DO163" s="212"/>
      <c r="DP163" s="212"/>
      <c r="DQ163" s="212"/>
      <c r="DR163" s="212"/>
      <c r="DS163" s="212"/>
      <c r="DT163" s="212"/>
      <c r="DU163" s="212"/>
      <c r="DV163" s="212"/>
      <c r="DW163" s="212"/>
      <c r="DX163" s="212"/>
      <c r="DY163" s="212"/>
      <c r="DZ163" s="212"/>
      <c r="EA163" s="212"/>
      <c r="EB163" s="212"/>
      <c r="EC163" s="212"/>
      <c r="ED163" s="212"/>
    </row>
    <row r="164" spans="1:134" s="199" customFormat="1" x14ac:dyDescent="0.25">
      <c r="A164" s="601">
        <f>'дерево ЭД117-02Э'!A166</f>
        <v>163</v>
      </c>
      <c r="B164" s="194" t="str">
        <f>IF('дерево ЭД117-02Э'!B166=0," ",'дерево ЭД117-02Э'!B166)</f>
        <v>09.19.</v>
      </c>
      <c r="C164" s="195" t="str">
        <f>IF('дерево ЭД117-02Э'!C166=0," ",'дерево ЭД117-02Э'!C166)</f>
        <v>Провод 2FO 100-2,65</v>
      </c>
      <c r="D164" s="195" t="str">
        <f>IF('дерево ЭД117-02Э'!D166=0," ",'дерево ЭД117-02Э'!D166)</f>
        <v xml:space="preserve">150FN019 ISOLA </v>
      </c>
      <c r="E164" s="448" t="s">
        <v>95</v>
      </c>
      <c r="F164" s="682" t="s">
        <v>1205</v>
      </c>
      <c r="G164" s="683" t="s">
        <v>1197</v>
      </c>
      <c r="H164" s="550" t="s">
        <v>99</v>
      </c>
      <c r="I164" s="638">
        <v>1</v>
      </c>
      <c r="J164" s="638">
        <v>1</v>
      </c>
      <c r="K164" s="215" t="s">
        <v>1190</v>
      </c>
      <c r="L164" s="711" t="s">
        <v>1239</v>
      </c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591"/>
      <c r="DA164" s="202"/>
      <c r="DB164" s="202"/>
      <c r="DC164" s="202"/>
      <c r="DD164" s="202"/>
      <c r="DE164" s="202"/>
      <c r="DF164" s="202"/>
      <c r="DG164" s="202"/>
      <c r="DH164" s="202"/>
      <c r="DI164" s="202"/>
      <c r="DJ164" s="202"/>
      <c r="DK164" s="202"/>
      <c r="DL164" s="202"/>
      <c r="DM164" s="202"/>
      <c r="DN164" s="202"/>
      <c r="DO164" s="202"/>
      <c r="DP164" s="202"/>
      <c r="DQ164" s="202"/>
      <c r="DR164" s="202"/>
      <c r="DS164" s="202"/>
      <c r="DT164" s="202"/>
      <c r="DU164" s="202"/>
      <c r="DV164" s="202"/>
      <c r="DW164" s="202"/>
      <c r="DX164" s="202"/>
      <c r="DY164" s="202"/>
      <c r="DZ164" s="202"/>
      <c r="EA164" s="202"/>
      <c r="EB164" s="202"/>
      <c r="EC164" s="202"/>
      <c r="ED164" s="202"/>
    </row>
    <row r="165" spans="1:134" s="209" customFormat="1" ht="13.8" thickBot="1" x14ac:dyDescent="0.3">
      <c r="A165" s="601">
        <f>'дерево ЭД117-02Э'!A167</f>
        <v>164</v>
      </c>
      <c r="B165" s="204" t="str">
        <f>IF('дерево ЭД117-02Э'!B167=0," ",'дерево ЭД117-02Э'!B167)</f>
        <v>09.19.</v>
      </c>
      <c r="C165" s="205" t="str">
        <f>IF('дерево ЭД117-02Э'!C167=0," ",'дерево ЭД117-02Э'!C167)</f>
        <v>Провод 2FO 100-2,65</v>
      </c>
      <c r="D165" s="205" t="str">
        <f>IF('дерево ЭД117-02Э'!D167=0," ",'дерево ЭД117-02Э'!D167)</f>
        <v xml:space="preserve">150FN019 ISOLA </v>
      </c>
      <c r="E165" s="449" t="s">
        <v>95</v>
      </c>
      <c r="F165" s="684" t="s">
        <v>1205</v>
      </c>
      <c r="G165" s="685" t="s">
        <v>1197</v>
      </c>
      <c r="H165" s="548" t="s">
        <v>89</v>
      </c>
      <c r="I165" s="641">
        <v>1</v>
      </c>
      <c r="J165" s="641">
        <v>1</v>
      </c>
      <c r="K165" s="217" t="s">
        <v>1104</v>
      </c>
      <c r="L165" s="712" t="s">
        <v>1239</v>
      </c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592"/>
      <c r="DA165" s="212"/>
      <c r="DB165" s="212"/>
      <c r="DC165" s="212"/>
      <c r="DD165" s="212"/>
      <c r="DE165" s="212"/>
      <c r="DF165" s="212"/>
      <c r="DG165" s="212"/>
      <c r="DH165" s="212"/>
      <c r="DI165" s="212"/>
      <c r="DJ165" s="212"/>
      <c r="DK165" s="212"/>
      <c r="DL165" s="212"/>
      <c r="DM165" s="212"/>
      <c r="DN165" s="212"/>
      <c r="DO165" s="212"/>
      <c r="DP165" s="212"/>
      <c r="DQ165" s="212"/>
      <c r="DR165" s="212"/>
      <c r="DS165" s="212"/>
      <c r="DT165" s="212"/>
      <c r="DU165" s="212"/>
      <c r="DV165" s="212"/>
      <c r="DW165" s="212"/>
      <c r="DX165" s="212"/>
      <c r="DY165" s="212"/>
      <c r="DZ165" s="212"/>
      <c r="EA165" s="212"/>
      <c r="EB165" s="212"/>
      <c r="EC165" s="212"/>
      <c r="ED165" s="212"/>
    </row>
    <row r="166" spans="1:134" s="286" customFormat="1" x14ac:dyDescent="0.25">
      <c r="A166" s="601">
        <f>'дерево ЭД117-02Э'!A168</f>
        <v>165</v>
      </c>
      <c r="B166" s="188" t="str">
        <f>IF('дерево ЭД117-02Э'!B168=0," ",'дерево ЭД117-02Э'!B168)</f>
        <v>09.20.</v>
      </c>
      <c r="C166" s="189" t="str">
        <f>IF('дерево ЭД117-02Э'!C168=0," ",'дерево ЭД117-02Э'!C168)</f>
        <v>Лак пропиточный 2053HFP</v>
      </c>
      <c r="D166" s="189" t="str">
        <f>IF('дерево ЭД117-02Э'!D168=0," ",'дерево ЭД117-02Э'!D168)</f>
        <v>ISOLA</v>
      </c>
      <c r="E166" s="149" t="s">
        <v>1198</v>
      </c>
      <c r="F166" s="149"/>
      <c r="G166" s="149" t="s">
        <v>1199</v>
      </c>
      <c r="H166" s="135" t="s">
        <v>89</v>
      </c>
      <c r="I166" s="625">
        <v>1</v>
      </c>
      <c r="J166" s="625">
        <v>1</v>
      </c>
      <c r="K166" s="629"/>
      <c r="L166" s="709" t="s">
        <v>1239</v>
      </c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594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</row>
    <row r="167" spans="1:134" s="35" customFormat="1" ht="13.8" thickBot="1" x14ac:dyDescent="0.3">
      <c r="A167" s="601">
        <f>'дерево ЭД117-02Э'!A169</f>
        <v>166</v>
      </c>
      <c r="B167" s="182" t="str">
        <f>IF('дерево ЭД117-02Э'!B169=0," ",'дерево ЭД117-02Э'!B169)</f>
        <v>09.21.</v>
      </c>
      <c r="C167" s="219" t="str">
        <f>IF('дерево ЭД117-02Э'!C169=0," ",'дерево ЭД117-02Э'!C169)</f>
        <v>Цилиндр ЦИПЭ 60,5х63х75</v>
      </c>
      <c r="D167" s="219" t="str">
        <f>IF('дерево ЭД117-02Э'!D169=0," ",'дерево ЭД117-02Э'!D169)</f>
        <v xml:space="preserve"> </v>
      </c>
      <c r="E167" s="492" t="s">
        <v>1200</v>
      </c>
      <c r="F167" s="492"/>
      <c r="G167" s="492" t="s">
        <v>1262</v>
      </c>
      <c r="H167" s="493" t="s">
        <v>112</v>
      </c>
      <c r="I167" s="657"/>
      <c r="J167" s="657">
        <v>1</v>
      </c>
      <c r="K167" s="165"/>
      <c r="L167" s="714" t="s">
        <v>1239</v>
      </c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59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</row>
    <row r="168" spans="1:134" s="199" customFormat="1" x14ac:dyDescent="0.25">
      <c r="A168" s="601">
        <f>'дерево ЭД117-02Э'!A170</f>
        <v>167</v>
      </c>
      <c r="B168" s="330" t="str">
        <f>IF('дерево ЭД117-02Э'!B170=0," ",'дерево ЭД117-02Э'!B170)</f>
        <v xml:space="preserve"> </v>
      </c>
      <c r="C168" s="324" t="str">
        <f>IF('дерево ЭД117-02Э'!C170=0," ",'дерево ЭД117-02Э'!C170)</f>
        <v xml:space="preserve"> </v>
      </c>
      <c r="D168" s="324" t="str">
        <f>IF('дерево ЭД117-02Э'!D170=0," ",'дерево ЭД117-02Э'!D170)</f>
        <v xml:space="preserve"> </v>
      </c>
      <c r="E168" s="552"/>
      <c r="F168" s="552"/>
      <c r="G168" s="552"/>
      <c r="H168" s="552"/>
      <c r="I168" s="552"/>
      <c r="J168" s="552"/>
      <c r="K168" s="552"/>
      <c r="L168" s="706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591"/>
      <c r="DA168" s="202"/>
      <c r="DB168" s="202"/>
      <c r="DC168" s="202"/>
      <c r="DD168" s="202"/>
      <c r="DE168" s="202"/>
      <c r="DF168" s="202"/>
      <c r="DG168" s="202"/>
      <c r="DH168" s="202"/>
      <c r="DI168" s="202"/>
      <c r="DJ168" s="202"/>
      <c r="DK168" s="202"/>
      <c r="DL168" s="202"/>
      <c r="DM168" s="202"/>
      <c r="DN168" s="202"/>
      <c r="DO168" s="202"/>
      <c r="DP168" s="202"/>
      <c r="DQ168" s="202"/>
      <c r="DR168" s="202"/>
      <c r="DS168" s="202"/>
      <c r="DT168" s="202"/>
      <c r="DU168" s="202"/>
      <c r="DV168" s="202"/>
      <c r="DW168" s="202"/>
      <c r="DX168" s="202"/>
      <c r="DY168" s="202"/>
      <c r="DZ168" s="202"/>
      <c r="EA168" s="202"/>
      <c r="EB168" s="202"/>
      <c r="EC168" s="202"/>
      <c r="ED168" s="202"/>
    </row>
    <row r="169" spans="1:134" s="35" customFormat="1" ht="13.8" thickBot="1" x14ac:dyDescent="0.3">
      <c r="A169" s="601">
        <f>'дерево ЭД117-02Э'!A171</f>
        <v>168</v>
      </c>
      <c r="B169" s="182" t="str">
        <f>IF('дерево ЭД117-02Э'!B171=0," ",'дерево ЭД117-02Э'!B171)</f>
        <v>09.22.</v>
      </c>
      <c r="C169" s="183" t="str">
        <f>IF('дерево ЭД117-02Э'!C171=0," ",'дерево ЭД117-02Э'!C171)</f>
        <v>ЭД117-02-50-ХХКВМ статор</v>
      </c>
      <c r="D169" s="183" t="str">
        <f>IF('дерево ЭД117-02Э'!D171=0," ",'дерево ЭД117-02Э'!D171)</f>
        <v>Комплект вспомог. мат.</v>
      </c>
      <c r="E169" s="148" t="s">
        <v>1213</v>
      </c>
      <c r="F169" s="148"/>
      <c r="G169" s="183" t="s">
        <v>452</v>
      </c>
      <c r="H169" s="137" t="s">
        <v>112</v>
      </c>
      <c r="I169" s="139"/>
      <c r="J169" s="139">
        <v>1</v>
      </c>
      <c r="K169" s="165"/>
      <c r="L169" s="714" t="s">
        <v>1239</v>
      </c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59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</row>
    <row r="170" spans="1:134" s="275" customFormat="1" ht="13.8" thickBot="1" x14ac:dyDescent="0.3">
      <c r="A170" s="601">
        <f>'дерево ЭД117-02Э'!A172</f>
        <v>169</v>
      </c>
      <c r="B170" s="384" t="str">
        <f>IF('дерево ЭД117-02Э'!B172=0," ",'дерево ЭД117-02Э'!B172)</f>
        <v>09.01.</v>
      </c>
      <c r="C170" s="385" t="str">
        <f>IF('дерево ЭД117-02Э'!C172=0," ",'дерево ЭД117-02Э'!C172)</f>
        <v>ЭД117Т-01-53-06СБ</v>
      </c>
      <c r="D170" s="385" t="str">
        <f>IF('дерево ЭД117-02Э'!D172=0," ",'дерево ЭД117-02Э'!D172)</f>
        <v>Кабель с наконечником</v>
      </c>
      <c r="E170" s="557"/>
      <c r="F170" s="557"/>
      <c r="G170" s="557"/>
      <c r="H170" s="559" t="s">
        <v>112</v>
      </c>
      <c r="I170" s="560"/>
      <c r="J170" s="671"/>
      <c r="K170" s="672"/>
      <c r="L170" s="70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595"/>
      <c r="DA170" s="270"/>
      <c r="DB170" s="270"/>
      <c r="DC170" s="270"/>
      <c r="DD170" s="270"/>
      <c r="DE170" s="270"/>
      <c r="DF170" s="270"/>
      <c r="DG170" s="270"/>
      <c r="DH170" s="270"/>
      <c r="DI170" s="270"/>
      <c r="DJ170" s="270"/>
      <c r="DK170" s="270"/>
      <c r="DL170" s="270"/>
      <c r="DM170" s="270"/>
      <c r="DN170" s="270"/>
      <c r="DO170" s="270"/>
      <c r="DP170" s="270"/>
      <c r="DQ170" s="270"/>
      <c r="DR170" s="270"/>
      <c r="DS170" s="270"/>
      <c r="DT170" s="270"/>
      <c r="DU170" s="270"/>
      <c r="DV170" s="270"/>
      <c r="DW170" s="270"/>
      <c r="DX170" s="270"/>
      <c r="DY170" s="270"/>
      <c r="DZ170" s="270"/>
      <c r="EA170" s="270"/>
      <c r="EB170" s="270"/>
      <c r="EC170" s="270"/>
      <c r="ED170" s="270"/>
    </row>
    <row r="171" spans="1:134" s="286" customFormat="1" x14ac:dyDescent="0.25">
      <c r="A171" s="601">
        <f>'дерево ЭД117-02Э'!A173</f>
        <v>170</v>
      </c>
      <c r="B171" s="188" t="str">
        <f>IF('дерево ЭД117-02Э'!B173=0," ",'дерево ЭД117-02Э'!B173)</f>
        <v>09.01.1.</v>
      </c>
      <c r="C171" s="229" t="str">
        <f>IF('дерево ЭД117-02Э'!C173=0," ",'дерево ЭД117-02Э'!C173)</f>
        <v>ЭД117-01-51-001-06</v>
      </c>
      <c r="D171" s="229" t="str">
        <f>IF('дерево ЭД117-02Э'!D173=0," ",'дерево ЭД117-02Э'!D173)</f>
        <v>Трубка изолирующая</v>
      </c>
      <c r="E171" s="511" t="s">
        <v>1185</v>
      </c>
      <c r="F171" s="511" t="s">
        <v>1206</v>
      </c>
      <c r="G171" s="511" t="s">
        <v>1194</v>
      </c>
      <c r="H171" s="512" t="s">
        <v>89</v>
      </c>
      <c r="I171" s="632">
        <v>2.5000000000000001E-4</v>
      </c>
      <c r="J171" s="632">
        <v>2.9999999999999997E-4</v>
      </c>
      <c r="K171" s="629"/>
      <c r="L171" s="709" t="s">
        <v>1239</v>
      </c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594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</row>
    <row r="172" spans="1:134" s="35" customFormat="1" ht="13.8" thickBot="1" x14ac:dyDescent="0.3">
      <c r="A172" s="601">
        <f>'дерево ЭД117-02Э'!A174</f>
        <v>171</v>
      </c>
      <c r="B172" s="182" t="str">
        <f>IF('дерево ЭД117-02Э'!B174=0," ",'дерево ЭД117-02Э'!B174)</f>
        <v>09.01.2.</v>
      </c>
      <c r="C172" s="219" t="str">
        <f>IF('дерево ЭД117-02Э'!C174=0," ",'дерево ЭД117-02Э'!C174)</f>
        <v>ЭД117Т-01-53-001</v>
      </c>
      <c r="D172" s="219" t="str">
        <f>IF('дерево ЭД117-02Э'!D174=0," ",'дерево ЭД117-02Э'!D174)</f>
        <v>Наконечник</v>
      </c>
      <c r="E172" s="492" t="s">
        <v>1119</v>
      </c>
      <c r="F172" s="492"/>
      <c r="G172" s="492" t="s">
        <v>1207</v>
      </c>
      <c r="H172" s="493" t="s">
        <v>89</v>
      </c>
      <c r="I172" s="657">
        <v>6.4000000000000003E-3</v>
      </c>
      <c r="J172" s="657">
        <v>1.7500000000000002E-2</v>
      </c>
      <c r="K172" s="165"/>
      <c r="L172" s="714" t="s">
        <v>1239</v>
      </c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59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</row>
    <row r="173" spans="1:134" s="199" customFormat="1" x14ac:dyDescent="0.25">
      <c r="A173" s="601">
        <f>'дерево ЭД117-02Э'!A175</f>
        <v>172</v>
      </c>
      <c r="B173" s="194" t="str">
        <f>IF('дерево ЭД117-02Э'!B175=0," ",'дерево ЭД117-02Э'!B175)</f>
        <v>09.01.3.</v>
      </c>
      <c r="C173" s="463" t="str">
        <f>IF('дерево ЭД117-02Э'!C175=0," ",'дерево ЭД117-02Э'!C175)</f>
        <v>ЭД117Т-01-53-002-03</v>
      </c>
      <c r="D173" s="424" t="str">
        <f>IF('дерево ЭД117-02Э'!D175=0," ",'дерево ЭД117-02Э'!D175)</f>
        <v>Провод</v>
      </c>
      <c r="E173" s="564" t="s">
        <v>95</v>
      </c>
      <c r="F173" s="564" t="s">
        <v>1208</v>
      </c>
      <c r="G173" s="564" t="s">
        <v>1209</v>
      </c>
      <c r="H173" s="565" t="s">
        <v>99</v>
      </c>
      <c r="I173" s="673">
        <v>0.28000000000000003</v>
      </c>
      <c r="J173" s="673">
        <v>0.29399999999999998</v>
      </c>
      <c r="K173" s="215" t="s">
        <v>1190</v>
      </c>
      <c r="L173" s="711" t="s">
        <v>1239</v>
      </c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591"/>
      <c r="DA173" s="202"/>
      <c r="DB173" s="202"/>
      <c r="DC173" s="202"/>
      <c r="DD173" s="202"/>
      <c r="DE173" s="202"/>
      <c r="DF173" s="202"/>
      <c r="DG173" s="202"/>
      <c r="DH173" s="202"/>
      <c r="DI173" s="202"/>
      <c r="DJ173" s="202"/>
      <c r="DK173" s="202"/>
      <c r="DL173" s="202"/>
      <c r="DM173" s="202"/>
      <c r="DN173" s="202"/>
      <c r="DO173" s="202"/>
      <c r="DP173" s="202"/>
      <c r="DQ173" s="202"/>
      <c r="DR173" s="202"/>
      <c r="DS173" s="202"/>
      <c r="DT173" s="202"/>
      <c r="DU173" s="202"/>
      <c r="DV173" s="202"/>
      <c r="DW173" s="202"/>
      <c r="DX173" s="202"/>
      <c r="DY173" s="202"/>
      <c r="DZ173" s="202"/>
      <c r="EA173" s="202"/>
      <c r="EB173" s="202"/>
      <c r="EC173" s="202"/>
      <c r="ED173" s="202"/>
    </row>
    <row r="174" spans="1:134" s="209" customFormat="1" ht="13.8" thickBot="1" x14ac:dyDescent="0.3">
      <c r="A174" s="601">
        <f>'дерево ЭД117-02Э'!A176</f>
        <v>173</v>
      </c>
      <c r="B174" s="461" t="str">
        <f>IF('дерево ЭД117-02Э'!B176=0," ",'дерево ЭД117-02Э'!B176)</f>
        <v>09.01.3.</v>
      </c>
      <c r="C174" s="430" t="str">
        <f>IF('дерево ЭД117-02Э'!C176=0," ",'дерево ЭД117-02Э'!C176)</f>
        <v>ЭД117Т-01-53-002-03</v>
      </c>
      <c r="D174" s="462" t="str">
        <f>IF('дерево ЭД117-02Э'!D176=0," ",'дерево ЭД117-02Э'!D176)</f>
        <v>Провод</v>
      </c>
      <c r="E174" s="568" t="s">
        <v>95</v>
      </c>
      <c r="F174" s="568" t="s">
        <v>1208</v>
      </c>
      <c r="G174" s="568" t="s">
        <v>1209</v>
      </c>
      <c r="H174" s="569" t="s">
        <v>89</v>
      </c>
      <c r="I174" s="675">
        <v>1.6E-2</v>
      </c>
      <c r="J174" s="675">
        <v>1.6500000000000001E-2</v>
      </c>
      <c r="K174" s="217" t="s">
        <v>1104</v>
      </c>
      <c r="L174" s="712" t="s">
        <v>1239</v>
      </c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592"/>
      <c r="DA174" s="212"/>
      <c r="DB174" s="212"/>
      <c r="DC174" s="212"/>
      <c r="DD174" s="212"/>
      <c r="DE174" s="212"/>
      <c r="DF174" s="212"/>
      <c r="DG174" s="212"/>
      <c r="DH174" s="212"/>
      <c r="DI174" s="212"/>
      <c r="DJ174" s="212"/>
      <c r="DK174" s="212"/>
      <c r="DL174" s="212"/>
      <c r="DM174" s="212"/>
      <c r="DN174" s="212"/>
      <c r="DO174" s="212"/>
      <c r="DP174" s="212"/>
      <c r="DQ174" s="212"/>
      <c r="DR174" s="212"/>
      <c r="DS174" s="212"/>
      <c r="DT174" s="212"/>
      <c r="DU174" s="212"/>
      <c r="DV174" s="212"/>
      <c r="DW174" s="212"/>
      <c r="DX174" s="212"/>
      <c r="DY174" s="212"/>
      <c r="DZ174" s="212"/>
      <c r="EA174" s="212"/>
      <c r="EB174" s="212"/>
      <c r="EC174" s="212"/>
      <c r="ED174" s="212"/>
    </row>
    <row r="175" spans="1:134" s="254" customFormat="1" ht="13.8" thickBot="1" x14ac:dyDescent="0.3">
      <c r="A175" s="601">
        <f>'дерево ЭД117-02Э'!A177</f>
        <v>174</v>
      </c>
      <c r="B175" s="306" t="str">
        <f>IF('дерево ЭД117-02Э'!B177=0," ",'дерево ЭД117-02Э'!B177)</f>
        <v>09.01.4.</v>
      </c>
      <c r="C175" s="459" t="str">
        <f>IF('дерево ЭД117-02Э'!C177=0," ",'дерево ЭД117-02Э'!C177)</f>
        <v>ЭД117Т-01-53-007</v>
      </c>
      <c r="D175" s="459" t="str">
        <f>IF('дерево ЭД117-02Э'!D177=0," ",'дерево ЭД117-02Э'!D177)</f>
        <v>Трубка</v>
      </c>
      <c r="E175" s="521" t="s">
        <v>96</v>
      </c>
      <c r="F175" s="521"/>
      <c r="G175" s="521" t="s">
        <v>1210</v>
      </c>
      <c r="H175" s="522" t="s">
        <v>99</v>
      </c>
      <c r="I175" s="663">
        <v>0.25800000000000001</v>
      </c>
      <c r="J175" s="663">
        <v>0.27100000000000002</v>
      </c>
      <c r="L175" s="713" t="s">
        <v>1239</v>
      </c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593"/>
      <c r="DA175" s="253"/>
      <c r="DB175" s="253"/>
      <c r="DC175" s="253"/>
      <c r="DD175" s="253"/>
      <c r="DE175" s="253"/>
      <c r="DF175" s="253"/>
      <c r="DG175" s="253"/>
      <c r="DH175" s="253"/>
      <c r="DI175" s="253"/>
      <c r="DJ175" s="253"/>
      <c r="DK175" s="253"/>
      <c r="DL175" s="253"/>
      <c r="DM175" s="253"/>
      <c r="DN175" s="253"/>
      <c r="DO175" s="253"/>
      <c r="DP175" s="253"/>
      <c r="DQ175" s="253"/>
      <c r="DR175" s="253"/>
      <c r="DS175" s="253"/>
      <c r="DT175" s="253"/>
      <c r="DU175" s="253"/>
      <c r="DV175" s="253"/>
      <c r="DW175" s="253"/>
      <c r="DX175" s="253"/>
      <c r="DY175" s="253"/>
      <c r="DZ175" s="253"/>
      <c r="EA175" s="253"/>
      <c r="EB175" s="253"/>
      <c r="EC175" s="253"/>
      <c r="ED175" s="253"/>
    </row>
    <row r="176" spans="1:134" s="275" customFormat="1" ht="13.8" thickBot="1" x14ac:dyDescent="0.3">
      <c r="A176" s="601">
        <f>'дерево ЭД117-02Э'!A178</f>
        <v>175</v>
      </c>
      <c r="B176" s="384" t="str">
        <f>IF('дерево ЭД117-02Э'!B178=0," ",'дерево ЭД117-02Э'!B178)</f>
        <v>09.02.</v>
      </c>
      <c r="C176" s="403" t="str">
        <f>IF('дерево ЭД117-02Э'!C178=0," ",'дерево ЭД117-02Э'!C178)</f>
        <v>ЭД117Т-01-53-07СБ</v>
      </c>
      <c r="D176" s="403" t="str">
        <f>IF('дерево ЭД117-02Э'!D178=0," ",'дерево ЭД117-02Э'!D178)</f>
        <v>Кабель с наконечником</v>
      </c>
      <c r="E176" s="557"/>
      <c r="F176" s="557"/>
      <c r="G176" s="557"/>
      <c r="H176" s="559" t="s">
        <v>112</v>
      </c>
      <c r="I176" s="560"/>
      <c r="J176" s="671"/>
      <c r="L176" s="70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595"/>
      <c r="DA176" s="270"/>
      <c r="DB176" s="270"/>
      <c r="DC176" s="270"/>
      <c r="DD176" s="270"/>
      <c r="DE176" s="270"/>
      <c r="DF176" s="270"/>
      <c r="DG176" s="270"/>
      <c r="DH176" s="270"/>
      <c r="DI176" s="270"/>
      <c r="DJ176" s="270"/>
      <c r="DK176" s="270"/>
      <c r="DL176" s="270"/>
      <c r="DM176" s="270"/>
      <c r="DN176" s="270"/>
      <c r="DO176" s="270"/>
      <c r="DP176" s="270"/>
      <c r="DQ176" s="270"/>
      <c r="DR176" s="270"/>
      <c r="DS176" s="270"/>
      <c r="DT176" s="270"/>
      <c r="DU176" s="270"/>
      <c r="DV176" s="270"/>
      <c r="DW176" s="270"/>
      <c r="DX176" s="270"/>
      <c r="DY176" s="270"/>
      <c r="DZ176" s="270"/>
      <c r="EA176" s="270"/>
      <c r="EB176" s="270"/>
      <c r="EC176" s="270"/>
      <c r="ED176" s="270"/>
    </row>
    <row r="177" spans="1:134" s="286" customFormat="1" x14ac:dyDescent="0.25">
      <c r="A177" s="601">
        <f>'дерево ЭД117-02Э'!A179</f>
        <v>176</v>
      </c>
      <c r="B177" s="188" t="str">
        <f>IF('дерево ЭД117-02Э'!B179=0," ",'дерево ЭД117-02Э'!B179)</f>
        <v>09.02.1.</v>
      </c>
      <c r="C177" s="371" t="str">
        <f>IF('дерево ЭД117-02Э'!C179=0," ",'дерево ЭД117-02Э'!C179)</f>
        <v>ЭД117-01-51-001-06</v>
      </c>
      <c r="D177" s="371" t="str">
        <f>IF('дерево ЭД117-02Э'!D179=0," ",'дерево ЭД117-02Э'!D179)</f>
        <v>Трубка изолирующая</v>
      </c>
      <c r="E177" s="511" t="s">
        <v>1185</v>
      </c>
      <c r="F177" s="511" t="s">
        <v>1206</v>
      </c>
      <c r="G177" s="511" t="s">
        <v>1194</v>
      </c>
      <c r="H177" s="512" t="s">
        <v>89</v>
      </c>
      <c r="I177" s="632">
        <v>2.5000000000000001E-4</v>
      </c>
      <c r="J177" s="632">
        <v>2.9999999999999997E-4</v>
      </c>
      <c r="L177" s="709" t="s">
        <v>1239</v>
      </c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594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</row>
    <row r="178" spans="1:134" s="35" customFormat="1" ht="13.8" thickBot="1" x14ac:dyDescent="0.3">
      <c r="A178" s="601">
        <f>'дерево ЭД117-02Э'!A180</f>
        <v>177</v>
      </c>
      <c r="B178" s="182" t="str">
        <f>IF('дерево ЭД117-02Э'!B180=0," ",'дерево ЭД117-02Э'!B180)</f>
        <v>09.02.2.</v>
      </c>
      <c r="C178" s="362" t="str">
        <f>IF('дерево ЭД117-02Э'!C180=0," ",'дерево ЭД117-02Э'!C180)</f>
        <v>ЭД117Т-01-53-001</v>
      </c>
      <c r="D178" s="362" t="str">
        <f>IF('дерево ЭД117-02Э'!D180=0," ",'дерево ЭД117-02Э'!D180)</f>
        <v>Наконечник</v>
      </c>
      <c r="E178" s="492" t="s">
        <v>1119</v>
      </c>
      <c r="F178" s="492"/>
      <c r="G178" s="492" t="s">
        <v>1207</v>
      </c>
      <c r="H178" s="493" t="s">
        <v>89</v>
      </c>
      <c r="I178" s="657">
        <v>6.4000000000000003E-3</v>
      </c>
      <c r="J178" s="657">
        <v>1.7500000000000002E-2</v>
      </c>
      <c r="L178" s="714" t="s">
        <v>1239</v>
      </c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59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</row>
    <row r="179" spans="1:134" s="199" customFormat="1" x14ac:dyDescent="0.25">
      <c r="A179" s="601">
        <f>'дерево ЭД117-02Э'!A181</f>
        <v>178</v>
      </c>
      <c r="B179" s="194" t="str">
        <f>IF('дерево ЭД117-02Э'!B181=0," ",'дерево ЭД117-02Э'!B181)</f>
        <v>09.02.3.</v>
      </c>
      <c r="C179" s="424" t="str">
        <f>IF('дерево ЭД117-02Э'!C181=0," ",'дерево ЭД117-02Э'!C181)</f>
        <v>ЭД117Т-01-53-002-04</v>
      </c>
      <c r="D179" s="424" t="str">
        <f>IF('дерево ЭД117-02Э'!D181=0," ",'дерево ЭД117-02Э'!D181)</f>
        <v>Провод</v>
      </c>
      <c r="E179" s="564" t="s">
        <v>95</v>
      </c>
      <c r="F179" s="564" t="s">
        <v>1208</v>
      </c>
      <c r="G179" s="564" t="s">
        <v>1209</v>
      </c>
      <c r="H179" s="565" t="s">
        <v>99</v>
      </c>
      <c r="I179" s="673">
        <v>0.28999999999999998</v>
      </c>
      <c r="J179" s="673">
        <v>0.309</v>
      </c>
      <c r="K179" s="215" t="s">
        <v>1190</v>
      </c>
      <c r="L179" s="711" t="s">
        <v>1239</v>
      </c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591"/>
      <c r="DA179" s="202"/>
      <c r="DB179" s="202"/>
      <c r="DC179" s="202"/>
      <c r="DD179" s="202"/>
      <c r="DE179" s="202"/>
      <c r="DF179" s="202"/>
      <c r="DG179" s="202"/>
      <c r="DH179" s="202"/>
      <c r="DI179" s="202"/>
      <c r="DJ179" s="202"/>
      <c r="DK179" s="202"/>
      <c r="DL179" s="202"/>
      <c r="DM179" s="202"/>
      <c r="DN179" s="202"/>
      <c r="DO179" s="202"/>
      <c r="DP179" s="202"/>
      <c r="DQ179" s="202"/>
      <c r="DR179" s="202"/>
      <c r="DS179" s="202"/>
      <c r="DT179" s="202"/>
      <c r="DU179" s="202"/>
      <c r="DV179" s="202"/>
      <c r="DW179" s="202"/>
      <c r="DX179" s="202"/>
      <c r="DY179" s="202"/>
      <c r="DZ179" s="202"/>
      <c r="EA179" s="202"/>
      <c r="EB179" s="202"/>
      <c r="EC179" s="202"/>
      <c r="ED179" s="202"/>
    </row>
    <row r="180" spans="1:134" s="209" customFormat="1" ht="13.8" thickBot="1" x14ac:dyDescent="0.3">
      <c r="A180" s="601">
        <f>'дерево ЭД117-02Э'!A182</f>
        <v>179</v>
      </c>
      <c r="B180" s="204" t="str">
        <f>IF('дерево ЭД117-02Э'!B182=0," ",'дерево ЭД117-02Э'!B182)</f>
        <v>09.02.3.</v>
      </c>
      <c r="C180" s="430" t="str">
        <f>IF('дерево ЭД117-02Э'!C182=0," ",'дерево ЭД117-02Э'!C182)</f>
        <v>ЭД117Т-01-53-002-04</v>
      </c>
      <c r="D180" s="430" t="str">
        <f>IF('дерево ЭД117-02Э'!D182=0," ",'дерево ЭД117-02Э'!D182)</f>
        <v>Провод</v>
      </c>
      <c r="E180" s="568" t="s">
        <v>95</v>
      </c>
      <c r="F180" s="568" t="s">
        <v>1208</v>
      </c>
      <c r="G180" s="568" t="s">
        <v>1209</v>
      </c>
      <c r="H180" s="569" t="s">
        <v>89</v>
      </c>
      <c r="I180" s="675">
        <v>1.6E-2</v>
      </c>
      <c r="J180" s="675">
        <v>1.7299999999999999E-2</v>
      </c>
      <c r="K180" s="217" t="s">
        <v>1104</v>
      </c>
      <c r="L180" s="712" t="s">
        <v>1239</v>
      </c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592"/>
      <c r="DA180" s="212"/>
      <c r="DB180" s="212"/>
      <c r="DC180" s="212"/>
      <c r="DD180" s="212"/>
      <c r="DE180" s="212"/>
      <c r="DF180" s="212"/>
      <c r="DG180" s="212"/>
      <c r="DH180" s="212"/>
      <c r="DI180" s="212"/>
      <c r="DJ180" s="212"/>
      <c r="DK180" s="212"/>
      <c r="DL180" s="212"/>
      <c r="DM180" s="212"/>
      <c r="DN180" s="212"/>
      <c r="DO180" s="212"/>
      <c r="DP180" s="212"/>
      <c r="DQ180" s="212"/>
      <c r="DR180" s="212"/>
      <c r="DS180" s="212"/>
      <c r="DT180" s="212"/>
      <c r="DU180" s="212"/>
      <c r="DV180" s="212"/>
      <c r="DW180" s="212"/>
      <c r="DX180" s="212"/>
      <c r="DY180" s="212"/>
      <c r="DZ180" s="212"/>
      <c r="EA180" s="212"/>
      <c r="EB180" s="212"/>
      <c r="EC180" s="212"/>
      <c r="ED180" s="212"/>
    </row>
    <row r="181" spans="1:134" s="254" customFormat="1" ht="13.8" thickBot="1" x14ac:dyDescent="0.3">
      <c r="A181" s="601">
        <f>'дерево ЭД117-02Э'!A183</f>
        <v>180</v>
      </c>
      <c r="B181" s="306" t="str">
        <f>IF('дерево ЭД117-02Э'!B183=0," ",'дерево ЭД117-02Э'!B183)</f>
        <v>09.02.4.</v>
      </c>
      <c r="C181" s="459" t="str">
        <f>IF('дерево ЭД117-02Э'!C183=0," ",'дерево ЭД117-02Э'!C183)</f>
        <v>ЭД117Т-01-53-008</v>
      </c>
      <c r="D181" s="459" t="str">
        <f>IF('дерево ЭД117-02Э'!D183=0," ",'дерево ЭД117-02Э'!D183)</f>
        <v>Трубка</v>
      </c>
      <c r="E181" s="521" t="s">
        <v>96</v>
      </c>
      <c r="F181" s="521"/>
      <c r="G181" s="521" t="s">
        <v>1210</v>
      </c>
      <c r="H181" s="522" t="s">
        <v>99</v>
      </c>
      <c r="I181" s="663">
        <v>0.26800000000000002</v>
      </c>
      <c r="J181" s="663">
        <v>0.28100000000000003</v>
      </c>
      <c r="L181" s="713" t="s">
        <v>1239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593"/>
      <c r="DA181" s="253"/>
      <c r="DB181" s="253"/>
      <c r="DC181" s="253"/>
      <c r="DD181" s="253"/>
      <c r="DE181" s="253"/>
      <c r="DF181" s="253"/>
      <c r="DG181" s="253"/>
      <c r="DH181" s="253"/>
      <c r="DI181" s="253"/>
      <c r="DJ181" s="253"/>
      <c r="DK181" s="253"/>
      <c r="DL181" s="253"/>
      <c r="DM181" s="253"/>
      <c r="DN181" s="253"/>
      <c r="DO181" s="253"/>
      <c r="DP181" s="253"/>
      <c r="DQ181" s="253"/>
      <c r="DR181" s="253"/>
      <c r="DS181" s="253"/>
      <c r="DT181" s="253"/>
      <c r="DU181" s="253"/>
      <c r="DV181" s="253"/>
      <c r="DW181" s="253"/>
      <c r="DX181" s="253"/>
      <c r="DY181" s="253"/>
      <c r="DZ181" s="253"/>
      <c r="EA181" s="253"/>
      <c r="EB181" s="253"/>
      <c r="EC181" s="253"/>
      <c r="ED181" s="253"/>
    </row>
    <row r="182" spans="1:134" s="275" customFormat="1" ht="13.8" thickBot="1" x14ac:dyDescent="0.3">
      <c r="A182" s="601">
        <f>'дерево ЭД117-02Э'!A184</f>
        <v>181</v>
      </c>
      <c r="B182" s="384" t="str">
        <f>IF('дерево ЭД117-02Э'!B184=0," ",'дерево ЭД117-02Э'!B184)</f>
        <v>09.03.</v>
      </c>
      <c r="C182" s="403" t="str">
        <f>IF('дерево ЭД117-02Э'!C184=0," ",'дерево ЭД117-02Э'!C184)</f>
        <v>ЭД117Т-01-53-08СБ</v>
      </c>
      <c r="D182" s="403" t="str">
        <f>IF('дерево ЭД117-02Э'!D184=0," ",'дерево ЭД117-02Э'!D184)</f>
        <v>Кабель с наконечником</v>
      </c>
      <c r="E182" s="557"/>
      <c r="F182" s="557"/>
      <c r="G182" s="557"/>
      <c r="H182" s="559" t="s">
        <v>112</v>
      </c>
      <c r="I182" s="560"/>
      <c r="J182" s="671"/>
      <c r="L182" s="70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595"/>
      <c r="DA182" s="270"/>
      <c r="DB182" s="270"/>
      <c r="DC182" s="270"/>
      <c r="DD182" s="270"/>
      <c r="DE182" s="270"/>
      <c r="DF182" s="270"/>
      <c r="DG182" s="270"/>
      <c r="DH182" s="270"/>
      <c r="DI182" s="270"/>
      <c r="DJ182" s="270"/>
      <c r="DK182" s="270"/>
      <c r="DL182" s="270"/>
      <c r="DM182" s="270"/>
      <c r="DN182" s="270"/>
      <c r="DO182" s="270"/>
      <c r="DP182" s="270"/>
      <c r="DQ182" s="270"/>
      <c r="DR182" s="270"/>
      <c r="DS182" s="270"/>
      <c r="DT182" s="270"/>
      <c r="DU182" s="270"/>
      <c r="DV182" s="270"/>
      <c r="DW182" s="270"/>
      <c r="DX182" s="270"/>
      <c r="DY182" s="270"/>
      <c r="DZ182" s="270"/>
      <c r="EA182" s="270"/>
      <c r="EB182" s="270"/>
      <c r="EC182" s="270"/>
      <c r="ED182" s="270"/>
    </row>
    <row r="183" spans="1:134" s="286" customFormat="1" x14ac:dyDescent="0.25">
      <c r="A183" s="601">
        <f>'дерево ЭД117-02Э'!A185</f>
        <v>182</v>
      </c>
      <c r="B183" s="188" t="str">
        <f>IF('дерево ЭД117-02Э'!B185=0," ",'дерево ЭД117-02Э'!B185)</f>
        <v>09.03.1.</v>
      </c>
      <c r="C183" s="371" t="str">
        <f>IF('дерево ЭД117-02Э'!C185=0," ",'дерево ЭД117-02Э'!C185)</f>
        <v>ЭД117-01-51-001-06</v>
      </c>
      <c r="D183" s="371" t="str">
        <f>IF('дерево ЭД117-02Э'!D185=0," ",'дерево ЭД117-02Э'!D185)</f>
        <v>Трубка изолирующая</v>
      </c>
      <c r="E183" s="511" t="s">
        <v>1185</v>
      </c>
      <c r="F183" s="511" t="s">
        <v>1206</v>
      </c>
      <c r="G183" s="511" t="s">
        <v>1194</v>
      </c>
      <c r="H183" s="512" t="s">
        <v>89</v>
      </c>
      <c r="I183" s="632">
        <v>2.5000000000000001E-4</v>
      </c>
      <c r="J183" s="632">
        <v>2.9999999999999997E-4</v>
      </c>
      <c r="L183" s="709" t="s">
        <v>1239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594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</row>
    <row r="184" spans="1:134" s="35" customFormat="1" ht="13.8" thickBot="1" x14ac:dyDescent="0.3">
      <c r="A184" s="601">
        <f>'дерево ЭД117-02Э'!A186</f>
        <v>183</v>
      </c>
      <c r="B184" s="182" t="str">
        <f>IF('дерево ЭД117-02Э'!B186=0," ",'дерево ЭД117-02Э'!B186)</f>
        <v>09.03.2.</v>
      </c>
      <c r="C184" s="362" t="str">
        <f>IF('дерево ЭД117-02Э'!C186=0," ",'дерево ЭД117-02Э'!C186)</f>
        <v>ЭД117Т-01-53-001</v>
      </c>
      <c r="D184" s="362" t="str">
        <f>IF('дерево ЭД117-02Э'!D186=0," ",'дерево ЭД117-02Э'!D186)</f>
        <v>Наконечник</v>
      </c>
      <c r="E184" s="492" t="s">
        <v>1119</v>
      </c>
      <c r="F184" s="492"/>
      <c r="G184" s="492" t="s">
        <v>1207</v>
      </c>
      <c r="H184" s="493" t="s">
        <v>89</v>
      </c>
      <c r="I184" s="657">
        <v>6.4000000000000003E-3</v>
      </c>
      <c r="J184" s="657">
        <v>1.7500000000000002E-2</v>
      </c>
      <c r="L184" s="714" t="s">
        <v>1239</v>
      </c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59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</row>
    <row r="185" spans="1:134" s="199" customFormat="1" x14ac:dyDescent="0.25">
      <c r="A185" s="601">
        <f>'дерево ЭД117-02Э'!A187</f>
        <v>184</v>
      </c>
      <c r="B185" s="194" t="str">
        <f>IF('дерево ЭД117-02Э'!B187=0," ",'дерево ЭД117-02Э'!B187)</f>
        <v>09.03.3.</v>
      </c>
      <c r="C185" s="424" t="str">
        <f>IF('дерево ЭД117-02Э'!C187=0," ",'дерево ЭД117-02Э'!C187)</f>
        <v>ЭД117Т-01-53-002-05</v>
      </c>
      <c r="D185" s="424" t="str">
        <f>IF('дерево ЭД117-02Э'!D187=0," ",'дерево ЭД117-02Э'!D187)</f>
        <v>Провод</v>
      </c>
      <c r="E185" s="564" t="s">
        <v>95</v>
      </c>
      <c r="F185" s="564" t="s">
        <v>1208</v>
      </c>
      <c r="G185" s="564" t="s">
        <v>1209</v>
      </c>
      <c r="H185" s="565" t="s">
        <v>99</v>
      </c>
      <c r="I185" s="673">
        <v>0.3</v>
      </c>
      <c r="J185" s="673">
        <v>0.315</v>
      </c>
      <c r="K185" s="215" t="s">
        <v>1190</v>
      </c>
      <c r="L185" s="711" t="s">
        <v>1239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591"/>
      <c r="DA185" s="202"/>
      <c r="DB185" s="202"/>
      <c r="DC185" s="202"/>
      <c r="DD185" s="202"/>
      <c r="DE185" s="202"/>
      <c r="DF185" s="202"/>
      <c r="DG185" s="202"/>
      <c r="DH185" s="202"/>
      <c r="DI185" s="202"/>
      <c r="DJ185" s="202"/>
      <c r="DK185" s="202"/>
      <c r="DL185" s="202"/>
      <c r="DM185" s="202"/>
      <c r="DN185" s="202"/>
      <c r="DO185" s="202"/>
      <c r="DP185" s="202"/>
      <c r="DQ185" s="202"/>
      <c r="DR185" s="202"/>
      <c r="DS185" s="202"/>
      <c r="DT185" s="202"/>
      <c r="DU185" s="202"/>
      <c r="DV185" s="202"/>
      <c r="DW185" s="202"/>
      <c r="DX185" s="202"/>
      <c r="DY185" s="202"/>
      <c r="DZ185" s="202"/>
      <c r="EA185" s="202"/>
      <c r="EB185" s="202"/>
      <c r="EC185" s="202"/>
      <c r="ED185" s="202"/>
    </row>
    <row r="186" spans="1:134" s="209" customFormat="1" ht="13.8" thickBot="1" x14ac:dyDescent="0.3">
      <c r="A186" s="601">
        <f>'дерево ЭД117-02Э'!A188</f>
        <v>185</v>
      </c>
      <c r="B186" s="204" t="str">
        <f>IF('дерево ЭД117-02Э'!B188=0," ",'дерево ЭД117-02Э'!B188)</f>
        <v>09.03.3.</v>
      </c>
      <c r="C186" s="430" t="str">
        <f>IF('дерево ЭД117-02Э'!C188=0," ",'дерево ЭД117-02Э'!C188)</f>
        <v>ЭД117Т-01-53-002-05</v>
      </c>
      <c r="D186" s="430" t="str">
        <f>IF('дерево ЭД117-02Э'!D188=0," ",'дерево ЭД117-02Э'!D188)</f>
        <v>Провод</v>
      </c>
      <c r="E186" s="568" t="s">
        <v>95</v>
      </c>
      <c r="F186" s="568" t="s">
        <v>1208</v>
      </c>
      <c r="G186" s="568" t="s">
        <v>1209</v>
      </c>
      <c r="H186" s="569" t="s">
        <v>89</v>
      </c>
      <c r="I186" s="675">
        <v>1.7000000000000001E-2</v>
      </c>
      <c r="J186" s="675">
        <v>1.77E-2</v>
      </c>
      <c r="K186" s="217" t="s">
        <v>1104</v>
      </c>
      <c r="L186" s="712" t="s">
        <v>1239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592"/>
      <c r="DA186" s="212"/>
      <c r="DB186" s="212"/>
      <c r="DC186" s="212"/>
      <c r="DD186" s="212"/>
      <c r="DE186" s="212"/>
      <c r="DF186" s="212"/>
      <c r="DG186" s="212"/>
      <c r="DH186" s="212"/>
      <c r="DI186" s="212"/>
      <c r="DJ186" s="212"/>
      <c r="DK186" s="212"/>
      <c r="DL186" s="212"/>
      <c r="DM186" s="212"/>
      <c r="DN186" s="212"/>
      <c r="DO186" s="212"/>
      <c r="DP186" s="212"/>
      <c r="DQ186" s="212"/>
      <c r="DR186" s="212"/>
      <c r="DS186" s="212"/>
      <c r="DT186" s="212"/>
      <c r="DU186" s="212"/>
      <c r="DV186" s="212"/>
      <c r="DW186" s="212"/>
      <c r="DX186" s="212"/>
      <c r="DY186" s="212"/>
      <c r="DZ186" s="212"/>
      <c r="EA186" s="212"/>
      <c r="EB186" s="212"/>
      <c r="EC186" s="212"/>
      <c r="ED186" s="212"/>
    </row>
    <row r="187" spans="1:134" s="254" customFormat="1" ht="13.8" thickBot="1" x14ac:dyDescent="0.3">
      <c r="A187" s="601">
        <f>'дерево ЭД117-02Э'!A189</f>
        <v>186</v>
      </c>
      <c r="B187" s="306" t="str">
        <f>IF('дерево ЭД117-02Э'!B189=0," ",'дерево ЭД117-02Э'!B189)</f>
        <v>09.03.4.</v>
      </c>
      <c r="C187" s="459" t="str">
        <f>IF('дерево ЭД117-02Э'!C189=0," ",'дерево ЭД117-02Э'!C189)</f>
        <v>ЭД117Т-01-53-009</v>
      </c>
      <c r="D187" s="459" t="str">
        <f>IF('дерево ЭД117-02Э'!D189=0," ",'дерево ЭД117-02Э'!D189)</f>
        <v>Трубка</v>
      </c>
      <c r="E187" s="521" t="s">
        <v>96</v>
      </c>
      <c r="F187" s="521"/>
      <c r="G187" s="521" t="s">
        <v>1210</v>
      </c>
      <c r="H187" s="522" t="s">
        <v>99</v>
      </c>
      <c r="I187" s="663">
        <v>0.27800000000000002</v>
      </c>
      <c r="J187" s="663">
        <v>0.29199999999999998</v>
      </c>
      <c r="K187" s="628"/>
      <c r="L187" s="713" t="s">
        <v>1239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593"/>
      <c r="DA187" s="253"/>
      <c r="DB187" s="253"/>
      <c r="DC187" s="253"/>
      <c r="DD187" s="253"/>
      <c r="DE187" s="253"/>
      <c r="DF187" s="253"/>
      <c r="DG187" s="253"/>
      <c r="DH187" s="253"/>
      <c r="DI187" s="253"/>
      <c r="DJ187" s="253"/>
      <c r="DK187" s="253"/>
      <c r="DL187" s="253"/>
      <c r="DM187" s="253"/>
      <c r="DN187" s="253"/>
      <c r="DO187" s="253"/>
      <c r="DP187" s="253"/>
      <c r="DQ187" s="253"/>
      <c r="DR187" s="253"/>
      <c r="DS187" s="253"/>
      <c r="DT187" s="253"/>
      <c r="DU187" s="253"/>
      <c r="DV187" s="253"/>
      <c r="DW187" s="253"/>
      <c r="DX187" s="253"/>
      <c r="DY187" s="253"/>
      <c r="DZ187" s="253"/>
      <c r="EA187" s="253"/>
      <c r="EB187" s="253"/>
      <c r="EC187" s="253"/>
      <c r="ED187" s="253"/>
    </row>
    <row r="188" spans="1:134" s="199" customFormat="1" x14ac:dyDescent="0.25">
      <c r="A188" s="601">
        <f>'дерево ЭД117-02Э'!A190</f>
        <v>187</v>
      </c>
      <c r="B188" s="330" t="str">
        <f>IF('дерево ЭД117-02Э'!B190=0," ",'дерево ЭД117-02Э'!B190)</f>
        <v xml:space="preserve"> </v>
      </c>
      <c r="C188" s="324" t="str">
        <f>IF('дерево ЭД117-02Э'!C190=0," ",'дерево ЭД117-02Э'!C190)</f>
        <v xml:space="preserve"> </v>
      </c>
      <c r="D188" s="324" t="str">
        <f>IF('дерево ЭД117-02Э'!D190=0," ",'дерево ЭД117-02Э'!D190)</f>
        <v xml:space="preserve"> </v>
      </c>
      <c r="E188" s="552"/>
      <c r="F188" s="552"/>
      <c r="G188" s="552"/>
      <c r="H188" s="552"/>
      <c r="I188" s="552"/>
      <c r="J188" s="552"/>
      <c r="K188" s="552"/>
      <c r="L188" s="706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591"/>
      <c r="DA188" s="202"/>
      <c r="DB188" s="202"/>
      <c r="DC188" s="202"/>
      <c r="DD188" s="202"/>
      <c r="DE188" s="202"/>
      <c r="DF188" s="202"/>
      <c r="DG188" s="202"/>
      <c r="DH188" s="202"/>
      <c r="DI188" s="202"/>
      <c r="DJ188" s="202"/>
      <c r="DK188" s="202"/>
      <c r="DL188" s="202"/>
      <c r="DM188" s="202"/>
      <c r="DN188" s="202"/>
      <c r="DO188" s="202"/>
      <c r="DP188" s="202"/>
      <c r="DQ188" s="202"/>
      <c r="DR188" s="202"/>
      <c r="DS188" s="202"/>
      <c r="DT188" s="202"/>
      <c r="DU188" s="202"/>
      <c r="DV188" s="202"/>
      <c r="DW188" s="202"/>
      <c r="DX188" s="202"/>
      <c r="DY188" s="202"/>
      <c r="DZ188" s="202"/>
      <c r="EA188" s="202"/>
      <c r="EB188" s="202"/>
      <c r="EC188" s="202"/>
      <c r="ED188" s="202"/>
    </row>
    <row r="189" spans="1:134" s="254" customFormat="1" ht="13.8" thickBot="1" x14ac:dyDescent="0.3">
      <c r="A189" s="601">
        <f>'дерево ЭД117-02Э'!A191</f>
        <v>188</v>
      </c>
      <c r="B189" s="526" t="str">
        <f>IF('дерево ЭД117-02Э'!B191=0," ",'дерево ЭД117-02Э'!B191)</f>
        <v>09.04.</v>
      </c>
      <c r="C189" s="527" t="str">
        <f>IF('дерево ЭД117-02Э'!C191=0," ",'дерево ЭД117-02Э'!C191)</f>
        <v>ЭД117-02-52-ХХСБ</v>
      </c>
      <c r="D189" s="527" t="str">
        <f>IF('дерево ЭД117-02Э'!D191=0," ",'дерево ЭД117-02Э'!D191)</f>
        <v>Статор необмотанный</v>
      </c>
      <c r="E189" s="484"/>
      <c r="F189" s="484"/>
      <c r="G189" s="484"/>
      <c r="H189" s="485" t="s">
        <v>112</v>
      </c>
      <c r="I189" s="627"/>
      <c r="J189" s="627"/>
      <c r="K189" s="628"/>
      <c r="L189" s="707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593"/>
      <c r="DA189" s="253"/>
      <c r="DB189" s="253"/>
      <c r="DC189" s="253"/>
      <c r="DD189" s="253"/>
      <c r="DE189" s="253"/>
      <c r="DF189" s="253"/>
      <c r="DG189" s="253"/>
      <c r="DH189" s="253"/>
      <c r="DI189" s="253"/>
      <c r="DJ189" s="253"/>
      <c r="DK189" s="253"/>
      <c r="DL189" s="253"/>
      <c r="DM189" s="253"/>
      <c r="DN189" s="253"/>
      <c r="DO189" s="253"/>
      <c r="DP189" s="253"/>
      <c r="DQ189" s="253"/>
      <c r="DR189" s="253"/>
      <c r="DS189" s="253"/>
      <c r="DT189" s="253"/>
      <c r="DU189" s="253"/>
      <c r="DV189" s="253"/>
      <c r="DW189" s="253"/>
      <c r="DX189" s="253"/>
      <c r="DY189" s="253"/>
      <c r="DZ189" s="253"/>
      <c r="EA189" s="253"/>
      <c r="EB189" s="253"/>
      <c r="EC189" s="253"/>
      <c r="ED189" s="253"/>
    </row>
    <row r="190" spans="1:134" s="199" customFormat="1" x14ac:dyDescent="0.25">
      <c r="A190" s="601">
        <f>'дерево ЭД117-02Э'!A192</f>
        <v>189</v>
      </c>
      <c r="B190" s="259" t="str">
        <f>IF('дерево ЭД117-02Э'!B192=0," ",'дерево ЭД117-02Э'!B192)</f>
        <v>09.04.1.</v>
      </c>
      <c r="C190" s="222" t="str">
        <f>IF('дерево ЭД117-02Э'!C192=0," ",'дерево ЭД117-02Э'!C192)</f>
        <v>ЭД117-09-52-007</v>
      </c>
      <c r="D190" s="471" t="str">
        <f>IF('дерево ЭД117-02Э'!D192=0," ",'дерево ЭД117-02Э'!D192)</f>
        <v>Лист статора крайний</v>
      </c>
      <c r="E190" s="564"/>
      <c r="F190" s="564"/>
      <c r="G190" s="564" t="s">
        <v>1211</v>
      </c>
      <c r="H190" s="565" t="s">
        <v>89</v>
      </c>
      <c r="I190" s="673">
        <v>5.6000000000000001E-2</v>
      </c>
      <c r="J190" s="673"/>
      <c r="K190" s="674"/>
      <c r="L190" s="711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591"/>
      <c r="DA190" s="202"/>
      <c r="DB190" s="202"/>
      <c r="DC190" s="202"/>
      <c r="DD190" s="202"/>
      <c r="DE190" s="202"/>
      <c r="DF190" s="202"/>
      <c r="DG190" s="202"/>
      <c r="DH190" s="202"/>
      <c r="DI190" s="202"/>
      <c r="DJ190" s="202"/>
      <c r="DK190" s="202"/>
      <c r="DL190" s="202"/>
      <c r="DM190" s="202"/>
      <c r="DN190" s="202"/>
      <c r="DO190" s="202"/>
      <c r="DP190" s="202"/>
      <c r="DQ190" s="202"/>
      <c r="DR190" s="202"/>
      <c r="DS190" s="202"/>
      <c r="DT190" s="202"/>
      <c r="DU190" s="202"/>
      <c r="DV190" s="202"/>
      <c r="DW190" s="202"/>
      <c r="DX190" s="202"/>
      <c r="DY190" s="202"/>
      <c r="DZ190" s="202"/>
      <c r="EA190" s="202"/>
      <c r="EB190" s="202"/>
      <c r="EC190" s="202"/>
      <c r="ED190" s="202"/>
    </row>
    <row r="191" spans="1:134" s="209" customFormat="1" ht="13.8" thickBot="1" x14ac:dyDescent="0.3">
      <c r="A191" s="601">
        <f>'дерево ЭД117-02Э'!A193</f>
        <v>190</v>
      </c>
      <c r="B191" s="261" t="str">
        <f>IF('дерево ЭД117-02Э'!B193=0," ",'дерево ЭД117-02Э'!B193)</f>
        <v>09.04.1.</v>
      </c>
      <c r="C191" s="225" t="str">
        <f>IF('дерево ЭД117-02Э'!C193=0," ",'дерево ЭД117-02Э'!C193)</f>
        <v>ЭД117-09-52-008</v>
      </c>
      <c r="D191" s="473" t="str">
        <f>IF('дерево ЭД117-02Э'!D193=0," ",'дерево ЭД117-02Э'!D193)</f>
        <v>Лист статора крайний</v>
      </c>
      <c r="E191" s="568" t="s">
        <v>1059</v>
      </c>
      <c r="F191" s="568" t="s">
        <v>1060</v>
      </c>
      <c r="G191" s="568" t="s">
        <v>1061</v>
      </c>
      <c r="H191" s="569" t="s">
        <v>89</v>
      </c>
      <c r="I191" s="675">
        <v>7.0000000000000007E-2</v>
      </c>
      <c r="J191" s="675">
        <v>0.21199999999999999</v>
      </c>
      <c r="K191" s="217" t="s">
        <v>160</v>
      </c>
      <c r="L191" s="712" t="s">
        <v>1239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592"/>
      <c r="DA191" s="212"/>
      <c r="DB191" s="212"/>
      <c r="DC191" s="212"/>
      <c r="DD191" s="212"/>
      <c r="DE191" s="212"/>
      <c r="DF191" s="212"/>
      <c r="DG191" s="212"/>
      <c r="DH191" s="212"/>
      <c r="DI191" s="212"/>
      <c r="DJ191" s="212"/>
      <c r="DK191" s="212"/>
      <c r="DL191" s="212"/>
      <c r="DM191" s="212"/>
      <c r="DN191" s="212"/>
      <c r="DO191" s="212"/>
      <c r="DP191" s="212"/>
      <c r="DQ191" s="212"/>
      <c r="DR191" s="212"/>
      <c r="DS191" s="212"/>
      <c r="DT191" s="212"/>
      <c r="DU191" s="212"/>
      <c r="DV191" s="212"/>
      <c r="DW191" s="212"/>
      <c r="DX191" s="212"/>
      <c r="DY191" s="212"/>
      <c r="DZ191" s="212"/>
      <c r="EA191" s="212"/>
      <c r="EB191" s="212"/>
      <c r="EC191" s="212"/>
      <c r="ED191" s="212"/>
    </row>
    <row r="192" spans="1:134" s="254" customFormat="1" ht="13.8" thickBot="1" x14ac:dyDescent="0.3">
      <c r="A192" s="601">
        <f>'дерево ЭД117-02Э'!A194</f>
        <v>191</v>
      </c>
      <c r="B192" s="418" t="str">
        <f>IF('дерево ЭД117-02Э'!B194=0," ",'дерево ЭД117-02Э'!B194)</f>
        <v>09.04.2.</v>
      </c>
      <c r="C192" s="416" t="str">
        <f>IF('дерево ЭД117-02Э'!C194=0," ",'дерево ЭД117-02Э'!C194)</f>
        <v>ЭД117-01-52-001</v>
      </c>
      <c r="D192" s="468" t="str">
        <f>IF('дерево ЭД117-02Э'!D194=0," ",'дерево ЭД117-02Э'!D194)</f>
        <v>Кольцо пружинное</v>
      </c>
      <c r="E192" s="521" t="s">
        <v>1082</v>
      </c>
      <c r="F192" s="521" t="s">
        <v>1083</v>
      </c>
      <c r="G192" s="521" t="s">
        <v>1084</v>
      </c>
      <c r="H192" s="522" t="s">
        <v>89</v>
      </c>
      <c r="I192" s="663">
        <v>8.5000000000000006E-2</v>
      </c>
      <c r="J192" s="663">
        <v>0.11600000000000001</v>
      </c>
      <c r="K192" s="628"/>
      <c r="L192" s="713" t="s">
        <v>1239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593"/>
      <c r="DA192" s="253"/>
      <c r="DB192" s="253"/>
      <c r="DC192" s="253"/>
      <c r="DD192" s="253"/>
      <c r="DE192" s="253"/>
      <c r="DF192" s="253"/>
      <c r="DG192" s="253"/>
      <c r="DH192" s="253"/>
      <c r="DI192" s="253"/>
      <c r="DJ192" s="253"/>
      <c r="DK192" s="253"/>
      <c r="DL192" s="253"/>
      <c r="DM192" s="253"/>
      <c r="DN192" s="253"/>
      <c r="DO192" s="253"/>
      <c r="DP192" s="253"/>
      <c r="DQ192" s="253"/>
      <c r="DR192" s="253"/>
      <c r="DS192" s="253"/>
      <c r="DT192" s="253"/>
      <c r="DU192" s="253"/>
      <c r="DV192" s="253"/>
      <c r="DW192" s="253"/>
      <c r="DX192" s="253"/>
      <c r="DY192" s="253"/>
      <c r="DZ192" s="253"/>
      <c r="EA192" s="253"/>
      <c r="EB192" s="253"/>
      <c r="EC192" s="253"/>
      <c r="ED192" s="253"/>
    </row>
    <row r="193" spans="1:134" s="199" customFormat="1" x14ac:dyDescent="0.25">
      <c r="A193" s="601">
        <f>'дерево ЭД117-02Э'!A195</f>
        <v>192</v>
      </c>
      <c r="B193" s="330" t="str">
        <f>IF('дерево ЭД117-02Э'!B195=0," ",'дерево ЭД117-02Э'!B195)</f>
        <v xml:space="preserve"> </v>
      </c>
      <c r="C193" s="324" t="str">
        <f>IF('дерево ЭД117-02Э'!C195=0," ",'дерево ЭД117-02Э'!C195)</f>
        <v xml:space="preserve"> </v>
      </c>
      <c r="D193" s="324" t="str">
        <f>IF('дерево ЭД117-02Э'!D195=0," ",'дерево ЭД117-02Э'!D195)</f>
        <v xml:space="preserve"> </v>
      </c>
      <c r="E193" s="552"/>
      <c r="F193" s="552"/>
      <c r="G193" s="552"/>
      <c r="H193" s="552"/>
      <c r="I193" s="552"/>
      <c r="J193" s="552"/>
      <c r="K193" s="552"/>
      <c r="L193" s="706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591"/>
      <c r="DA193" s="202"/>
      <c r="DB193" s="202"/>
      <c r="DC193" s="202"/>
      <c r="DD193" s="202"/>
      <c r="DE193" s="202"/>
      <c r="DF193" s="202"/>
      <c r="DG193" s="202"/>
      <c r="DH193" s="202"/>
      <c r="DI193" s="202"/>
      <c r="DJ193" s="202"/>
      <c r="DK193" s="202"/>
      <c r="DL193" s="202"/>
      <c r="DM193" s="202"/>
      <c r="DN193" s="202"/>
      <c r="DO193" s="202"/>
      <c r="DP193" s="202"/>
      <c r="DQ193" s="202"/>
      <c r="DR193" s="202"/>
      <c r="DS193" s="202"/>
      <c r="DT193" s="202"/>
      <c r="DU193" s="202"/>
      <c r="DV193" s="202"/>
      <c r="DW193" s="202"/>
      <c r="DX193" s="202"/>
      <c r="DY193" s="202"/>
      <c r="DZ193" s="202"/>
      <c r="EA193" s="202"/>
      <c r="EB193" s="202"/>
      <c r="EC193" s="202"/>
      <c r="ED193" s="202"/>
    </row>
    <row r="194" spans="1:134" s="209" customFormat="1" ht="13.8" thickBot="1" x14ac:dyDescent="0.3">
      <c r="A194" s="601">
        <f>'дерево ЭД117-02Э'!A196</f>
        <v>193</v>
      </c>
      <c r="B194" s="261" t="str">
        <f>IF('дерево ЭД117-02Э'!B196=0," ",'дерево ЭД117-02Э'!B196)</f>
        <v>09.04.3.</v>
      </c>
      <c r="C194" s="205" t="str">
        <f>IF('дерево ЭД117-02Э'!C196=0," ",'дерево ЭД117-02Э'!C196)</f>
        <v>ЭД117-02-52-003-ХХ корпус</v>
      </c>
      <c r="D194" s="262" t="str">
        <f>IF('дерево ЭД117-02Э'!D196=0," ",'дерево ЭД117-02Э'!D196)</f>
        <v>Корпус</v>
      </c>
      <c r="E194" s="547"/>
      <c r="F194" s="547"/>
      <c r="G194" s="547"/>
      <c r="H194" s="548" t="s">
        <v>89</v>
      </c>
      <c r="I194" s="641">
        <v>1</v>
      </c>
      <c r="J194" s="641">
        <v>1</v>
      </c>
      <c r="K194" s="686"/>
      <c r="L194" s="712" t="s">
        <v>1239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592"/>
      <c r="DA194" s="212"/>
      <c r="DB194" s="212"/>
      <c r="DC194" s="212"/>
      <c r="DD194" s="212"/>
      <c r="DE194" s="212"/>
      <c r="DF194" s="212"/>
      <c r="DG194" s="212"/>
      <c r="DH194" s="212"/>
      <c r="DI194" s="212"/>
      <c r="DJ194" s="212"/>
      <c r="DK194" s="212"/>
      <c r="DL194" s="212"/>
      <c r="DM194" s="212"/>
      <c r="DN194" s="212"/>
      <c r="DO194" s="212"/>
      <c r="DP194" s="212"/>
      <c r="DQ194" s="212"/>
      <c r="DR194" s="212"/>
      <c r="DS194" s="212"/>
      <c r="DT194" s="212"/>
      <c r="DU194" s="212"/>
      <c r="DV194" s="212"/>
      <c r="DW194" s="212"/>
      <c r="DX194" s="212"/>
      <c r="DY194" s="212"/>
      <c r="DZ194" s="212"/>
      <c r="EA194" s="212"/>
      <c r="EB194" s="212"/>
      <c r="EC194" s="212"/>
      <c r="ED194" s="212"/>
    </row>
    <row r="195" spans="1:134" s="199" customFormat="1" x14ac:dyDescent="0.25">
      <c r="A195" s="601">
        <f>'дерево ЭД117-02Э'!A197</f>
        <v>194</v>
      </c>
      <c r="B195" s="330" t="str">
        <f>IF('дерево ЭД117-02Э'!B197=0," ",'дерево ЭД117-02Э'!B197)</f>
        <v xml:space="preserve"> </v>
      </c>
      <c r="C195" s="324" t="str">
        <f>IF('дерево ЭД117-02Э'!C197=0," ",'дерево ЭД117-02Э'!C197)</f>
        <v xml:space="preserve"> </v>
      </c>
      <c r="D195" s="324" t="str">
        <f>IF('дерево ЭД117-02Э'!D197=0," ",'дерево ЭД117-02Э'!D197)</f>
        <v xml:space="preserve"> </v>
      </c>
      <c r="E195" s="552"/>
      <c r="F195" s="552"/>
      <c r="G195" s="552"/>
      <c r="H195" s="552"/>
      <c r="I195" s="552"/>
      <c r="J195" s="552"/>
      <c r="K195" s="552"/>
      <c r="L195" s="706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591"/>
      <c r="DA195" s="202"/>
      <c r="DB195" s="202"/>
      <c r="DC195" s="202"/>
      <c r="DD195" s="202"/>
      <c r="DE195" s="202"/>
      <c r="DF195" s="202"/>
      <c r="DG195" s="202"/>
      <c r="DH195" s="202"/>
      <c r="DI195" s="202"/>
      <c r="DJ195" s="202"/>
      <c r="DK195" s="202"/>
      <c r="DL195" s="202"/>
      <c r="DM195" s="202"/>
      <c r="DN195" s="202"/>
      <c r="DO195" s="202"/>
      <c r="DP195" s="202"/>
      <c r="DQ195" s="202"/>
      <c r="DR195" s="202"/>
      <c r="DS195" s="202"/>
      <c r="DT195" s="202"/>
      <c r="DU195" s="202"/>
      <c r="DV195" s="202"/>
      <c r="DW195" s="202"/>
      <c r="DX195" s="202"/>
      <c r="DY195" s="202"/>
      <c r="DZ195" s="202"/>
      <c r="EA195" s="202"/>
      <c r="EB195" s="202"/>
      <c r="EC195" s="202"/>
      <c r="ED195" s="202"/>
    </row>
    <row r="196" spans="1:134" s="209" customFormat="1" ht="13.8" thickBot="1" x14ac:dyDescent="0.3">
      <c r="A196" s="601">
        <f>'дерево ЭД117-02Э'!A198</f>
        <v>195</v>
      </c>
      <c r="B196" s="261" t="str">
        <f>IF('дерево ЭД117-02Э'!B198=0," ",'дерево ЭД117-02Э'!B198)</f>
        <v>09.04.4.</v>
      </c>
      <c r="C196" s="205" t="str">
        <f>IF('дерево ЭД117-02Э'!C198=0," ",'дерево ЭД117-02Э'!C198)</f>
        <v>ЭД117-02-52-ХХХ шпонка</v>
      </c>
      <c r="D196" s="262" t="str">
        <f>IF('дерево ЭД117-02Э'!D198=0," ",'дерево ЭД117-02Э'!D198)</f>
        <v>Шпонка</v>
      </c>
      <c r="E196" s="547" t="s">
        <v>1116</v>
      </c>
      <c r="F196" s="547"/>
      <c r="G196" s="547" t="s">
        <v>1117</v>
      </c>
      <c r="H196" s="548" t="s">
        <v>89</v>
      </c>
      <c r="I196" s="641">
        <v>1</v>
      </c>
      <c r="J196" s="641">
        <v>1</v>
      </c>
      <c r="K196" s="686"/>
      <c r="L196" s="712" t="s">
        <v>1239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592"/>
      <c r="DA196" s="212"/>
      <c r="DB196" s="212"/>
      <c r="DC196" s="212"/>
      <c r="DD196" s="212"/>
      <c r="DE196" s="212"/>
      <c r="DF196" s="212"/>
      <c r="DG196" s="212"/>
      <c r="DH196" s="212"/>
      <c r="DI196" s="212"/>
      <c r="DJ196" s="212"/>
      <c r="DK196" s="212"/>
      <c r="DL196" s="212"/>
      <c r="DM196" s="212"/>
      <c r="DN196" s="212"/>
      <c r="DO196" s="212"/>
      <c r="DP196" s="212"/>
      <c r="DQ196" s="212"/>
      <c r="DR196" s="212"/>
      <c r="DS196" s="212"/>
      <c r="DT196" s="212"/>
      <c r="DU196" s="212"/>
      <c r="DV196" s="212"/>
      <c r="DW196" s="212"/>
      <c r="DX196" s="212"/>
      <c r="DY196" s="212"/>
      <c r="DZ196" s="212"/>
      <c r="EA196" s="212"/>
      <c r="EB196" s="212"/>
      <c r="EC196" s="212"/>
      <c r="ED196" s="212"/>
    </row>
    <row r="197" spans="1:134" s="286" customFormat="1" x14ac:dyDescent="0.25">
      <c r="A197" s="601">
        <f>'дерево ЭД117-02Э'!A199</f>
        <v>196</v>
      </c>
      <c r="B197" s="376" t="str">
        <f>IF('дерево ЭД117-02Э'!B199=0," ",'дерево ЭД117-02Э'!B199)</f>
        <v>09.04.5.</v>
      </c>
      <c r="C197" s="189" t="str">
        <f>IF('дерево ЭД117-02Э'!C199=0," ",'дерево ЭД117-02Э'!C199)</f>
        <v>ЭД117-09-53-001</v>
      </c>
      <c r="D197" s="470" t="str">
        <f>IF('дерево ЭД117-02Э'!D199=0," ",'дерево ЭД117-02Э'!D199)</f>
        <v>Лист статора</v>
      </c>
      <c r="E197" s="149" t="s">
        <v>1123</v>
      </c>
      <c r="F197" s="149"/>
      <c r="G197" s="149" t="s">
        <v>1212</v>
      </c>
      <c r="H197" s="135" t="s">
        <v>89</v>
      </c>
      <c r="I197" s="625">
        <v>1.4999999999999999E-2</v>
      </c>
      <c r="J197" s="625">
        <v>4.7E-2</v>
      </c>
      <c r="K197" s="629"/>
      <c r="L197" s="709" t="s">
        <v>1239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594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</row>
    <row r="198" spans="1:134" s="3" customFormat="1" x14ac:dyDescent="0.25">
      <c r="A198" s="601">
        <f>'дерево ЭД117-02Э'!A200</f>
        <v>197</v>
      </c>
      <c r="B198" s="109" t="str">
        <f>IF('дерево ЭД117-02Э'!B200=0," ",'дерево ЭД117-02Э'!B200)</f>
        <v>09.04.6.</v>
      </c>
      <c r="C198" s="13" t="str">
        <f>IF('дерево ЭД117-02Э'!C200=0," ",'дерево ЭД117-02Э'!C200)</f>
        <v>ЭД117-01-52КВМ статор н/обм</v>
      </c>
      <c r="D198" s="13" t="str">
        <f>IF('дерево ЭД117-02Э'!D200=0," ",'дерево ЭД117-02Э'!D200)</f>
        <v>Комплект вспомог. мат.</v>
      </c>
      <c r="E198" s="147" t="s">
        <v>1213</v>
      </c>
      <c r="F198" s="147"/>
      <c r="G198" s="12" t="s">
        <v>162</v>
      </c>
      <c r="H198" s="138" t="s">
        <v>112</v>
      </c>
      <c r="I198" s="125"/>
      <c r="J198" s="125">
        <v>1</v>
      </c>
      <c r="K198" s="141"/>
      <c r="L198" s="710" t="s">
        <v>1239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589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</row>
    <row r="199" spans="1:134" s="263" customFormat="1" ht="13.8" thickBot="1" x14ac:dyDescent="0.3">
      <c r="A199" s="601">
        <f>'дерево ЭД117-02Э'!A201</f>
        <v>198</v>
      </c>
      <c r="B199" s="337" t="str">
        <f>IF('дерево ЭД117-02Э'!B201=0," ",'дерево ЭД117-02Э'!B201)</f>
        <v xml:space="preserve"> </v>
      </c>
      <c r="C199" s="263" t="str">
        <f>IF('дерево ЭД117-02Э'!C201=0," ",'дерево ЭД117-02Э'!C201)</f>
        <v xml:space="preserve"> </v>
      </c>
      <c r="D199" s="263" t="str">
        <f>IF('дерево ЭД117-02Э'!D201=0," ",'дерево ЭД117-02Э'!D201)</f>
        <v xml:space="preserve"> </v>
      </c>
      <c r="E199" s="158"/>
      <c r="F199" s="158"/>
      <c r="G199" s="158"/>
      <c r="H199" s="150"/>
      <c r="I199" s="170"/>
      <c r="J199" s="655"/>
      <c r="K199" s="158"/>
      <c r="L199" s="707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59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</row>
    <row r="200" spans="1:134" s="202" customFormat="1" x14ac:dyDescent="0.25">
      <c r="A200" s="601">
        <f>'дерево ЭД117-02Э'!A202</f>
        <v>199</v>
      </c>
      <c r="B200" s="330" t="str">
        <f>IF('дерево ЭД117-02Э'!B202=0," ",'дерево ЭД117-02Э'!B202)</f>
        <v xml:space="preserve"> </v>
      </c>
      <c r="C200" s="324" t="str">
        <f>IF('дерево ЭД117-02Э'!C202=0," ",'дерево ЭД117-02Э'!C202)</f>
        <v xml:space="preserve"> </v>
      </c>
      <c r="D200" s="324" t="str">
        <f>IF('дерево ЭД117-02Э'!D202=0," ",'дерево ЭД117-02Э'!D202)</f>
        <v xml:space="preserve"> </v>
      </c>
      <c r="E200" s="552"/>
      <c r="F200" s="552"/>
      <c r="G200" s="224"/>
      <c r="H200" s="325"/>
      <c r="I200" s="688"/>
      <c r="J200" s="689"/>
      <c r="K200" s="224"/>
      <c r="L200" s="717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591"/>
    </row>
    <row r="201" spans="1:134" s="209" customFormat="1" ht="13.8" thickBot="1" x14ac:dyDescent="0.3">
      <c r="A201" s="601">
        <f>'дерево ЭД117-02Э'!A203</f>
        <v>200</v>
      </c>
      <c r="B201" s="450" t="str">
        <f>IF('дерево ЭД117-02Э'!B203=0," ",'дерево ЭД117-02Э'!B203)</f>
        <v>010.</v>
      </c>
      <c r="C201" s="451" t="str">
        <f>IF('дерево ЭД117-02Э'!C203=0," ",'дерево ЭД117-02Э'!C203)</f>
        <v>ЭД117-02-60-ХХСБ</v>
      </c>
      <c r="D201" s="451" t="str">
        <f>IF('дерево ЭД117-02Э'!D203=0," ",'дерево ЭД117-02Э'!D203)</f>
        <v>Ротор</v>
      </c>
      <c r="E201" s="547"/>
      <c r="F201" s="547"/>
      <c r="G201" s="547"/>
      <c r="H201" s="585" t="s">
        <v>112</v>
      </c>
      <c r="I201" s="641"/>
      <c r="J201" s="641"/>
      <c r="K201" s="686"/>
      <c r="L201" s="71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592"/>
      <c r="DA201" s="212"/>
      <c r="DB201" s="212"/>
      <c r="DC201" s="212"/>
      <c r="DD201" s="212"/>
      <c r="DE201" s="212"/>
      <c r="DF201" s="212"/>
      <c r="DG201" s="212"/>
      <c r="DH201" s="212"/>
      <c r="DI201" s="212"/>
      <c r="DJ201" s="212"/>
      <c r="DK201" s="212"/>
      <c r="DL201" s="212"/>
      <c r="DM201" s="212"/>
      <c r="DN201" s="212"/>
      <c r="DO201" s="212"/>
      <c r="DP201" s="212"/>
      <c r="DQ201" s="212"/>
      <c r="DR201" s="212"/>
      <c r="DS201" s="212"/>
      <c r="DT201" s="212"/>
      <c r="DU201" s="212"/>
      <c r="DV201" s="212"/>
      <c r="DW201" s="212"/>
      <c r="DX201" s="212"/>
      <c r="DY201" s="212"/>
      <c r="DZ201" s="212"/>
      <c r="EA201" s="212"/>
      <c r="EB201" s="212"/>
      <c r="EC201" s="212"/>
      <c r="ED201" s="212"/>
    </row>
    <row r="202" spans="1:134" s="286" customFormat="1" x14ac:dyDescent="0.25">
      <c r="A202" s="601">
        <f>'дерево ЭД117-02Э'!A204</f>
        <v>201</v>
      </c>
      <c r="B202" s="188" t="str">
        <f>IF('дерево ЭД117-02Э'!B204=0," ",'дерево ЭД117-02Э'!B204)</f>
        <v>010.1.</v>
      </c>
      <c r="C202" s="229" t="str">
        <f>IF('дерево ЭД117-02Э'!C204=0," ",'дерево ЭД117-02Э'!C204)</f>
        <v>ЭД117-01-003-01</v>
      </c>
      <c r="D202" s="229" t="str">
        <f>IF('дерево ЭД117-02Э'!D204=0," ",'дерево ЭД117-02Э'!D204)</f>
        <v>Вкладыш</v>
      </c>
      <c r="E202" s="511" t="s">
        <v>1072</v>
      </c>
      <c r="F202" s="511" t="s">
        <v>1073</v>
      </c>
      <c r="G202" s="511" t="s">
        <v>1074</v>
      </c>
      <c r="H202" s="525" t="s">
        <v>89</v>
      </c>
      <c r="I202" s="632">
        <v>5.0000000000000001E-3</v>
      </c>
      <c r="J202" s="632">
        <v>0.05</v>
      </c>
      <c r="K202" s="629"/>
      <c r="L202" s="709" t="s">
        <v>1240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594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  <c r="DS202" s="37"/>
      <c r="DT202" s="37"/>
      <c r="DU202" s="37"/>
      <c r="DV202" s="37"/>
      <c r="DW202" s="37"/>
      <c r="DX202" s="37"/>
      <c r="DY202" s="37"/>
      <c r="DZ202" s="37"/>
      <c r="EA202" s="37"/>
      <c r="EB202" s="37"/>
      <c r="EC202" s="37"/>
      <c r="ED202" s="37"/>
    </row>
    <row r="203" spans="1:134" s="3" customFormat="1" x14ac:dyDescent="0.25">
      <c r="A203" s="601">
        <f>'дерево ЭД117-02Э'!A205</f>
        <v>202</v>
      </c>
      <c r="B203" s="108" t="str">
        <f>IF('дерево ЭД117-02Э'!B205=0," ",'дерево ЭД117-02Э'!B205)</f>
        <v>010.2.</v>
      </c>
      <c r="C203" s="13" t="str">
        <f>IF('дерево ЭД117-02Э'!C205=0," ",'дерево ЭД117-02Э'!C205)</f>
        <v>ЭД117-01-60-001</v>
      </c>
      <c r="D203" s="13" t="str">
        <f>IF('дерево ЭД117-02Э'!D205=0," ",'дерево ЭД117-02Э'!D205)</f>
        <v>Кольцо</v>
      </c>
      <c r="E203" s="147" t="s">
        <v>1072</v>
      </c>
      <c r="F203" s="147" t="s">
        <v>1114</v>
      </c>
      <c r="G203" s="147" t="s">
        <v>1127</v>
      </c>
      <c r="H203" s="279" t="s">
        <v>89</v>
      </c>
      <c r="I203" s="125">
        <v>0.03</v>
      </c>
      <c r="J203" s="125">
        <v>0.224</v>
      </c>
      <c r="K203" s="141"/>
      <c r="L203" s="710" t="s">
        <v>1240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589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</row>
    <row r="204" spans="1:134" s="3" customFormat="1" x14ac:dyDescent="0.25">
      <c r="A204" s="601">
        <f>'дерево ЭД117-02Э'!A206</f>
        <v>203</v>
      </c>
      <c r="B204" s="108" t="str">
        <f>IF('дерево ЭД117-02Э'!B206=0," ",'дерево ЭД117-02Э'!B206)</f>
        <v>010.3.</v>
      </c>
      <c r="C204" s="13" t="str">
        <f>IF('дерево ЭД117-02Э'!C206=0," ",'дерево ЭД117-02Э'!C206)</f>
        <v>ЭД117-01-60-002</v>
      </c>
      <c r="D204" s="13" t="str">
        <f>IF('дерево ЭД117-02Э'!D206=0," ",'дерево ЭД117-02Э'!D206)</f>
        <v>Кольцо</v>
      </c>
      <c r="E204" s="147" t="s">
        <v>1072</v>
      </c>
      <c r="F204" s="147" t="s">
        <v>1114</v>
      </c>
      <c r="G204" s="147" t="s">
        <v>1127</v>
      </c>
      <c r="H204" s="279" t="s">
        <v>89</v>
      </c>
      <c r="I204" s="125">
        <v>9.6000000000000002E-2</v>
      </c>
      <c r="J204" s="125">
        <v>0.38200000000000001</v>
      </c>
      <c r="K204" s="141"/>
      <c r="L204" s="710" t="s">
        <v>1240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589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</row>
    <row r="205" spans="1:134" s="3" customFormat="1" x14ac:dyDescent="0.25">
      <c r="A205" s="601">
        <f>'дерево ЭД117-02Э'!A207</f>
        <v>204</v>
      </c>
      <c r="B205" s="108" t="str">
        <f>IF('дерево ЭД117-02Э'!B207=0," ",'дерево ЭД117-02Э'!B207)</f>
        <v>010.4.</v>
      </c>
      <c r="C205" s="13" t="str">
        <f>IF('дерево ЭД117-02Э'!C207=0," ",'дерево ЭД117-02Э'!C207)</f>
        <v>ЭД117-01-60-004-03</v>
      </c>
      <c r="D205" s="13" t="str">
        <f>IF('дерево ЭД117-02Э'!D207=0," ",'дерево ЭД117-02Э'!D207)</f>
        <v>Кольцо пружинное</v>
      </c>
      <c r="E205" s="147" t="s">
        <v>1116</v>
      </c>
      <c r="F205" s="147"/>
      <c r="G205" s="147" t="s">
        <v>1125</v>
      </c>
      <c r="H205" s="279" t="s">
        <v>89</v>
      </c>
      <c r="I205" s="125">
        <v>6.9999999999999999E-4</v>
      </c>
      <c r="J205" s="125">
        <v>8.0000000000000004E-4</v>
      </c>
      <c r="K205" s="141"/>
      <c r="L205" s="710" t="s">
        <v>1240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589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</row>
    <row r="206" spans="1:134" s="3" customFormat="1" x14ac:dyDescent="0.25">
      <c r="A206" s="601">
        <f>'дерево ЭД117-02Э'!A208</f>
        <v>205</v>
      </c>
      <c r="B206" s="108" t="str">
        <f>IF('дерево ЭД117-02Э'!B208=0," ",'дерево ЭД117-02Э'!B208)</f>
        <v>010.5.</v>
      </c>
      <c r="C206" s="13" t="str">
        <f>IF('дерево ЭД117-02Э'!C208=0," ",'дерево ЭД117-02Э'!C208)</f>
        <v>ЭД117-01-60-008</v>
      </c>
      <c r="D206" s="13" t="str">
        <f>IF('дерево ЭД117-02Э'!D208=0," ",'дерево ЭД117-02Э'!D208)</f>
        <v xml:space="preserve">Шайба </v>
      </c>
      <c r="E206" s="147" t="s">
        <v>1123</v>
      </c>
      <c r="F206" s="147"/>
      <c r="G206" s="147" t="s">
        <v>1212</v>
      </c>
      <c r="H206" s="279" t="s">
        <v>89</v>
      </c>
      <c r="I206" s="125">
        <v>1.6000000000000001E-3</v>
      </c>
      <c r="J206" s="125"/>
      <c r="K206" s="94" t="s">
        <v>1271</v>
      </c>
      <c r="L206" s="710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589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</row>
    <row r="207" spans="1:134" s="3" customFormat="1" x14ac:dyDescent="0.25">
      <c r="A207" s="601">
        <f>'дерево ЭД117-02Э'!A209</f>
        <v>206</v>
      </c>
      <c r="B207" s="108" t="str">
        <f>IF('дерево ЭД117-02Э'!B209=0," ",'дерево ЭД117-02Э'!B209)</f>
        <v>010.6.</v>
      </c>
      <c r="C207" s="13" t="str">
        <f>IF('дерево ЭД117-02Э'!C209=0," ",'дерево ЭД117-02Э'!C209)</f>
        <v>ЭД117-01-60-005</v>
      </c>
      <c r="D207" s="13" t="str">
        <f>IF('дерево ЭД117-02Э'!D209=0," ",'дерево ЭД117-02Э'!D209)</f>
        <v>Втулка</v>
      </c>
      <c r="E207" s="147" t="s">
        <v>34</v>
      </c>
      <c r="F207" s="147" t="s">
        <v>1080</v>
      </c>
      <c r="G207" s="147" t="s">
        <v>1081</v>
      </c>
      <c r="H207" s="279" t="s">
        <v>89</v>
      </c>
      <c r="I207" s="125">
        <v>7.4999999999999997E-2</v>
      </c>
      <c r="J207" s="125">
        <v>0.248</v>
      </c>
      <c r="K207" s="141"/>
      <c r="L207" s="710" t="s">
        <v>1240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589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</row>
    <row r="208" spans="1:134" s="3" customFormat="1" x14ac:dyDescent="0.25">
      <c r="A208" s="601">
        <f>'дерево ЭД117-02Э'!A210</f>
        <v>207</v>
      </c>
      <c r="B208" s="108" t="str">
        <f>IF('дерево ЭД117-02Э'!B210=0," ",'дерево ЭД117-02Э'!B210)</f>
        <v>010.7.</v>
      </c>
      <c r="C208" s="13" t="str">
        <f>IF('дерево ЭД117-02Э'!C210=0," ",'дерево ЭД117-02Э'!C210)</f>
        <v>ЭД117-02-60-009</v>
      </c>
      <c r="D208" s="13" t="str">
        <f>IF('дерево ЭД117-02Э'!D210=0," ",'дерево ЭД117-02Э'!D210)</f>
        <v>Кольцо</v>
      </c>
      <c r="E208" s="147" t="s">
        <v>1072</v>
      </c>
      <c r="F208" s="147" t="s">
        <v>1219</v>
      </c>
      <c r="G208" s="147" t="s">
        <v>1127</v>
      </c>
      <c r="H208" s="279" t="s">
        <v>89</v>
      </c>
      <c r="I208" s="125">
        <v>0.11</v>
      </c>
      <c r="J208" s="125">
        <v>0.36</v>
      </c>
      <c r="K208" s="141"/>
      <c r="L208" s="710" t="s">
        <v>1240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589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</row>
    <row r="209" spans="1:134" s="3" customFormat="1" x14ac:dyDescent="0.25">
      <c r="A209" s="601">
        <f>'дерево ЭД117-02Э'!A211</f>
        <v>208</v>
      </c>
      <c r="B209" s="108" t="str">
        <f>IF('дерево ЭД117-02Э'!B211=0," ",'дерево ЭД117-02Э'!B211)</f>
        <v>010.8.</v>
      </c>
      <c r="C209" s="13" t="str">
        <f>IF('дерево ЭД117-02Э'!C211=0," ",'дерево ЭД117-02Э'!C211)</f>
        <v>ЭД117-01-010-08</v>
      </c>
      <c r="D209" s="13" t="str">
        <f>IF('дерево ЭД117-02Э'!D211=0," ",'дерево ЭД117-02Э'!D211)</f>
        <v>Шпонка</v>
      </c>
      <c r="E209" s="147" t="s">
        <v>1116</v>
      </c>
      <c r="F209" s="147"/>
      <c r="G209" s="147" t="s">
        <v>1117</v>
      </c>
      <c r="H209" s="279" t="s">
        <v>89</v>
      </c>
      <c r="I209" s="125">
        <v>1.6999999999999999E-3</v>
      </c>
      <c r="J209" s="125">
        <v>2E-3</v>
      </c>
      <c r="K209" s="141"/>
      <c r="L209" s="710" t="s">
        <v>1240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589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</row>
    <row r="210" spans="1:134" s="3" customFormat="1" x14ac:dyDescent="0.25">
      <c r="A210" s="601">
        <f>'дерево ЭД117-02Э'!A212</f>
        <v>209</v>
      </c>
      <c r="B210" s="108" t="str">
        <f>IF('дерево ЭД117-02Э'!B212=0," ",'дерево ЭД117-02Э'!B212)</f>
        <v>010.9.</v>
      </c>
      <c r="C210" s="19" t="str">
        <f>IF('дерево ЭД117-02Э'!C212=0," ",'дерево ЭД117-02Э'!C212)</f>
        <v>ЭД117-01-010-01</v>
      </c>
      <c r="D210" s="19" t="str">
        <f>IF('дерево ЭД117-02Э'!D212=0," ",'дерево ЭД117-02Э'!D212)</f>
        <v>Шпонка</v>
      </c>
      <c r="E210" s="146" t="s">
        <v>1116</v>
      </c>
      <c r="F210" s="146"/>
      <c r="G210" s="146" t="s">
        <v>1117</v>
      </c>
      <c r="H210" s="280" t="s">
        <v>89</v>
      </c>
      <c r="I210" s="127">
        <v>2.1999999999999999E-2</v>
      </c>
      <c r="J210" s="127">
        <v>2.3E-2</v>
      </c>
      <c r="K210" s="141"/>
      <c r="L210" s="710" t="s">
        <v>1240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589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</row>
    <row r="211" spans="1:134" s="3" customFormat="1" x14ac:dyDescent="0.25">
      <c r="A211" s="601">
        <f>'дерево ЭД117-02Э'!A213</f>
        <v>210</v>
      </c>
      <c r="B211" s="108" t="str">
        <f>IF('дерево ЭД117-02Э'!B213=0," ",'дерево ЭД117-02Э'!B213)</f>
        <v>010.10.</v>
      </c>
      <c r="C211" s="19" t="str">
        <f>IF('дерево ЭД117-02Э'!C213=0," ",'дерево ЭД117-02Э'!C213)</f>
        <v>ЭД117-01-010-07</v>
      </c>
      <c r="D211" s="19" t="str">
        <f>IF('дерево ЭД117-02Э'!D213=0," ",'дерево ЭД117-02Э'!D213)</f>
        <v>Шпонка</v>
      </c>
      <c r="E211" s="146" t="s">
        <v>1116</v>
      </c>
      <c r="F211" s="146"/>
      <c r="G211" s="146" t="s">
        <v>1117</v>
      </c>
      <c r="H211" s="280" t="s">
        <v>89</v>
      </c>
      <c r="I211" s="127">
        <v>1.5E-3</v>
      </c>
      <c r="J211" s="127">
        <v>2E-3</v>
      </c>
      <c r="K211" s="141"/>
      <c r="L211" s="710" t="s">
        <v>1240</v>
      </c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589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</row>
    <row r="212" spans="1:134" s="3" customFormat="1" x14ac:dyDescent="0.25">
      <c r="A212" s="601">
        <f>'дерево ЭД117-02Э'!A214</f>
        <v>211</v>
      </c>
      <c r="B212" s="108" t="str">
        <f>IF('дерево ЭД117-02Э'!B214=0," ",'дерево ЭД117-02Э'!B214)</f>
        <v>010.11.</v>
      </c>
      <c r="C212" s="19" t="str">
        <f>IF('дерево ЭД117-02Э'!C214=0," ",'дерево ЭД117-02Э'!C214)</f>
        <v>ЭД117-01-60-007</v>
      </c>
      <c r="D212" s="19" t="str">
        <f>IF('дерево ЭД117-02Э'!D214=0," ",'дерево ЭД117-02Э'!D214)</f>
        <v>Шайба упорная</v>
      </c>
      <c r="E212" s="146" t="s">
        <v>1166</v>
      </c>
      <c r="F212" s="146"/>
      <c r="G212" s="146" t="s">
        <v>1220</v>
      </c>
      <c r="H212" s="280" t="s">
        <v>89</v>
      </c>
      <c r="I212" s="127">
        <v>2.8E-3</v>
      </c>
      <c r="J212" s="127">
        <v>1.0699999999999999E-2</v>
      </c>
      <c r="K212" s="141"/>
      <c r="L212" s="710" t="s">
        <v>1240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589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</row>
    <row r="213" spans="1:134" s="35" customFormat="1" ht="13.8" thickBot="1" x14ac:dyDescent="0.3">
      <c r="A213" s="601">
        <f>'дерево ЭД117-02Э'!A215</f>
        <v>212</v>
      </c>
      <c r="B213" s="182" t="str">
        <f>IF('дерево ЭД117-02Э'!B215=0," ",'дерево ЭД117-02Э'!B215)</f>
        <v>010.12.</v>
      </c>
      <c r="C213" s="183" t="str">
        <f>IF('дерево ЭД117-02Э'!C215=0," ",'дерево ЭД117-02Э'!C215)</f>
        <v>ЭД117-02-60-005</v>
      </c>
      <c r="D213" s="183" t="str">
        <f>IF('дерево ЭД117-02Э'!D215=0," ",'дерево ЭД117-02Э'!D215)</f>
        <v>Втулка</v>
      </c>
      <c r="E213" s="148" t="s">
        <v>34</v>
      </c>
      <c r="F213" s="148" t="s">
        <v>1080</v>
      </c>
      <c r="G213" s="148" t="s">
        <v>1081</v>
      </c>
      <c r="H213" s="505" t="s">
        <v>89</v>
      </c>
      <c r="I213" s="139">
        <v>5.0999999999999997E-2</v>
      </c>
      <c r="J213" s="139">
        <v>0.21099999999999999</v>
      </c>
      <c r="K213" s="165"/>
      <c r="L213" s="714" t="s">
        <v>1240</v>
      </c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59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</row>
    <row r="214" spans="1:134" s="199" customFormat="1" x14ac:dyDescent="0.25">
      <c r="A214" s="601">
        <f>'дерево ЭД117-02Э'!A216</f>
        <v>213</v>
      </c>
      <c r="B214" s="330" t="str">
        <f>IF('дерево ЭД117-02Э'!B216=0," ",'дерево ЭД117-02Э'!B216)</f>
        <v xml:space="preserve"> </v>
      </c>
      <c r="C214" s="324" t="str">
        <f>IF('дерево ЭД117-02Э'!C216=0," ",'дерево ЭД117-02Э'!C216)</f>
        <v xml:space="preserve"> </v>
      </c>
      <c r="D214" s="324" t="str">
        <f>IF('дерево ЭД117-02Э'!D216=0," ",'дерево ЭД117-02Э'!D216)</f>
        <v xml:space="preserve"> </v>
      </c>
      <c r="E214" s="552"/>
      <c r="F214" s="552"/>
      <c r="G214" s="552"/>
      <c r="H214" s="552"/>
      <c r="I214" s="552"/>
      <c r="J214" s="552"/>
      <c r="K214" s="552"/>
      <c r="L214" s="706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591"/>
      <c r="DA214" s="202"/>
      <c r="DB214" s="202"/>
      <c r="DC214" s="202"/>
      <c r="DD214" s="202"/>
      <c r="DE214" s="202"/>
      <c r="DF214" s="202"/>
      <c r="DG214" s="202"/>
      <c r="DH214" s="202"/>
      <c r="DI214" s="202"/>
      <c r="DJ214" s="202"/>
      <c r="DK214" s="202"/>
      <c r="DL214" s="202"/>
      <c r="DM214" s="202"/>
      <c r="DN214" s="202"/>
      <c r="DO214" s="202"/>
      <c r="DP214" s="202"/>
      <c r="DQ214" s="202"/>
      <c r="DR214" s="202"/>
      <c r="DS214" s="202"/>
      <c r="DT214" s="202"/>
      <c r="DU214" s="202"/>
      <c r="DV214" s="202"/>
      <c r="DW214" s="202"/>
      <c r="DX214" s="202"/>
      <c r="DY214" s="202"/>
      <c r="DZ214" s="202"/>
      <c r="EA214" s="202"/>
      <c r="EB214" s="202"/>
      <c r="EC214" s="202"/>
      <c r="ED214" s="202"/>
    </row>
    <row r="215" spans="1:134" s="209" customFormat="1" ht="13.8" thickBot="1" x14ac:dyDescent="0.3">
      <c r="A215" s="601">
        <f>'дерево ЭД117-02Э'!A217</f>
        <v>214</v>
      </c>
      <c r="B215" s="204" t="str">
        <f>IF('дерево ЭД117-02Э'!B217=0," ",'дерево ЭД117-02Э'!B217)</f>
        <v>010.13.</v>
      </c>
      <c r="C215" s="205" t="str">
        <f>IF('дерево ЭД117-02Э'!C217=0," ",'дерево ЭД117-02Э'!C217)</f>
        <v>ЭД117-02-60-006-ХХ вал</v>
      </c>
      <c r="D215" s="205" t="str">
        <f>IF('дерево ЭД117-02Э'!D217=0," ",'дерево ЭД117-02Э'!D217)</f>
        <v xml:space="preserve">Вал </v>
      </c>
      <c r="E215" s="547"/>
      <c r="F215" s="547"/>
      <c r="G215" s="547"/>
      <c r="H215" s="535" t="s">
        <v>89</v>
      </c>
      <c r="I215" s="641">
        <v>1</v>
      </c>
      <c r="J215" s="641">
        <v>1</v>
      </c>
      <c r="K215" s="686"/>
      <c r="L215" s="712" t="s">
        <v>1240</v>
      </c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592"/>
      <c r="DA215" s="212"/>
      <c r="DB215" s="212"/>
      <c r="DC215" s="212"/>
      <c r="DD215" s="212"/>
      <c r="DE215" s="212"/>
      <c r="DF215" s="212"/>
      <c r="DG215" s="212"/>
      <c r="DH215" s="212"/>
      <c r="DI215" s="212"/>
      <c r="DJ215" s="212"/>
      <c r="DK215" s="212"/>
      <c r="DL215" s="212"/>
      <c r="DM215" s="212"/>
      <c r="DN215" s="212"/>
      <c r="DO215" s="212"/>
      <c r="DP215" s="212"/>
      <c r="DQ215" s="212"/>
      <c r="DR215" s="212"/>
      <c r="DS215" s="212"/>
      <c r="DT215" s="212"/>
      <c r="DU215" s="212"/>
      <c r="DV215" s="212"/>
      <c r="DW215" s="212"/>
      <c r="DX215" s="212"/>
      <c r="DY215" s="212"/>
      <c r="DZ215" s="212"/>
      <c r="EA215" s="212"/>
      <c r="EB215" s="212"/>
      <c r="EC215" s="212"/>
      <c r="ED215" s="212"/>
    </row>
    <row r="216" spans="1:134" s="275" customFormat="1" ht="13.8" thickBot="1" x14ac:dyDescent="0.3">
      <c r="A216" s="601">
        <f>'дерево ЭД117-02Э'!A218</f>
        <v>215</v>
      </c>
      <c r="B216" s="384" t="str">
        <f>IF('дерево ЭД117-02Э'!B218=0," ",'дерево ЭД117-02Э'!B218)</f>
        <v>010.01.</v>
      </c>
      <c r="C216" s="390" t="str">
        <f>IF('дерево ЭД117-02Э'!C218=0," ",'дерево ЭД117-02Э'!C218)</f>
        <v>ЭД117-02-67СБ</v>
      </c>
      <c r="D216" s="390" t="str">
        <f>IF('дерево ЭД117-02Э'!D218=0," ",'дерево ЭД117-02Э'!D218)</f>
        <v>Подшипник</v>
      </c>
      <c r="E216" s="571"/>
      <c r="F216" s="571"/>
      <c r="G216" s="571"/>
      <c r="H216" s="587" t="s">
        <v>112</v>
      </c>
      <c r="I216" s="677"/>
      <c r="J216" s="677"/>
      <c r="K216" s="672"/>
      <c r="L216" s="70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595"/>
      <c r="DA216" s="270"/>
      <c r="DB216" s="270"/>
      <c r="DC216" s="270"/>
      <c r="DD216" s="270"/>
      <c r="DE216" s="270"/>
      <c r="DF216" s="270"/>
      <c r="DG216" s="270"/>
      <c r="DH216" s="270"/>
      <c r="DI216" s="270"/>
      <c r="DJ216" s="270"/>
      <c r="DK216" s="270"/>
      <c r="DL216" s="270"/>
      <c r="DM216" s="270"/>
      <c r="DN216" s="270"/>
      <c r="DO216" s="270"/>
      <c r="DP216" s="270"/>
      <c r="DQ216" s="270"/>
      <c r="DR216" s="270"/>
      <c r="DS216" s="270"/>
      <c r="DT216" s="270"/>
      <c r="DU216" s="270"/>
      <c r="DV216" s="270"/>
      <c r="DW216" s="270"/>
      <c r="DX216" s="270"/>
      <c r="DY216" s="270"/>
      <c r="DZ216" s="270"/>
      <c r="EA216" s="270"/>
      <c r="EB216" s="270"/>
      <c r="EC216" s="270"/>
      <c r="ED216" s="270"/>
    </row>
    <row r="217" spans="1:134" s="199" customFormat="1" x14ac:dyDescent="0.25">
      <c r="A217" s="601">
        <f>'дерево ЭД117-02Э'!A219</f>
        <v>216</v>
      </c>
      <c r="B217" s="194" t="str">
        <f>IF('дерево ЭД117-02Э'!B219=0," ",'дерево ЭД117-02Э'!B219)</f>
        <v>010.01.1.</v>
      </c>
      <c r="C217" s="448" t="str">
        <f>IF('дерево ЭД117-02Э'!C219=0," ",'дерево ЭД117-02Э'!C219)</f>
        <v>ЭД117-02-66-001</v>
      </c>
      <c r="D217" s="448" t="str">
        <f>IF('дерево ЭД117-02Э'!D219=0," ",'дерево ЭД117-02Э'!D219)</f>
        <v>Корпус подшипника</v>
      </c>
      <c r="E217" s="549"/>
      <c r="F217" s="549"/>
      <c r="G217" s="549" t="s">
        <v>1223</v>
      </c>
      <c r="H217" s="812" t="s">
        <v>89</v>
      </c>
      <c r="I217" s="638">
        <v>0.23</v>
      </c>
      <c r="J217" s="638"/>
      <c r="K217" s="674"/>
      <c r="L217" s="711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591"/>
      <c r="DA217" s="202"/>
      <c r="DB217" s="202"/>
      <c r="DC217" s="202"/>
      <c r="DD217" s="202"/>
      <c r="DE217" s="202"/>
      <c r="DF217" s="202"/>
      <c r="DG217" s="202"/>
      <c r="DH217" s="202"/>
      <c r="DI217" s="202"/>
      <c r="DJ217" s="202"/>
      <c r="DK217" s="202"/>
      <c r="DL217" s="202"/>
      <c r="DM217" s="202"/>
      <c r="DN217" s="202"/>
      <c r="DO217" s="202"/>
      <c r="DP217" s="202"/>
      <c r="DQ217" s="202"/>
      <c r="DR217" s="202"/>
      <c r="DS217" s="202"/>
      <c r="DT217" s="202"/>
      <c r="DU217" s="202"/>
      <c r="DV217" s="202"/>
      <c r="DW217" s="202"/>
      <c r="DX217" s="202"/>
      <c r="DY217" s="202"/>
      <c r="DZ217" s="202"/>
      <c r="EA217" s="202"/>
      <c r="EB217" s="202"/>
      <c r="EC217" s="202"/>
      <c r="ED217" s="202"/>
    </row>
    <row r="218" spans="1:134" s="209" customFormat="1" ht="13.8" thickBot="1" x14ac:dyDescent="0.3">
      <c r="A218" s="601">
        <f>'дерево ЭД117-02Э'!A220</f>
        <v>217</v>
      </c>
      <c r="B218" s="204" t="str">
        <f>IF('дерево ЭД117-02Э'!B220=0," ",'дерево ЭД117-02Э'!B220)</f>
        <v>010.01.1.</v>
      </c>
      <c r="C218" s="449" t="str">
        <f>IF('дерево ЭД117-02Э'!C220=0," ",'дерево ЭД117-02Э'!C220)</f>
        <v>ЭД117-01-66-001-Л</v>
      </c>
      <c r="D218" s="449" t="str">
        <f>IF('дерево ЭД117-02Э'!D220=0," ",'дерево ЭД117-02Э'!D220)</f>
        <v>Корпус подшипника</v>
      </c>
      <c r="E218" s="547" t="s">
        <v>109</v>
      </c>
      <c r="F218" s="547" t="s">
        <v>189</v>
      </c>
      <c r="G218" s="547"/>
      <c r="H218" s="585" t="s">
        <v>112</v>
      </c>
      <c r="I218" s="641"/>
      <c r="J218" s="641">
        <v>1</v>
      </c>
      <c r="K218" s="217" t="s">
        <v>191</v>
      </c>
      <c r="L218" s="712" t="s">
        <v>1240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592"/>
      <c r="DA218" s="212"/>
      <c r="DB218" s="212"/>
      <c r="DC218" s="212"/>
      <c r="DD218" s="212"/>
      <c r="DE218" s="212"/>
      <c r="DF218" s="212"/>
      <c r="DG218" s="212"/>
      <c r="DH218" s="212"/>
      <c r="DI218" s="212"/>
      <c r="DJ218" s="212"/>
      <c r="DK218" s="212"/>
      <c r="DL218" s="212"/>
      <c r="DM218" s="212"/>
      <c r="DN218" s="212"/>
      <c r="DO218" s="212"/>
      <c r="DP218" s="212"/>
      <c r="DQ218" s="212"/>
      <c r="DR218" s="212"/>
      <c r="DS218" s="212"/>
      <c r="DT218" s="212"/>
      <c r="DU218" s="212"/>
      <c r="DV218" s="212"/>
      <c r="DW218" s="212"/>
      <c r="DX218" s="212"/>
      <c r="DY218" s="212"/>
      <c r="DZ218" s="212"/>
      <c r="EA218" s="212"/>
      <c r="EB218" s="212"/>
      <c r="EC218" s="212"/>
      <c r="ED218" s="212"/>
    </row>
    <row r="219" spans="1:134" s="286" customFormat="1" x14ac:dyDescent="0.25">
      <c r="A219" s="601">
        <f>'дерево ЭД117-02Э'!A221</f>
        <v>218</v>
      </c>
      <c r="B219" s="188" t="str">
        <f>IF('дерево ЭД117-02Э'!B221=0," ",'дерево ЭД117-02Э'!B221)</f>
        <v>010.01.2.</v>
      </c>
      <c r="C219" s="383" t="str">
        <f>IF('дерево ЭД117-02Э'!C221=0," ",'дерево ЭД117-02Э'!C221)</f>
        <v>ЭД117-02-67-001</v>
      </c>
      <c r="D219" s="383" t="str">
        <f>IF('дерево ЭД117-02Э'!D221=0," ",'дерево ЭД117-02Э'!D221)</f>
        <v>Вкладыш</v>
      </c>
      <c r="E219" s="149" t="s">
        <v>1224</v>
      </c>
      <c r="F219" s="149"/>
      <c r="G219" s="149" t="s">
        <v>1225</v>
      </c>
      <c r="H219" s="811" t="s">
        <v>89</v>
      </c>
      <c r="I219" s="625">
        <v>8.9999999999999998E-4</v>
      </c>
      <c r="J219" s="625">
        <v>1.5E-3</v>
      </c>
      <c r="K219" s="629"/>
      <c r="L219" s="709" t="s">
        <v>1240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594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  <c r="DU219" s="37"/>
      <c r="DV219" s="37"/>
      <c r="DW219" s="37"/>
      <c r="DX219" s="37"/>
      <c r="DY219" s="37"/>
      <c r="DZ219" s="37"/>
      <c r="EA219" s="37"/>
      <c r="EB219" s="37"/>
      <c r="EC219" s="37"/>
      <c r="ED219" s="37"/>
    </row>
    <row r="220" spans="1:134" s="3" customFormat="1" x14ac:dyDescent="0.25">
      <c r="A220" s="601">
        <f>'дерево ЭД117-02Э'!A222</f>
        <v>219</v>
      </c>
      <c r="B220" s="108" t="str">
        <f>IF('дерево ЭД117-02Э'!B222=0," ",'дерево ЭД117-02Э'!B222)</f>
        <v>010.01.3.</v>
      </c>
      <c r="C220" s="98" t="str">
        <f>IF('дерево ЭД117-02Э'!C222=0," ",'дерево ЭД117-02Э'!C222)</f>
        <v>ЭД103-01-050-03</v>
      </c>
      <c r="D220" s="98" t="str">
        <f>IF('дерево ЭД117-02Э'!D222=0," ",'дерево ЭД117-02Э'!D222)</f>
        <v>Втулка ВМФ-017</v>
      </c>
      <c r="E220" s="146" t="s">
        <v>1141</v>
      </c>
      <c r="F220" s="146"/>
      <c r="G220" s="146" t="s">
        <v>1142</v>
      </c>
      <c r="H220" s="280" t="s">
        <v>112</v>
      </c>
      <c r="I220" s="127"/>
      <c r="J220" s="127">
        <v>1</v>
      </c>
      <c r="K220" s="163" t="s">
        <v>57</v>
      </c>
      <c r="L220" s="710" t="s">
        <v>1240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589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</row>
    <row r="221" spans="1:134" s="35" customFormat="1" ht="13.8" thickBot="1" x14ac:dyDescent="0.3">
      <c r="A221" s="601">
        <f>'дерево ЭД117-02Э'!A223</f>
        <v>220</v>
      </c>
      <c r="B221" s="182" t="str">
        <f>IF('дерево ЭД117-02Э'!B223=0," ",'дерево ЭД117-02Э'!B223)</f>
        <v>010.01.4.</v>
      </c>
      <c r="C221" s="447" t="str">
        <f>IF('дерево ЭД117-02Э'!C223=0," ",'дерево ЭД117-02Э'!C223)</f>
        <v>ЭД117-02-67КВМ</v>
      </c>
      <c r="D221" s="447" t="str">
        <f>IF('дерево ЭД117-02Э'!D223=0," ",'дерево ЭД117-02Э'!D223)</f>
        <v>Комплект вспомог. мат.</v>
      </c>
      <c r="E221" s="148" t="s">
        <v>1213</v>
      </c>
      <c r="F221" s="148"/>
      <c r="G221" s="148" t="s">
        <v>192</v>
      </c>
      <c r="H221" s="505" t="s">
        <v>112</v>
      </c>
      <c r="I221" s="139"/>
      <c r="J221" s="139">
        <v>1</v>
      </c>
      <c r="K221" s="165"/>
      <c r="L221" s="714" t="s">
        <v>1240</v>
      </c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59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</row>
    <row r="222" spans="1:134" s="275" customFormat="1" ht="13.8" thickBot="1" x14ac:dyDescent="0.3">
      <c r="A222" s="601">
        <f>'дерево ЭД117-02Э'!A224</f>
        <v>221</v>
      </c>
      <c r="B222" s="384" t="str">
        <f>IF('дерево ЭД117-02Э'!B224=0," ",'дерево ЭД117-02Э'!B224)</f>
        <v>010.02.</v>
      </c>
      <c r="C222" s="390" t="str">
        <f>IF('дерево ЭД117-02Э'!C224=0," ",'дерево ЭД117-02Э'!C224)</f>
        <v>ЭД117-02-64СБ</v>
      </c>
      <c r="D222" s="390" t="str">
        <f>IF('дерево ЭД117-02Э'!D224=0," ",'дерево ЭД117-02Э'!D224)</f>
        <v>Сердечник ротора</v>
      </c>
      <c r="E222" s="571"/>
      <c r="F222" s="571"/>
      <c r="G222" s="571"/>
      <c r="H222" s="587" t="s">
        <v>112</v>
      </c>
      <c r="I222" s="677"/>
      <c r="J222" s="677"/>
      <c r="K222" s="814" t="s">
        <v>202</v>
      </c>
      <c r="L222" s="70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595"/>
      <c r="DA222" s="270"/>
      <c r="DB222" s="270"/>
      <c r="DC222" s="270"/>
      <c r="DD222" s="270"/>
      <c r="DE222" s="270"/>
      <c r="DF222" s="270"/>
      <c r="DG222" s="270"/>
      <c r="DH222" s="270"/>
      <c r="DI222" s="270"/>
      <c r="DJ222" s="270"/>
      <c r="DK222" s="270"/>
      <c r="DL222" s="270"/>
      <c r="DM222" s="270"/>
      <c r="DN222" s="270"/>
      <c r="DO222" s="270"/>
      <c r="DP222" s="270"/>
      <c r="DQ222" s="270"/>
      <c r="DR222" s="270"/>
      <c r="DS222" s="270"/>
      <c r="DT222" s="270"/>
      <c r="DU222" s="270"/>
      <c r="DV222" s="270"/>
      <c r="DW222" s="270"/>
      <c r="DX222" s="270"/>
      <c r="DY222" s="270"/>
      <c r="DZ222" s="270"/>
      <c r="EA222" s="270"/>
      <c r="EB222" s="270"/>
      <c r="EC222" s="270"/>
      <c r="ED222" s="270"/>
    </row>
    <row r="223" spans="1:134" s="275" customFormat="1" ht="13.8" thickBot="1" x14ac:dyDescent="0.3">
      <c r="A223" s="601">
        <f>'дерево ЭД117-02Э'!A225</f>
        <v>222</v>
      </c>
      <c r="B223" s="384" t="str">
        <f>IF('дерево ЭД117-02Э'!B225=0," ",'дерево ЭД117-02Э'!B225)</f>
        <v>010.02.01.</v>
      </c>
      <c r="C223" s="809" t="str">
        <f>IF('дерево ЭД117-02Э'!C225=0," ",'дерево ЭД117-02Э'!C225)</f>
        <v>ЭД117-02-64-01СБ</v>
      </c>
      <c r="D223" s="809" t="str">
        <f>IF('дерево ЭД117-02Э'!D225=0," ",'дерево ЭД117-02Э'!D225)</f>
        <v>Сердечник ротора</v>
      </c>
      <c r="E223" s="571"/>
      <c r="F223" s="571"/>
      <c r="G223" s="571"/>
      <c r="H223" s="587" t="s">
        <v>112</v>
      </c>
      <c r="I223" s="677"/>
      <c r="J223" s="677"/>
      <c r="K223" s="672"/>
      <c r="L223" s="70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595"/>
      <c r="DA223" s="270"/>
      <c r="DB223" s="270"/>
      <c r="DC223" s="270"/>
      <c r="DD223" s="270"/>
      <c r="DE223" s="270"/>
      <c r="DF223" s="270"/>
      <c r="DG223" s="270"/>
      <c r="DH223" s="270"/>
      <c r="DI223" s="270"/>
      <c r="DJ223" s="270"/>
      <c r="DK223" s="270"/>
      <c r="DL223" s="270"/>
      <c r="DM223" s="270"/>
      <c r="DN223" s="270"/>
      <c r="DO223" s="270"/>
      <c r="DP223" s="270"/>
      <c r="DQ223" s="270"/>
      <c r="DR223" s="270"/>
      <c r="DS223" s="270"/>
      <c r="DT223" s="270"/>
      <c r="DU223" s="270"/>
      <c r="DV223" s="270"/>
      <c r="DW223" s="270"/>
      <c r="DX223" s="270"/>
      <c r="DY223" s="270"/>
      <c r="DZ223" s="270"/>
      <c r="EA223" s="270"/>
      <c r="EB223" s="270"/>
      <c r="EC223" s="270"/>
      <c r="ED223" s="270"/>
    </row>
    <row r="224" spans="1:134" s="286" customFormat="1" x14ac:dyDescent="0.25">
      <c r="A224" s="601">
        <f>'дерево ЭД117-02Э'!A226</f>
        <v>223</v>
      </c>
      <c r="B224" s="188" t="str">
        <f>IF('дерево ЭД117-02Э'!B226=0," ",'дерево ЭД117-02Э'!B226)</f>
        <v>010.02.01.1.</v>
      </c>
      <c r="C224" s="383" t="str">
        <f>IF('дерево ЭД117-02Э'!C226=0," ",'дерево ЭД117-02Э'!C226)</f>
        <v>ЭД117-02-64-01-001</v>
      </c>
      <c r="D224" s="383" t="str">
        <f>IF('дерево ЭД117-02Э'!D226=0," ",'дерево ЭД117-02Э'!D226)</f>
        <v>Кольцо</v>
      </c>
      <c r="E224" s="149" t="s">
        <v>1109</v>
      </c>
      <c r="F224" s="149" t="s">
        <v>194</v>
      </c>
      <c r="G224" s="149"/>
      <c r="H224" s="811" t="s">
        <v>112</v>
      </c>
      <c r="I224" s="625"/>
      <c r="J224" s="625">
        <v>1</v>
      </c>
      <c r="K224" s="164" t="s">
        <v>204</v>
      </c>
      <c r="L224" s="709" t="s">
        <v>1240</v>
      </c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594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</row>
    <row r="225" spans="1:134" s="3" customFormat="1" x14ac:dyDescent="0.25">
      <c r="A225" s="601">
        <f>'дерево ЭД117-02Э'!A227</f>
        <v>224</v>
      </c>
      <c r="B225" s="108" t="str">
        <f>IF('дерево ЭД117-02Э'!B227=0," ",'дерево ЭД117-02Э'!B227)</f>
        <v>010.02.01.2.</v>
      </c>
      <c r="C225" s="98" t="str">
        <f>IF('дерево ЭД117-02Э'!C227=0," ",'дерево ЭД117-02Э'!C227)</f>
        <v>ЭД117-02-64-01-002</v>
      </c>
      <c r="D225" s="98" t="str">
        <f>IF('дерево ЭД117-02Э'!D227=0," ",'дерево ЭД117-02Э'!D227)</f>
        <v>Стержень</v>
      </c>
      <c r="E225" s="146" t="s">
        <v>1226</v>
      </c>
      <c r="F225" s="146"/>
      <c r="G225" s="146" t="s">
        <v>1227</v>
      </c>
      <c r="H225" s="280" t="s">
        <v>89</v>
      </c>
      <c r="I225" s="127">
        <v>0.12</v>
      </c>
      <c r="J225" s="127">
        <v>0.122</v>
      </c>
      <c r="K225" s="141"/>
      <c r="L225" s="710" t="s">
        <v>1240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589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</row>
    <row r="226" spans="1:134" s="35" customFormat="1" ht="13.8" thickBot="1" x14ac:dyDescent="0.3">
      <c r="A226" s="601">
        <f>'дерево ЭД117-02Э'!A228</f>
        <v>225</v>
      </c>
      <c r="B226" s="182" t="str">
        <f>IF('дерево ЭД117-02Э'!B228=0," ",'дерево ЭД117-02Э'!B228)</f>
        <v>010.02.01.3.</v>
      </c>
      <c r="C226" s="810" t="str">
        <f>IF('дерево ЭД117-02Э'!C228=0," ",'дерево ЭД117-02Э'!C228)</f>
        <v>ЭД117-09-63-01-002</v>
      </c>
      <c r="D226" s="447" t="str">
        <f>IF('дерево ЭД117-02Э'!D228=0," ",'дерево ЭД117-02Э'!D228)</f>
        <v>Лист ротора</v>
      </c>
      <c r="E226" s="148" t="s">
        <v>1123</v>
      </c>
      <c r="F226" s="148"/>
      <c r="G226" s="148" t="s">
        <v>1212</v>
      </c>
      <c r="H226" s="505" t="s">
        <v>89</v>
      </c>
      <c r="I226" s="139">
        <v>5.0000000000000001E-3</v>
      </c>
      <c r="J226" s="139"/>
      <c r="K226" s="504" t="s">
        <v>1271</v>
      </c>
      <c r="L226" s="714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59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</row>
    <row r="227" spans="1:134" s="275" customFormat="1" ht="13.8" thickBot="1" x14ac:dyDescent="0.3">
      <c r="A227" s="601">
        <f>'дерево ЭД117-02Э'!A229</f>
        <v>226</v>
      </c>
      <c r="B227" s="384" t="str">
        <f>IF('дерево ЭД117-02Э'!B229=0," ",'дерево ЭД117-02Э'!B229)</f>
        <v>010.02.</v>
      </c>
      <c r="C227" s="813" t="str">
        <f>IF('дерево ЭД117-02Э'!C229=0," ",'дерево ЭД117-02Э'!C229)</f>
        <v>ЭД117-02-63СБ</v>
      </c>
      <c r="D227" s="813" t="str">
        <f>IF('дерево ЭД117-02Э'!D229=0," ",'дерево ЭД117-02Э'!D229)</f>
        <v>Сердечник ротора</v>
      </c>
      <c r="E227" s="816"/>
      <c r="F227" s="816"/>
      <c r="G227" s="816"/>
      <c r="H227" s="820" t="s">
        <v>112</v>
      </c>
      <c r="I227" s="817"/>
      <c r="J227" s="817"/>
      <c r="K227" s="814" t="s">
        <v>203</v>
      </c>
      <c r="L227" s="70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595"/>
      <c r="DA227" s="270"/>
      <c r="DB227" s="270"/>
      <c r="DC227" s="270"/>
      <c r="DD227" s="270"/>
      <c r="DE227" s="270"/>
      <c r="DF227" s="270"/>
      <c r="DG227" s="270"/>
      <c r="DH227" s="270"/>
      <c r="DI227" s="270"/>
      <c r="DJ227" s="270"/>
      <c r="DK227" s="270"/>
      <c r="DL227" s="270"/>
      <c r="DM227" s="270"/>
      <c r="DN227" s="270"/>
      <c r="DO227" s="270"/>
      <c r="DP227" s="270"/>
      <c r="DQ227" s="270"/>
      <c r="DR227" s="270"/>
      <c r="DS227" s="270"/>
      <c r="DT227" s="270"/>
      <c r="DU227" s="270"/>
      <c r="DV227" s="270"/>
      <c r="DW227" s="270"/>
      <c r="DX227" s="270"/>
      <c r="DY227" s="270"/>
      <c r="DZ227" s="270"/>
      <c r="EA227" s="270"/>
      <c r="EB227" s="270"/>
      <c r="EC227" s="270"/>
      <c r="ED227" s="270"/>
    </row>
    <row r="228" spans="1:134" s="275" customFormat="1" ht="13.8" thickBot="1" x14ac:dyDescent="0.3">
      <c r="A228" s="601">
        <f>'дерево ЭД117-02Э'!A230</f>
        <v>227</v>
      </c>
      <c r="B228" s="384" t="str">
        <f>IF('дерево ЭД117-02Э'!B230=0," ",'дерево ЭД117-02Э'!B230)</f>
        <v>010.02.01.</v>
      </c>
      <c r="C228" s="813" t="str">
        <f>IF('дерево ЭД117-02Э'!C230=0," ",'дерево ЭД117-02Э'!C230)</f>
        <v>ЭД117-02-63-01СБ</v>
      </c>
      <c r="D228" s="813" t="str">
        <f>IF('дерево ЭД117-02Э'!D230=0," ",'дерево ЭД117-02Э'!D230)</f>
        <v>Сердечник ротора</v>
      </c>
      <c r="E228" s="571"/>
      <c r="F228" s="571"/>
      <c r="G228" s="571"/>
      <c r="H228" s="587" t="s">
        <v>112</v>
      </c>
      <c r="I228" s="677"/>
      <c r="J228" s="677"/>
      <c r="K228" s="672"/>
      <c r="L228" s="70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595"/>
      <c r="DA228" s="270"/>
      <c r="DB228" s="270"/>
      <c r="DC228" s="270"/>
      <c r="DD228" s="270"/>
      <c r="DE228" s="270"/>
      <c r="DF228" s="270"/>
      <c r="DG228" s="270"/>
      <c r="DH228" s="270"/>
      <c r="DI228" s="270"/>
      <c r="DJ228" s="270"/>
      <c r="DK228" s="270"/>
      <c r="DL228" s="270"/>
      <c r="DM228" s="270"/>
      <c r="DN228" s="270"/>
      <c r="DO228" s="270"/>
      <c r="DP228" s="270"/>
      <c r="DQ228" s="270"/>
      <c r="DR228" s="270"/>
      <c r="DS228" s="270"/>
      <c r="DT228" s="270"/>
      <c r="DU228" s="270"/>
      <c r="DV228" s="270"/>
      <c r="DW228" s="270"/>
      <c r="DX228" s="270"/>
      <c r="DY228" s="270"/>
      <c r="DZ228" s="270"/>
      <c r="EA228" s="270"/>
      <c r="EB228" s="270"/>
      <c r="EC228" s="270"/>
      <c r="ED228" s="270"/>
    </row>
    <row r="229" spans="1:134" s="286" customFormat="1" x14ac:dyDescent="0.25">
      <c r="A229" s="601">
        <f>'дерево ЭД117-02Э'!A231</f>
        <v>228</v>
      </c>
      <c r="B229" s="188" t="str">
        <f>IF('дерево ЭД117-02Э'!B231=0," ",'дерево ЭД117-02Э'!B231)</f>
        <v>010.02.01.1.</v>
      </c>
      <c r="C229" s="818" t="str">
        <f>IF('дерево ЭД117-02Э'!C231=0," ",'дерево ЭД117-02Э'!C231)</f>
        <v>ЭД117-09-63-01-001-01</v>
      </c>
      <c r="D229" s="818" t="str">
        <f>IF('дерево ЭД117-02Э'!D231=0," ",'дерево ЭД117-02Э'!D231)</f>
        <v xml:space="preserve">Стержень </v>
      </c>
      <c r="E229" s="149"/>
      <c r="F229" s="149"/>
      <c r="G229" s="149"/>
      <c r="H229" s="811" t="s">
        <v>112</v>
      </c>
      <c r="I229" s="625"/>
      <c r="J229" s="625"/>
      <c r="K229" s="629"/>
      <c r="L229" s="709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594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</row>
    <row r="230" spans="1:134" s="3" customFormat="1" x14ac:dyDescent="0.25">
      <c r="A230" s="601">
        <f>'дерево ЭД117-02Э'!A232</f>
        <v>229</v>
      </c>
      <c r="B230" s="108" t="str">
        <f>IF('дерево ЭД117-02Э'!B232=0," ",'дерево ЭД117-02Э'!B232)</f>
        <v>010.02.01.2.</v>
      </c>
      <c r="C230" s="819" t="str">
        <f>IF('дерево ЭД117-02Э'!C232=0," ",'дерево ЭД117-02Э'!C232)</f>
        <v>ЭД117-09-63-01-002</v>
      </c>
      <c r="D230" s="819" t="str">
        <f>IF('дерево ЭД117-02Э'!D232=0," ",'дерево ЭД117-02Э'!D232)</f>
        <v>Лист ротора</v>
      </c>
      <c r="E230" s="146"/>
      <c r="F230" s="146"/>
      <c r="G230" s="146"/>
      <c r="H230" s="280" t="s">
        <v>112</v>
      </c>
      <c r="I230" s="127"/>
      <c r="J230" s="127"/>
      <c r="K230" s="141"/>
      <c r="L230" s="710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589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</row>
    <row r="231" spans="1:134" s="3" customFormat="1" x14ac:dyDescent="0.25">
      <c r="A231" s="601">
        <f>'дерево ЭД117-02Э'!A233</f>
        <v>230</v>
      </c>
      <c r="B231" s="108" t="str">
        <f>IF('дерево ЭД117-02Э'!B233=0," ",'дерево ЭД117-02Э'!B233)</f>
        <v>010.02.01.3.</v>
      </c>
      <c r="C231" s="819" t="str">
        <f>IF('дерево ЭД117-02Э'!C233=0," ",'дерево ЭД117-02Э'!C233)</f>
        <v>ЭД117-09-63-01-003</v>
      </c>
      <c r="D231" s="819" t="str">
        <f>IF('дерево ЭД117-02Э'!D233=0," ",'дерево ЭД117-02Э'!D233)</f>
        <v>Лист ротора</v>
      </c>
      <c r="E231" s="146"/>
      <c r="F231" s="146"/>
      <c r="G231" s="146"/>
      <c r="H231" s="280" t="s">
        <v>112</v>
      </c>
      <c r="I231" s="127"/>
      <c r="J231" s="127"/>
      <c r="K231" s="141"/>
      <c r="L231" s="710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589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</row>
    <row r="232" spans="1:134" s="3" customFormat="1" x14ac:dyDescent="0.25">
      <c r="A232" s="601">
        <f>'дерево ЭД117-02Э'!A234</f>
        <v>231</v>
      </c>
      <c r="B232" s="108" t="str">
        <f>IF('дерево ЭД117-02Э'!B234=0," ",'дерево ЭД117-02Э'!B234)</f>
        <v>010.02.01.4.</v>
      </c>
      <c r="C232" s="819" t="str">
        <f>IF('дерево ЭД117-02Э'!C234=0," ",'дерево ЭД117-02Э'!C234)</f>
        <v>ЭД117-01-63-01КВМ</v>
      </c>
      <c r="D232" s="819" t="str">
        <f>IF('дерево ЭД117-02Э'!D234=0," ",'дерево ЭД117-02Э'!D234)</f>
        <v>Комплект вспомог. мат.</v>
      </c>
      <c r="E232" s="146"/>
      <c r="F232" s="146"/>
      <c r="G232" s="146"/>
      <c r="H232" s="280" t="s">
        <v>112</v>
      </c>
      <c r="I232" s="127"/>
      <c r="J232" s="127"/>
      <c r="K232" s="141"/>
      <c r="L232" s="710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589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</row>
    <row r="233" spans="1:134" ht="13.8" thickBot="1" x14ac:dyDescent="0.3">
      <c r="A233" s="609"/>
      <c r="B233" s="610" t="str">
        <f>IF('дерево ЭД117-02Э'!B235=0," ",'дерево ЭД117-02Э'!B235)</f>
        <v xml:space="preserve"> </v>
      </c>
      <c r="C233" s="611" t="str">
        <f>IF('дерево ЭД117-02Э'!C235=0," ",'дерево ЭД117-02Э'!C235)</f>
        <v xml:space="preserve"> </v>
      </c>
      <c r="D233" s="611" t="str">
        <f>IF('дерево ЭД117-02Э'!D235=0," ",'дерево ЭД117-02Э'!D235)</f>
        <v xml:space="preserve"> </v>
      </c>
      <c r="E233" s="719"/>
      <c r="F233" s="719"/>
      <c r="G233" s="719"/>
      <c r="H233" s="720"/>
      <c r="I233" s="721"/>
      <c r="J233" s="722"/>
      <c r="K233" s="719"/>
      <c r="L233" s="718"/>
    </row>
    <row r="234" spans="1:134" s="28" customFormat="1" x14ac:dyDescent="0.25">
      <c r="A234" s="118"/>
      <c r="B234" s="172"/>
      <c r="C234" s="156"/>
      <c r="D234" s="156"/>
      <c r="E234" s="159" t="s">
        <v>71</v>
      </c>
      <c r="F234" s="160" t="s">
        <v>72</v>
      </c>
      <c r="G234" s="821" t="s">
        <v>369</v>
      </c>
      <c r="H234" s="48"/>
      <c r="I234" s="167"/>
      <c r="J234" s="167"/>
      <c r="K234" s="154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</row>
    <row r="235" spans="1:134" s="28" customFormat="1" x14ac:dyDescent="0.25">
      <c r="A235" s="118"/>
      <c r="B235" s="172"/>
      <c r="C235" s="156"/>
      <c r="D235" s="156"/>
      <c r="E235" s="156"/>
      <c r="F235" s="156"/>
      <c r="G235" s="156"/>
      <c r="H235" s="48"/>
      <c r="I235" s="161"/>
      <c r="J235" s="167"/>
      <c r="K235" s="154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</row>
    <row r="236" spans="1:134" s="28" customFormat="1" x14ac:dyDescent="0.25">
      <c r="A236" s="118"/>
      <c r="B236" s="172"/>
      <c r="C236" s="156"/>
      <c r="D236" s="156"/>
      <c r="E236" s="156"/>
      <c r="F236" s="156"/>
      <c r="G236" s="156"/>
      <c r="H236" s="48"/>
      <c r="I236" s="161"/>
      <c r="J236" s="167"/>
      <c r="K236" s="154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</row>
    <row r="237" spans="1:134" s="28" customFormat="1" x14ac:dyDescent="0.25">
      <c r="A237" s="118"/>
      <c r="B237" s="172"/>
      <c r="C237" s="156"/>
      <c r="D237" s="156"/>
      <c r="E237" s="156"/>
      <c r="F237" s="156"/>
      <c r="G237" s="156"/>
      <c r="H237" s="48"/>
      <c r="I237" s="161"/>
      <c r="J237" s="167"/>
      <c r="K237" s="154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</row>
    <row r="238" spans="1:134" s="28" customFormat="1" x14ac:dyDescent="0.25">
      <c r="A238" s="118"/>
      <c r="B238" s="172"/>
      <c r="C238" s="156"/>
      <c r="D238" s="156"/>
      <c r="E238" s="156"/>
      <c r="F238" s="156"/>
      <c r="G238" s="156"/>
      <c r="H238" s="48"/>
      <c r="I238" s="161"/>
      <c r="J238" s="167"/>
      <c r="K238" s="154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</row>
    <row r="239" spans="1:134" s="28" customFormat="1" x14ac:dyDescent="0.25">
      <c r="A239" s="118"/>
      <c r="B239" s="172"/>
      <c r="C239" s="156"/>
      <c r="D239" s="156"/>
      <c r="E239" s="156"/>
      <c r="F239" s="156"/>
      <c r="G239" s="156"/>
      <c r="H239" s="48"/>
      <c r="I239" s="161"/>
      <c r="J239" s="167"/>
      <c r="K239" s="154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</row>
    <row r="240" spans="1:134" s="28" customFormat="1" x14ac:dyDescent="0.25">
      <c r="A240" s="118"/>
      <c r="B240" s="172"/>
      <c r="C240" s="156"/>
      <c r="D240" s="156"/>
      <c r="E240" s="156"/>
      <c r="F240" s="156"/>
      <c r="G240" s="156"/>
      <c r="H240" s="48"/>
      <c r="I240" s="161"/>
      <c r="J240" s="167"/>
      <c r="K240" s="154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</row>
    <row r="241" spans="1:134" s="28" customFormat="1" x14ac:dyDescent="0.25">
      <c r="A241" s="118"/>
      <c r="B241" s="172"/>
      <c r="C241" s="156"/>
      <c r="D241" s="156"/>
      <c r="E241" s="156"/>
      <c r="F241" s="156"/>
      <c r="G241" s="156"/>
      <c r="H241" s="48"/>
      <c r="I241" s="161"/>
      <c r="J241" s="167"/>
      <c r="K241" s="154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</row>
    <row r="242" spans="1:134" s="28" customFormat="1" x14ac:dyDescent="0.25">
      <c r="A242" s="118"/>
      <c r="B242" s="172"/>
      <c r="C242" s="156"/>
      <c r="D242" s="156"/>
      <c r="E242" s="156"/>
      <c r="F242" s="156"/>
      <c r="G242" s="156"/>
      <c r="H242" s="48"/>
      <c r="I242" s="161"/>
      <c r="J242" s="167"/>
      <c r="K242" s="154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</row>
    <row r="243" spans="1:134" s="28" customFormat="1" x14ac:dyDescent="0.25">
      <c r="A243" s="118"/>
      <c r="B243" s="172"/>
      <c r="C243" s="156"/>
      <c r="D243" s="156"/>
      <c r="E243" s="156"/>
      <c r="F243" s="156"/>
      <c r="G243" s="156"/>
      <c r="H243" s="48"/>
      <c r="I243" s="161"/>
      <c r="J243" s="167"/>
      <c r="K243" s="154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</row>
    <row r="244" spans="1:134" s="28" customFormat="1" x14ac:dyDescent="0.25">
      <c r="A244" s="118"/>
      <c r="B244" s="172"/>
      <c r="C244" s="156"/>
      <c r="D244" s="156"/>
      <c r="E244" s="156"/>
      <c r="F244" s="156"/>
      <c r="G244" s="156"/>
      <c r="H244" s="48"/>
      <c r="I244" s="161"/>
      <c r="J244" s="167"/>
      <c r="K244" s="154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</row>
    <row r="245" spans="1:134" s="28" customFormat="1" x14ac:dyDescent="0.25">
      <c r="A245" s="118"/>
      <c r="B245" s="172"/>
      <c r="C245" s="156"/>
      <c r="D245" s="156"/>
      <c r="E245" s="156"/>
      <c r="F245" s="156"/>
      <c r="G245" s="156"/>
      <c r="H245" s="48"/>
      <c r="I245" s="161"/>
      <c r="J245" s="167"/>
      <c r="K245" s="154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</row>
    <row r="246" spans="1:134" s="28" customFormat="1" x14ac:dyDescent="0.25">
      <c r="A246" s="118"/>
      <c r="B246" s="172"/>
      <c r="C246" s="156"/>
      <c r="D246" s="156"/>
      <c r="E246" s="156"/>
      <c r="F246" s="156"/>
      <c r="G246" s="156"/>
      <c r="H246" s="48"/>
      <c r="I246" s="161"/>
      <c r="J246" s="167"/>
      <c r="K246" s="154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</row>
    <row r="247" spans="1:134" s="28" customFormat="1" x14ac:dyDescent="0.25">
      <c r="A247" s="118"/>
      <c r="B247" s="172"/>
      <c r="C247" s="156"/>
      <c r="D247" s="156"/>
      <c r="E247" s="156"/>
      <c r="F247" s="156"/>
      <c r="G247" s="156"/>
      <c r="H247" s="48"/>
      <c r="I247" s="161"/>
      <c r="J247" s="167"/>
      <c r="K247" s="154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</row>
    <row r="248" spans="1:134" s="28" customFormat="1" x14ac:dyDescent="0.25">
      <c r="A248" s="118"/>
      <c r="B248" s="172"/>
      <c r="C248" s="156"/>
      <c r="D248" s="156"/>
      <c r="E248" s="156"/>
      <c r="F248" s="156"/>
      <c r="G248" s="156"/>
      <c r="H248" s="48"/>
      <c r="I248" s="161"/>
      <c r="J248" s="167"/>
      <c r="K248" s="154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</row>
    <row r="249" spans="1:134" s="28" customFormat="1" x14ac:dyDescent="0.25">
      <c r="A249" s="118"/>
      <c r="B249" s="172"/>
      <c r="C249" s="156"/>
      <c r="D249" s="156"/>
      <c r="E249" s="155"/>
      <c r="F249" s="155"/>
      <c r="G249" s="155"/>
      <c r="H249" s="48"/>
      <c r="I249" s="161"/>
      <c r="J249" s="167"/>
      <c r="K249" s="154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</row>
    <row r="250" spans="1:134" s="28" customFormat="1" x14ac:dyDescent="0.25">
      <c r="A250" s="118"/>
      <c r="B250" s="172"/>
      <c r="C250" s="156"/>
      <c r="D250" s="155"/>
      <c r="E250" s="156"/>
      <c r="F250" s="156"/>
      <c r="G250" s="156"/>
      <c r="H250" s="48"/>
      <c r="I250" s="161"/>
      <c r="J250" s="167"/>
      <c r="K250" s="154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</row>
    <row r="251" spans="1:134" s="28" customFormat="1" x14ac:dyDescent="0.25">
      <c r="A251" s="118"/>
      <c r="B251" s="172"/>
      <c r="C251" s="156"/>
      <c r="D251" s="156"/>
      <c r="E251" s="156"/>
      <c r="F251" s="156"/>
      <c r="G251" s="156"/>
      <c r="H251" s="48"/>
      <c r="I251" s="161"/>
      <c r="J251" s="167"/>
      <c r="K251" s="154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</row>
    <row r="252" spans="1:134" s="28" customFormat="1" x14ac:dyDescent="0.25">
      <c r="A252" s="118"/>
      <c r="B252" s="172"/>
      <c r="C252" s="156"/>
      <c r="D252" s="156"/>
      <c r="E252" s="156"/>
      <c r="F252" s="156"/>
      <c r="G252" s="156"/>
      <c r="H252" s="48"/>
      <c r="I252" s="161"/>
      <c r="J252" s="167"/>
      <c r="K252" s="154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</row>
    <row r="253" spans="1:134" s="28" customFormat="1" x14ac:dyDescent="0.25">
      <c r="A253" s="118"/>
      <c r="B253" s="172"/>
      <c r="C253" s="156"/>
      <c r="D253" s="156"/>
      <c r="E253" s="156"/>
      <c r="F253" s="156"/>
      <c r="G253" s="156"/>
      <c r="H253" s="48"/>
      <c r="I253" s="161"/>
      <c r="J253" s="167"/>
      <c r="K253" s="154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</row>
    <row r="254" spans="1:134" s="28" customFormat="1" x14ac:dyDescent="0.25">
      <c r="A254" s="118"/>
      <c r="B254" s="172"/>
      <c r="C254" s="156"/>
      <c r="D254" s="156"/>
      <c r="E254" s="156"/>
      <c r="F254" s="156"/>
      <c r="G254" s="156"/>
      <c r="H254" s="48"/>
      <c r="I254" s="161"/>
      <c r="J254" s="167"/>
      <c r="K254" s="154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</row>
    <row r="255" spans="1:134" s="28" customFormat="1" x14ac:dyDescent="0.25">
      <c r="A255" s="118"/>
      <c r="B255" s="172"/>
      <c r="C255" s="156"/>
      <c r="D255" s="156"/>
      <c r="E255" s="156"/>
      <c r="F255" s="156"/>
      <c r="G255" s="156"/>
      <c r="H255" s="48"/>
      <c r="I255" s="161"/>
      <c r="J255" s="167"/>
      <c r="K255" s="154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</row>
    <row r="256" spans="1:134" s="28" customFormat="1" x14ac:dyDescent="0.25">
      <c r="A256" s="118"/>
      <c r="B256" s="172"/>
      <c r="C256" s="156"/>
      <c r="D256" s="156"/>
      <c r="E256" s="156"/>
      <c r="F256" s="156"/>
      <c r="G256" s="156"/>
      <c r="H256" s="48"/>
      <c r="I256" s="161"/>
      <c r="J256" s="167"/>
      <c r="K256" s="154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</row>
    <row r="257" spans="1:134" s="28" customFormat="1" x14ac:dyDescent="0.25">
      <c r="A257" s="118"/>
      <c r="B257" s="172"/>
      <c r="C257" s="156"/>
      <c r="D257" s="156"/>
      <c r="E257" s="156"/>
      <c r="F257" s="156"/>
      <c r="G257" s="156"/>
      <c r="H257" s="48"/>
      <c r="I257" s="161"/>
      <c r="J257" s="167"/>
      <c r="K257" s="154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</row>
    <row r="258" spans="1:134" s="28" customFormat="1" x14ac:dyDescent="0.25">
      <c r="A258" s="118"/>
      <c r="B258" s="172"/>
      <c r="C258" s="156"/>
      <c r="D258" s="162"/>
      <c r="E258" s="162"/>
      <c r="F258" s="162"/>
      <c r="G258" s="162"/>
      <c r="H258" s="48"/>
      <c r="I258" s="161"/>
      <c r="J258" s="167"/>
      <c r="K258" s="154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</row>
    <row r="259" spans="1:134" s="28" customFormat="1" x14ac:dyDescent="0.25">
      <c r="A259" s="118"/>
      <c r="B259" s="172"/>
      <c r="C259" s="156"/>
      <c r="D259" s="162"/>
      <c r="E259" s="162"/>
      <c r="F259" s="162"/>
      <c r="G259" s="156"/>
      <c r="H259" s="48"/>
      <c r="I259" s="161"/>
      <c r="J259" s="167"/>
      <c r="K259" s="154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</row>
    <row r="260" spans="1:134" s="28" customFormat="1" x14ac:dyDescent="0.25">
      <c r="A260" s="118"/>
      <c r="B260" s="172"/>
      <c r="C260" s="156"/>
      <c r="D260" s="162"/>
      <c r="E260" s="162"/>
      <c r="F260" s="162"/>
      <c r="G260" s="156"/>
      <c r="H260" s="48"/>
      <c r="I260" s="161"/>
      <c r="J260" s="167"/>
      <c r="K260" s="154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</row>
    <row r="261" spans="1:134" s="28" customFormat="1" x14ac:dyDescent="0.25">
      <c r="A261" s="118"/>
      <c r="B261" s="172"/>
      <c r="C261" s="156"/>
      <c r="D261" s="162"/>
      <c r="E261" s="162"/>
      <c r="F261" s="162"/>
      <c r="G261" s="156"/>
      <c r="H261" s="48"/>
      <c r="I261" s="161"/>
      <c r="J261" s="167"/>
      <c r="K261" s="154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</row>
    <row r="262" spans="1:134" s="28" customFormat="1" x14ac:dyDescent="0.25">
      <c r="A262" s="118"/>
      <c r="B262" s="172"/>
      <c r="C262" s="156"/>
      <c r="D262" s="162"/>
      <c r="E262" s="162"/>
      <c r="F262" s="162"/>
      <c r="G262" s="156"/>
      <c r="H262" s="48"/>
      <c r="I262" s="161"/>
      <c r="J262" s="167"/>
      <c r="K262" s="154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</row>
    <row r="263" spans="1:134" s="28" customFormat="1" x14ac:dyDescent="0.25">
      <c r="A263" s="118"/>
      <c r="B263" s="172"/>
      <c r="C263" s="156"/>
      <c r="D263" s="156"/>
      <c r="E263" s="156"/>
      <c r="F263" s="156"/>
      <c r="G263" s="156"/>
      <c r="H263" s="48"/>
      <c r="I263" s="161"/>
      <c r="J263" s="167"/>
      <c r="K263" s="154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</row>
    <row r="264" spans="1:134" s="28" customFormat="1" x14ac:dyDescent="0.25">
      <c r="A264" s="118"/>
      <c r="B264" s="172"/>
      <c r="C264" s="156"/>
      <c r="D264" s="156"/>
      <c r="E264" s="156"/>
      <c r="F264" s="156"/>
      <c r="G264" s="156"/>
      <c r="H264" s="48"/>
      <c r="I264" s="161"/>
      <c r="J264" s="167"/>
      <c r="K264" s="154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</row>
    <row r="265" spans="1:134" s="28" customFormat="1" x14ac:dyDescent="0.25">
      <c r="A265" s="118"/>
      <c r="B265" s="172"/>
      <c r="C265" s="156"/>
      <c r="D265" s="156"/>
      <c r="E265" s="156"/>
      <c r="F265" s="156"/>
      <c r="G265" s="156"/>
      <c r="H265" s="48"/>
      <c r="I265" s="161"/>
      <c r="J265" s="167"/>
      <c r="K265" s="154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</row>
    <row r="266" spans="1:134" s="38" customFormat="1" x14ac:dyDescent="0.25">
      <c r="A266" s="118"/>
      <c r="B266" s="172"/>
      <c r="C266" s="156"/>
      <c r="D266" s="156"/>
      <c r="E266" s="156"/>
      <c r="F266" s="156"/>
      <c r="G266" s="156"/>
      <c r="H266" s="48"/>
      <c r="I266" s="161"/>
      <c r="J266" s="167"/>
      <c r="K266" s="154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</row>
    <row r="267" spans="1:134" s="38" customFormat="1" x14ac:dyDescent="0.25">
      <c r="A267" s="118"/>
      <c r="B267" s="172"/>
      <c r="C267" s="156"/>
      <c r="D267" s="156"/>
      <c r="E267" s="156"/>
      <c r="F267" s="156"/>
      <c r="G267" s="156"/>
      <c r="H267" s="48"/>
      <c r="I267" s="161"/>
      <c r="J267" s="167"/>
      <c r="K267" s="154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</row>
    <row r="268" spans="1:134" s="38" customFormat="1" x14ac:dyDescent="0.25">
      <c r="A268" s="118"/>
      <c r="B268" s="172"/>
      <c r="C268" s="156"/>
      <c r="D268" s="156"/>
      <c r="E268" s="156"/>
      <c r="F268" s="156"/>
      <c r="G268" s="156"/>
      <c r="H268" s="48"/>
      <c r="I268" s="161"/>
      <c r="J268" s="167"/>
      <c r="K268" s="154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</row>
    <row r="269" spans="1:134" s="38" customFormat="1" x14ac:dyDescent="0.25">
      <c r="A269" s="118"/>
      <c r="B269" s="172"/>
      <c r="C269" s="156"/>
      <c r="D269" s="156"/>
      <c r="E269" s="156"/>
      <c r="F269" s="156"/>
      <c r="G269" s="156"/>
      <c r="H269" s="48"/>
      <c r="I269" s="161"/>
      <c r="J269" s="167"/>
      <c r="K269" s="154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</row>
    <row r="270" spans="1:134" s="38" customFormat="1" x14ac:dyDescent="0.25">
      <c r="A270" s="118"/>
      <c r="B270" s="172"/>
      <c r="C270" s="156"/>
      <c r="D270" s="156"/>
      <c r="E270" s="156"/>
      <c r="F270" s="156"/>
      <c r="G270" s="156"/>
      <c r="H270" s="48"/>
      <c r="I270" s="161"/>
      <c r="J270" s="167"/>
      <c r="K270" s="154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</row>
    <row r="271" spans="1:134" s="38" customFormat="1" x14ac:dyDescent="0.25">
      <c r="A271" s="118"/>
      <c r="B271" s="172"/>
      <c r="C271" s="156"/>
      <c r="D271" s="156"/>
      <c r="E271" s="156"/>
      <c r="F271" s="156"/>
      <c r="G271" s="156"/>
      <c r="H271" s="48"/>
      <c r="I271" s="161"/>
      <c r="J271" s="167"/>
      <c r="K271" s="154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</row>
    <row r="272" spans="1:134" s="38" customFormat="1" x14ac:dyDescent="0.25">
      <c r="A272" s="118"/>
      <c r="B272" s="172"/>
      <c r="C272" s="156"/>
      <c r="D272" s="156"/>
      <c r="E272" s="156"/>
      <c r="F272" s="156"/>
      <c r="G272" s="156"/>
      <c r="H272" s="48"/>
      <c r="I272" s="161"/>
      <c r="J272" s="167"/>
      <c r="K272" s="154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</row>
    <row r="273" spans="1:134" s="38" customFormat="1" x14ac:dyDescent="0.25">
      <c r="A273" s="118"/>
      <c r="B273" s="172"/>
      <c r="C273" s="156"/>
      <c r="D273" s="156"/>
      <c r="E273" s="156"/>
      <c r="F273" s="156"/>
      <c r="G273" s="156"/>
      <c r="H273" s="48"/>
      <c r="I273" s="161"/>
      <c r="J273" s="167"/>
      <c r="K273" s="154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</row>
    <row r="274" spans="1:134" s="38" customFormat="1" x14ac:dyDescent="0.25">
      <c r="A274" s="118"/>
      <c r="B274" s="172"/>
      <c r="C274" s="156"/>
      <c r="D274" s="156"/>
      <c r="E274" s="156"/>
      <c r="F274" s="156"/>
      <c r="G274" s="156"/>
      <c r="H274" s="48"/>
      <c r="I274" s="161"/>
      <c r="J274" s="167"/>
      <c r="K274" s="154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</row>
    <row r="275" spans="1:134" s="38" customFormat="1" x14ac:dyDescent="0.25">
      <c r="A275" s="118"/>
      <c r="B275" s="172"/>
      <c r="C275" s="156"/>
      <c r="D275" s="156"/>
      <c r="E275" s="156"/>
      <c r="F275" s="156"/>
      <c r="G275" s="156"/>
      <c r="H275" s="48"/>
      <c r="I275" s="161"/>
      <c r="J275" s="167"/>
      <c r="K275" s="154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</row>
    <row r="276" spans="1:134" s="38" customFormat="1" x14ac:dyDescent="0.25">
      <c r="A276" s="118"/>
      <c r="B276" s="172"/>
      <c r="C276" s="156"/>
      <c r="D276" s="156"/>
      <c r="E276" s="156"/>
      <c r="F276" s="156"/>
      <c r="G276" s="156"/>
      <c r="H276" s="48"/>
      <c r="I276" s="161"/>
      <c r="J276" s="167"/>
      <c r="K276" s="154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</row>
    <row r="277" spans="1:134" s="38" customFormat="1" x14ac:dyDescent="0.25">
      <c r="A277" s="118"/>
      <c r="B277" s="172"/>
      <c r="C277" s="156"/>
      <c r="D277" s="156"/>
      <c r="E277" s="156"/>
      <c r="F277" s="156"/>
      <c r="G277" s="156"/>
      <c r="H277" s="48"/>
      <c r="I277" s="161"/>
      <c r="J277" s="167"/>
      <c r="K277" s="154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</row>
    <row r="278" spans="1:134" s="38" customFormat="1" x14ac:dyDescent="0.25">
      <c r="A278" s="118"/>
      <c r="B278" s="172"/>
      <c r="C278" s="156"/>
      <c r="D278" s="156"/>
      <c r="E278" s="156"/>
      <c r="F278" s="156"/>
      <c r="G278" s="156"/>
      <c r="H278" s="48"/>
      <c r="I278" s="161"/>
      <c r="J278" s="167"/>
      <c r="K278" s="154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</row>
    <row r="279" spans="1:134" s="38" customFormat="1" x14ac:dyDescent="0.25">
      <c r="A279" s="118"/>
      <c r="B279" s="172"/>
      <c r="C279" s="156"/>
      <c r="D279" s="156"/>
      <c r="E279" s="156"/>
      <c r="F279" s="156"/>
      <c r="G279" s="156"/>
      <c r="H279" s="48"/>
      <c r="I279" s="161"/>
      <c r="J279" s="167"/>
      <c r="K279" s="154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</row>
    <row r="280" spans="1:134" s="38" customFormat="1" x14ac:dyDescent="0.25">
      <c r="A280" s="118"/>
      <c r="B280" s="172"/>
      <c r="C280" s="2"/>
      <c r="D280" s="10"/>
      <c r="E280" s="156"/>
      <c r="F280" s="156"/>
      <c r="G280" s="156"/>
      <c r="H280" s="48"/>
      <c r="I280" s="161"/>
      <c r="J280" s="167"/>
      <c r="K280" s="154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</row>
    <row r="281" spans="1:134" s="38" customFormat="1" x14ac:dyDescent="0.25">
      <c r="A281" s="118"/>
      <c r="B281" s="172"/>
      <c r="C281" s="2"/>
      <c r="D281" s="2"/>
      <c r="E281" s="156"/>
      <c r="F281" s="156"/>
      <c r="G281" s="156"/>
      <c r="H281" s="48"/>
      <c r="I281" s="161"/>
      <c r="J281" s="167"/>
      <c r="K281" s="154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</row>
    <row r="282" spans="1:134" s="38" customFormat="1" x14ac:dyDescent="0.25">
      <c r="A282" s="118"/>
      <c r="B282" s="172"/>
      <c r="C282" s="2"/>
      <c r="D282" s="2"/>
      <c r="E282" s="156"/>
      <c r="F282" s="156"/>
      <c r="G282" s="156"/>
      <c r="H282" s="48"/>
      <c r="I282" s="161"/>
      <c r="J282" s="167"/>
      <c r="K282" s="154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</row>
    <row r="283" spans="1:134" s="38" customFormat="1" x14ac:dyDescent="0.25">
      <c r="A283" s="118"/>
      <c r="B283" s="172"/>
      <c r="C283" s="2"/>
      <c r="D283" s="2"/>
      <c r="E283" s="156"/>
      <c r="F283" s="156"/>
      <c r="G283" s="156"/>
      <c r="H283" s="48"/>
      <c r="I283" s="161"/>
      <c r="J283" s="167"/>
      <c r="K283" s="154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</row>
    <row r="284" spans="1:134" s="38" customFormat="1" x14ac:dyDescent="0.25">
      <c r="A284" s="118"/>
      <c r="B284" s="172"/>
      <c r="C284" s="2"/>
      <c r="D284" s="2"/>
      <c r="E284" s="156"/>
      <c r="F284" s="156"/>
      <c r="G284" s="156"/>
      <c r="H284" s="48"/>
      <c r="I284" s="161"/>
      <c r="J284" s="167"/>
      <c r="K284" s="154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</row>
    <row r="285" spans="1:134" s="38" customFormat="1" x14ac:dyDescent="0.25">
      <c r="A285" s="118"/>
      <c r="B285" s="172"/>
      <c r="C285" s="2"/>
      <c r="D285" s="2"/>
      <c r="E285" s="156"/>
      <c r="F285" s="156"/>
      <c r="G285" s="156"/>
      <c r="H285" s="48"/>
      <c r="I285" s="161"/>
      <c r="J285" s="167"/>
      <c r="K285" s="154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</row>
    <row r="286" spans="1:134" s="38" customFormat="1" x14ac:dyDescent="0.25">
      <c r="A286" s="118"/>
      <c r="B286" s="172"/>
      <c r="C286" s="156"/>
      <c r="D286" s="156"/>
      <c r="E286" s="156"/>
      <c r="F286" s="156"/>
      <c r="G286" s="156"/>
      <c r="H286" s="48"/>
      <c r="I286" s="161"/>
      <c r="J286" s="167"/>
      <c r="K286" s="154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</row>
    <row r="287" spans="1:134" s="38" customFormat="1" x14ac:dyDescent="0.25">
      <c r="A287" s="118"/>
      <c r="B287" s="172"/>
      <c r="C287" s="156"/>
      <c r="D287" s="156"/>
      <c r="E287" s="156"/>
      <c r="F287" s="156"/>
      <c r="G287" s="156"/>
      <c r="H287" s="48"/>
      <c r="I287" s="161"/>
      <c r="J287" s="167"/>
      <c r="K287" s="154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</row>
    <row r="288" spans="1:134" s="38" customFormat="1" x14ac:dyDescent="0.25">
      <c r="A288" s="118"/>
      <c r="B288" s="172"/>
      <c r="C288" s="156"/>
      <c r="D288" s="156"/>
      <c r="E288" s="156"/>
      <c r="F288" s="156"/>
      <c r="G288" s="156"/>
      <c r="H288" s="48"/>
      <c r="I288" s="161"/>
      <c r="J288" s="167"/>
      <c r="K288" s="154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</row>
    <row r="289" spans="1:134" s="38" customFormat="1" x14ac:dyDescent="0.25">
      <c r="A289" s="118"/>
      <c r="B289" s="172"/>
      <c r="C289" s="156"/>
      <c r="D289" s="156"/>
      <c r="E289" s="156"/>
      <c r="F289" s="156"/>
      <c r="G289" s="156"/>
      <c r="H289" s="48"/>
      <c r="I289" s="161"/>
      <c r="J289" s="167"/>
      <c r="K289" s="154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</row>
    <row r="290" spans="1:134" s="38" customFormat="1" x14ac:dyDescent="0.25">
      <c r="A290" s="118"/>
      <c r="B290" s="172"/>
      <c r="C290" s="156"/>
      <c r="D290" s="156"/>
      <c r="E290" s="156"/>
      <c r="F290" s="156"/>
      <c r="G290" s="156"/>
      <c r="H290" s="48"/>
      <c r="I290" s="161"/>
      <c r="J290" s="167"/>
      <c r="K290" s="154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</row>
    <row r="291" spans="1:134" s="38" customFormat="1" x14ac:dyDescent="0.25">
      <c r="A291" s="118"/>
      <c r="B291" s="172"/>
      <c r="C291" s="156"/>
      <c r="D291" s="156"/>
      <c r="E291" s="156"/>
      <c r="F291" s="156"/>
      <c r="G291" s="156"/>
      <c r="H291" s="48"/>
      <c r="I291" s="161"/>
      <c r="J291" s="167"/>
      <c r="K291" s="154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</row>
    <row r="292" spans="1:134" s="38" customFormat="1" x14ac:dyDescent="0.25">
      <c r="A292" s="118"/>
      <c r="B292" s="172"/>
      <c r="C292" s="156"/>
      <c r="D292" s="156"/>
      <c r="E292" s="156"/>
      <c r="F292" s="156"/>
      <c r="G292" s="156"/>
      <c r="H292" s="48"/>
      <c r="I292" s="161"/>
      <c r="J292" s="167"/>
      <c r="K292" s="154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</row>
    <row r="293" spans="1:134" s="38" customFormat="1" x14ac:dyDescent="0.25">
      <c r="A293" s="118"/>
      <c r="B293" s="172"/>
      <c r="C293" s="156"/>
      <c r="D293" s="156"/>
      <c r="E293" s="156"/>
      <c r="F293" s="156"/>
      <c r="G293" s="156"/>
      <c r="H293" s="48"/>
      <c r="I293" s="161"/>
      <c r="J293" s="167"/>
      <c r="K293" s="154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</row>
    <row r="294" spans="1:134" s="38" customFormat="1" x14ac:dyDescent="0.25">
      <c r="A294" s="118"/>
      <c r="B294" s="172"/>
      <c r="C294" s="156"/>
      <c r="D294" s="156"/>
      <c r="E294" s="156"/>
      <c r="F294" s="156"/>
      <c r="G294" s="156"/>
      <c r="H294" s="48"/>
      <c r="I294" s="161"/>
      <c r="J294" s="167"/>
      <c r="K294" s="154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</row>
    <row r="295" spans="1:134" s="38" customFormat="1" x14ac:dyDescent="0.25">
      <c r="A295" s="118"/>
      <c r="B295" s="172"/>
      <c r="C295" s="156"/>
      <c r="D295" s="156"/>
      <c r="E295" s="156"/>
      <c r="F295" s="156"/>
      <c r="G295" s="156"/>
      <c r="H295" s="48"/>
      <c r="I295" s="161"/>
      <c r="J295" s="167"/>
      <c r="K295" s="154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</row>
    <row r="296" spans="1:134" s="38" customFormat="1" x14ac:dyDescent="0.25">
      <c r="A296" s="118"/>
      <c r="B296" s="172"/>
      <c r="C296" s="153"/>
      <c r="D296" s="153"/>
      <c r="E296" s="153"/>
      <c r="F296" s="153"/>
      <c r="G296" s="153"/>
      <c r="H296" s="48"/>
      <c r="I296" s="161"/>
      <c r="J296" s="167"/>
      <c r="K296" s="154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</row>
    <row r="297" spans="1:134" s="38" customFormat="1" x14ac:dyDescent="0.25">
      <c r="A297" s="118"/>
      <c r="B297" s="172"/>
      <c r="C297" s="153"/>
      <c r="D297" s="153"/>
      <c r="E297" s="153"/>
      <c r="F297" s="153"/>
      <c r="G297" s="153"/>
      <c r="H297" s="48"/>
      <c r="I297" s="161"/>
      <c r="J297" s="167"/>
      <c r="K297" s="154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</row>
    <row r="298" spans="1:134" s="38" customFormat="1" x14ac:dyDescent="0.25">
      <c r="A298" s="118"/>
      <c r="B298" s="172"/>
      <c r="C298" s="153"/>
      <c r="D298" s="153"/>
      <c r="E298" s="153"/>
      <c r="F298" s="153"/>
      <c r="G298" s="153"/>
      <c r="H298" s="48"/>
      <c r="I298" s="161"/>
      <c r="J298" s="167"/>
      <c r="K298" s="154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</row>
    <row r="299" spans="1:134" s="38" customFormat="1" x14ac:dyDescent="0.25">
      <c r="A299" s="118"/>
      <c r="B299" s="172"/>
      <c r="C299" s="153"/>
      <c r="D299" s="153"/>
      <c r="E299" s="153"/>
      <c r="F299" s="153"/>
      <c r="G299" s="153"/>
      <c r="H299" s="48"/>
      <c r="I299" s="161"/>
      <c r="J299" s="167"/>
      <c r="K299" s="154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</row>
    <row r="300" spans="1:134" s="38" customFormat="1" x14ac:dyDescent="0.25">
      <c r="A300" s="118"/>
      <c r="B300" s="172"/>
      <c r="C300" s="153"/>
      <c r="D300" s="153"/>
      <c r="E300" s="153"/>
      <c r="F300" s="153"/>
      <c r="G300" s="153"/>
      <c r="H300" s="48"/>
      <c r="I300" s="161"/>
      <c r="J300" s="167"/>
      <c r="K300" s="154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</row>
    <row r="301" spans="1:134" s="38" customFormat="1" x14ac:dyDescent="0.25">
      <c r="A301" s="118"/>
      <c r="B301" s="172"/>
      <c r="C301" s="153"/>
      <c r="D301" s="153"/>
      <c r="E301" s="153"/>
      <c r="F301" s="153"/>
      <c r="G301" s="153"/>
      <c r="H301" s="48"/>
      <c r="I301" s="161"/>
      <c r="J301" s="167"/>
      <c r="K301" s="154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</row>
  </sheetData>
  <mergeCells count="2">
    <mergeCell ref="H1:J1"/>
    <mergeCell ref="B1:G1"/>
  </mergeCells>
  <pageMargins left="0.39370078740157483" right="0.39370078740157483" top="0.39370078740157483" bottom="0.39370078740157483" header="0.19685039370078741" footer="0.19685039370078741"/>
  <pageSetup paperSize="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94"/>
  <sheetViews>
    <sheetView topLeftCell="A10" zoomScale="85" zoomScaleNormal="85" zoomScaleSheetLayoutView="70" workbookViewId="0">
      <selection activeCell="D17" sqref="D17"/>
    </sheetView>
  </sheetViews>
  <sheetFormatPr defaultRowHeight="13.2" x14ac:dyDescent="0.25"/>
  <cols>
    <col min="1" max="1" width="2.44140625" style="118" bestFit="1" customWidth="1"/>
    <col min="2" max="2" width="12" style="103" bestFit="1" customWidth="1"/>
    <col min="3" max="3" width="24.88671875" bestFit="1" customWidth="1"/>
    <col min="4" max="4" width="25" bestFit="1" customWidth="1"/>
    <col min="5" max="5" width="43.44140625" bestFit="1" customWidth="1"/>
    <col min="6" max="6" width="3.88671875" style="38" bestFit="1" customWidth="1"/>
    <col min="7" max="7" width="4.109375" style="38" bestFit="1" customWidth="1"/>
    <col min="8" max="47" width="7.109375" style="38" bestFit="1" customWidth="1"/>
    <col min="48" max="55" width="8.109375" style="38" bestFit="1" customWidth="1"/>
    <col min="56" max="67" width="7.109375" style="38" bestFit="1" customWidth="1"/>
    <col min="68" max="68" width="8.109375" style="38" bestFit="1" customWidth="1"/>
    <col min="69" max="70" width="7.109375" style="38" bestFit="1" customWidth="1"/>
    <col min="71" max="73" width="3.109375" style="38" bestFit="1" customWidth="1"/>
    <col min="74" max="156" width="9.109375" style="28"/>
    <col min="157" max="198" width="9.109375" style="1"/>
  </cols>
  <sheetData>
    <row r="1" spans="1:198" x14ac:dyDescent="0.25">
      <c r="C1" s="18"/>
      <c r="D1" s="18"/>
    </row>
    <row r="2" spans="1:198" ht="12.75" customHeight="1" x14ac:dyDescent="0.25">
      <c r="C2" s="18"/>
      <c r="D2" s="18"/>
      <c r="F2" s="867" t="s">
        <v>434</v>
      </c>
      <c r="G2" s="870" t="s">
        <v>370</v>
      </c>
      <c r="H2" s="39" t="s">
        <v>272</v>
      </c>
      <c r="I2" s="39" t="s">
        <v>210</v>
      </c>
      <c r="J2" s="39" t="s">
        <v>211</v>
      </c>
      <c r="K2" s="39" t="s">
        <v>212</v>
      </c>
      <c r="L2" s="39" t="s">
        <v>213</v>
      </c>
      <c r="M2" s="39" t="s">
        <v>214</v>
      </c>
      <c r="N2" s="39" t="s">
        <v>215</v>
      </c>
      <c r="O2" s="39" t="s">
        <v>216</v>
      </c>
      <c r="P2" s="39" t="s">
        <v>217</v>
      </c>
      <c r="Q2" s="39" t="s">
        <v>218</v>
      </c>
      <c r="R2" s="39" t="s">
        <v>219</v>
      </c>
      <c r="S2" s="39" t="s">
        <v>220</v>
      </c>
      <c r="T2" s="39" t="s">
        <v>221</v>
      </c>
      <c r="U2" s="39" t="s">
        <v>222</v>
      </c>
      <c r="V2" s="39" t="s">
        <v>223</v>
      </c>
      <c r="W2" s="39" t="s">
        <v>224</v>
      </c>
      <c r="X2" s="39" t="s">
        <v>225</v>
      </c>
      <c r="Y2" s="39" t="s">
        <v>226</v>
      </c>
      <c r="Z2" s="39" t="s">
        <v>227</v>
      </c>
      <c r="AA2" s="39" t="s">
        <v>228</v>
      </c>
      <c r="AB2" s="39" t="s">
        <v>229</v>
      </c>
      <c r="AC2" s="39" t="s">
        <v>230</v>
      </c>
      <c r="AD2" s="39" t="s">
        <v>231</v>
      </c>
      <c r="AE2" s="39" t="s">
        <v>232</v>
      </c>
      <c r="AF2" s="39" t="s">
        <v>233</v>
      </c>
      <c r="AG2" s="39" t="s">
        <v>234</v>
      </c>
      <c r="AH2" s="39" t="s">
        <v>235</v>
      </c>
      <c r="AI2" s="39" t="s">
        <v>236</v>
      </c>
      <c r="AJ2" s="39" t="s">
        <v>237</v>
      </c>
      <c r="AK2" s="39" t="s">
        <v>238</v>
      </c>
      <c r="AL2" s="39" t="s">
        <v>239</v>
      </c>
      <c r="AM2" s="39" t="s">
        <v>240</v>
      </c>
      <c r="AN2" s="39" t="s">
        <v>241</v>
      </c>
      <c r="AO2" s="39" t="s">
        <v>242</v>
      </c>
      <c r="AP2" s="39" t="s">
        <v>243</v>
      </c>
      <c r="AQ2" s="39" t="s">
        <v>244</v>
      </c>
      <c r="AR2" s="39" t="s">
        <v>245</v>
      </c>
      <c r="AS2" s="39" t="s">
        <v>246</v>
      </c>
      <c r="AT2" s="39" t="s">
        <v>247</v>
      </c>
      <c r="AU2" s="39" t="s">
        <v>248</v>
      </c>
      <c r="AV2" s="39" t="s">
        <v>249</v>
      </c>
      <c r="AW2" s="39" t="s">
        <v>250</v>
      </c>
      <c r="AX2" s="39" t="s">
        <v>251</v>
      </c>
      <c r="AY2" s="39" t="s">
        <v>252</v>
      </c>
      <c r="AZ2" s="39" t="s">
        <v>253</v>
      </c>
      <c r="BA2" s="39" t="s">
        <v>254</v>
      </c>
      <c r="BB2" s="39" t="s">
        <v>255</v>
      </c>
      <c r="BC2" s="39" t="s">
        <v>256</v>
      </c>
      <c r="BD2" s="39" t="s">
        <v>257</v>
      </c>
      <c r="BE2" s="39" t="s">
        <v>258</v>
      </c>
      <c r="BF2" s="39" t="s">
        <v>259</v>
      </c>
      <c r="BG2" s="39" t="s">
        <v>260</v>
      </c>
      <c r="BH2" s="39" t="s">
        <v>261</v>
      </c>
      <c r="BI2" s="39" t="s">
        <v>262</v>
      </c>
      <c r="BJ2" s="39" t="s">
        <v>263</v>
      </c>
      <c r="BK2" s="39" t="s">
        <v>264</v>
      </c>
      <c r="BL2" s="39" t="s">
        <v>265</v>
      </c>
      <c r="BM2" s="39" t="s">
        <v>266</v>
      </c>
      <c r="BN2" s="39" t="s">
        <v>267</v>
      </c>
      <c r="BO2" s="39" t="s">
        <v>268</v>
      </c>
      <c r="BP2" s="39" t="s">
        <v>269</v>
      </c>
      <c r="BQ2" s="39" t="s">
        <v>270</v>
      </c>
      <c r="BR2" s="39" t="s">
        <v>271</v>
      </c>
      <c r="BS2" s="39"/>
      <c r="BT2" s="39"/>
      <c r="BU2" s="39"/>
    </row>
    <row r="3" spans="1:198" s="1" customFormat="1" ht="83.4" x14ac:dyDescent="0.25">
      <c r="A3" s="871" t="s">
        <v>1191</v>
      </c>
      <c r="B3" s="871"/>
      <c r="C3" s="871"/>
      <c r="D3" s="871"/>
      <c r="E3" s="871"/>
      <c r="F3" s="868"/>
      <c r="G3" s="856"/>
      <c r="H3" s="56" t="s">
        <v>371</v>
      </c>
      <c r="I3" s="56" t="s">
        <v>372</v>
      </c>
      <c r="J3" s="56" t="s">
        <v>373</v>
      </c>
      <c r="K3" s="56" t="s">
        <v>374</v>
      </c>
      <c r="L3" s="56" t="s">
        <v>375</v>
      </c>
      <c r="M3" s="56" t="s">
        <v>376</v>
      </c>
      <c r="N3" s="56" t="s">
        <v>377</v>
      </c>
      <c r="O3" s="56" t="s">
        <v>378</v>
      </c>
      <c r="P3" s="56" t="s">
        <v>379</v>
      </c>
      <c r="Q3" s="56" t="s">
        <v>380</v>
      </c>
      <c r="R3" s="56" t="s">
        <v>381</v>
      </c>
      <c r="S3" s="56" t="s">
        <v>382</v>
      </c>
      <c r="T3" s="56" t="s">
        <v>383</v>
      </c>
      <c r="U3" s="56" t="s">
        <v>384</v>
      </c>
      <c r="V3" s="56" t="s">
        <v>385</v>
      </c>
      <c r="W3" s="56" t="s">
        <v>386</v>
      </c>
      <c r="X3" s="56" t="s">
        <v>387</v>
      </c>
      <c r="Y3" s="56" t="s">
        <v>388</v>
      </c>
      <c r="Z3" s="56" t="s">
        <v>389</v>
      </c>
      <c r="AA3" s="56" t="s">
        <v>390</v>
      </c>
      <c r="AB3" s="56" t="s">
        <v>391</v>
      </c>
      <c r="AC3" s="56" t="s">
        <v>392</v>
      </c>
      <c r="AD3" s="56" t="s">
        <v>393</v>
      </c>
      <c r="AE3" s="56" t="s">
        <v>394</v>
      </c>
      <c r="AF3" s="56" t="s">
        <v>395</v>
      </c>
      <c r="AG3" s="56" t="s">
        <v>396</v>
      </c>
      <c r="AH3" s="56" t="s">
        <v>397</v>
      </c>
      <c r="AI3" s="56" t="s">
        <v>398</v>
      </c>
      <c r="AJ3" s="56" t="s">
        <v>399</v>
      </c>
      <c r="AK3" s="56" t="s">
        <v>400</v>
      </c>
      <c r="AL3" s="56" t="s">
        <v>401</v>
      </c>
      <c r="AM3" s="56" t="s">
        <v>402</v>
      </c>
      <c r="AN3" s="56" t="s">
        <v>403</v>
      </c>
      <c r="AO3" s="56" t="s">
        <v>404</v>
      </c>
      <c r="AP3" s="56" t="s">
        <v>405</v>
      </c>
      <c r="AQ3" s="56" t="s">
        <v>406</v>
      </c>
      <c r="AR3" s="56" t="s">
        <v>407</v>
      </c>
      <c r="AS3" s="56" t="s">
        <v>408</v>
      </c>
      <c r="AT3" s="56" t="s">
        <v>409</v>
      </c>
      <c r="AU3" s="56" t="s">
        <v>410</v>
      </c>
      <c r="AV3" s="56" t="s">
        <v>411</v>
      </c>
      <c r="AW3" s="56" t="s">
        <v>412</v>
      </c>
      <c r="AX3" s="56" t="s">
        <v>413</v>
      </c>
      <c r="AY3" s="56" t="s">
        <v>414</v>
      </c>
      <c r="AZ3" s="56" t="s">
        <v>415</v>
      </c>
      <c r="BA3" s="56" t="s">
        <v>416</v>
      </c>
      <c r="BB3" s="56" t="s">
        <v>417</v>
      </c>
      <c r="BC3" s="56" t="s">
        <v>418</v>
      </c>
      <c r="BD3" s="56" t="s">
        <v>419</v>
      </c>
      <c r="BE3" s="56" t="s">
        <v>420</v>
      </c>
      <c r="BF3" s="56" t="s">
        <v>421</v>
      </c>
      <c r="BG3" s="56" t="s">
        <v>422</v>
      </c>
      <c r="BH3" s="56" t="s">
        <v>423</v>
      </c>
      <c r="BI3" s="56" t="s">
        <v>424</v>
      </c>
      <c r="BJ3" s="56" t="s">
        <v>425</v>
      </c>
      <c r="BK3" s="56" t="s">
        <v>426</v>
      </c>
      <c r="BL3" s="56" t="s">
        <v>427</v>
      </c>
      <c r="BM3" s="56" t="s">
        <v>428</v>
      </c>
      <c r="BN3" s="56" t="s">
        <v>429</v>
      </c>
      <c r="BO3" s="56" t="s">
        <v>430</v>
      </c>
      <c r="BP3" s="56" t="s">
        <v>431</v>
      </c>
      <c r="BQ3" s="56" t="s">
        <v>432</v>
      </c>
      <c r="BR3" s="56" t="s">
        <v>433</v>
      </c>
      <c r="BS3" s="57"/>
      <c r="BT3" s="57"/>
      <c r="BU3" s="57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</row>
    <row r="4" spans="1:198" s="1" customFormat="1" x14ac:dyDescent="0.25">
      <c r="A4" s="119" t="s">
        <v>1058</v>
      </c>
      <c r="B4" s="104" t="s">
        <v>904</v>
      </c>
      <c r="C4" s="26"/>
      <c r="D4" s="26"/>
      <c r="E4" s="27"/>
      <c r="F4" s="869"/>
      <c r="G4" s="39" t="s">
        <v>209</v>
      </c>
      <c r="H4" s="39" t="s">
        <v>272</v>
      </c>
      <c r="I4" s="39" t="s">
        <v>210</v>
      </c>
      <c r="J4" s="39" t="s">
        <v>211</v>
      </c>
      <c r="K4" s="39" t="s">
        <v>212</v>
      </c>
      <c r="L4" s="39" t="s">
        <v>213</v>
      </c>
      <c r="M4" s="39" t="s">
        <v>214</v>
      </c>
      <c r="N4" s="39" t="s">
        <v>215</v>
      </c>
      <c r="O4" s="39" t="s">
        <v>216</v>
      </c>
      <c r="P4" s="39" t="s">
        <v>217</v>
      </c>
      <c r="Q4" s="39" t="s">
        <v>218</v>
      </c>
      <c r="R4" s="39" t="s">
        <v>219</v>
      </c>
      <c r="S4" s="39" t="s">
        <v>220</v>
      </c>
      <c r="T4" s="39" t="s">
        <v>221</v>
      </c>
      <c r="U4" s="39" t="s">
        <v>222</v>
      </c>
      <c r="V4" s="39" t="s">
        <v>223</v>
      </c>
      <c r="W4" s="39" t="s">
        <v>224</v>
      </c>
      <c r="X4" s="39" t="s">
        <v>225</v>
      </c>
      <c r="Y4" s="39" t="s">
        <v>226</v>
      </c>
      <c r="Z4" s="39" t="s">
        <v>227</v>
      </c>
      <c r="AA4" s="39" t="s">
        <v>228</v>
      </c>
      <c r="AB4" s="39" t="s">
        <v>229</v>
      </c>
      <c r="AC4" s="39" t="s">
        <v>230</v>
      </c>
      <c r="AD4" s="39" t="s">
        <v>231</v>
      </c>
      <c r="AE4" s="39" t="s">
        <v>232</v>
      </c>
      <c r="AF4" s="39" t="s">
        <v>233</v>
      </c>
      <c r="AG4" s="39" t="s">
        <v>234</v>
      </c>
      <c r="AH4" s="39" t="s">
        <v>235</v>
      </c>
      <c r="AI4" s="39" t="s">
        <v>236</v>
      </c>
      <c r="AJ4" s="39" t="s">
        <v>237</v>
      </c>
      <c r="AK4" s="39" t="s">
        <v>238</v>
      </c>
      <c r="AL4" s="39" t="s">
        <v>239</v>
      </c>
      <c r="AM4" s="39" t="s">
        <v>240</v>
      </c>
      <c r="AN4" s="39" t="s">
        <v>241</v>
      </c>
      <c r="AO4" s="39" t="s">
        <v>242</v>
      </c>
      <c r="AP4" s="39" t="s">
        <v>243</v>
      </c>
      <c r="AQ4" s="39" t="s">
        <v>244</v>
      </c>
      <c r="AR4" s="39" t="s">
        <v>245</v>
      </c>
      <c r="AS4" s="39" t="s">
        <v>246</v>
      </c>
      <c r="AT4" s="39" t="s">
        <v>247</v>
      </c>
      <c r="AU4" s="39" t="s">
        <v>248</v>
      </c>
      <c r="AV4" s="39" t="s">
        <v>249</v>
      </c>
      <c r="AW4" s="39" t="s">
        <v>250</v>
      </c>
      <c r="AX4" s="39" t="s">
        <v>251</v>
      </c>
      <c r="AY4" s="39" t="s">
        <v>252</v>
      </c>
      <c r="AZ4" s="39" t="s">
        <v>253</v>
      </c>
      <c r="BA4" s="39" t="s">
        <v>254</v>
      </c>
      <c r="BB4" s="39" t="s">
        <v>255</v>
      </c>
      <c r="BC4" s="39" t="s">
        <v>256</v>
      </c>
      <c r="BD4" s="39" t="s">
        <v>257</v>
      </c>
      <c r="BE4" s="39" t="s">
        <v>258</v>
      </c>
      <c r="BF4" s="39" t="s">
        <v>259</v>
      </c>
      <c r="BG4" s="39" t="s">
        <v>260</v>
      </c>
      <c r="BH4" s="39" t="s">
        <v>261</v>
      </c>
      <c r="BI4" s="39" t="s">
        <v>262</v>
      </c>
      <c r="BJ4" s="39" t="s">
        <v>263</v>
      </c>
      <c r="BK4" s="39" t="s">
        <v>264</v>
      </c>
      <c r="BL4" s="39" t="s">
        <v>265</v>
      </c>
      <c r="BM4" s="39" t="s">
        <v>266</v>
      </c>
      <c r="BN4" s="39" t="s">
        <v>267</v>
      </c>
      <c r="BO4" s="39" t="s">
        <v>268</v>
      </c>
      <c r="BP4" s="39" t="s">
        <v>269</v>
      </c>
      <c r="BQ4" s="39" t="s">
        <v>270</v>
      </c>
      <c r="BR4" s="39" t="s">
        <v>271</v>
      </c>
      <c r="BS4" s="39"/>
      <c r="BT4" s="39"/>
      <c r="BU4" s="39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</row>
    <row r="5" spans="1:198" s="1" customFormat="1" ht="16.2" x14ac:dyDescent="0.25">
      <c r="A5" s="120">
        <v>2</v>
      </c>
      <c r="B5" s="110"/>
      <c r="C5" s="31"/>
      <c r="D5" s="31"/>
      <c r="E5" s="31"/>
      <c r="F5" s="46"/>
      <c r="G5" s="47"/>
      <c r="H5" s="61" t="s">
        <v>272</v>
      </c>
      <c r="I5" s="61" t="s">
        <v>210</v>
      </c>
      <c r="J5" s="61" t="s">
        <v>211</v>
      </c>
      <c r="K5" s="61" t="s">
        <v>212</v>
      </c>
      <c r="L5" s="61" t="s">
        <v>213</v>
      </c>
      <c r="M5" s="61" t="s">
        <v>214</v>
      </c>
      <c r="N5" s="61" t="s">
        <v>215</v>
      </c>
      <c r="O5" s="61" t="s">
        <v>216</v>
      </c>
      <c r="P5" s="61" t="s">
        <v>217</v>
      </c>
      <c r="Q5" s="61" t="s">
        <v>218</v>
      </c>
      <c r="R5" s="61" t="s">
        <v>219</v>
      </c>
      <c r="S5" s="61" t="s">
        <v>220</v>
      </c>
      <c r="T5" s="61" t="s">
        <v>221</v>
      </c>
      <c r="U5" s="61" t="s">
        <v>222</v>
      </c>
      <c r="V5" s="61" t="s">
        <v>223</v>
      </c>
      <c r="W5" s="61" t="s">
        <v>224</v>
      </c>
      <c r="X5" s="61" t="s">
        <v>225</v>
      </c>
      <c r="Y5" s="61" t="s">
        <v>226</v>
      </c>
      <c r="Z5" s="61" t="s">
        <v>227</v>
      </c>
      <c r="AA5" s="61" t="s">
        <v>228</v>
      </c>
      <c r="AB5" s="61" t="s">
        <v>229</v>
      </c>
      <c r="AC5" s="61" t="s">
        <v>230</v>
      </c>
      <c r="AD5" s="61" t="s">
        <v>231</v>
      </c>
      <c r="AE5" s="61" t="s">
        <v>232</v>
      </c>
      <c r="AF5" s="61" t="s">
        <v>233</v>
      </c>
      <c r="AG5" s="61" t="s">
        <v>234</v>
      </c>
      <c r="AH5" s="61" t="s">
        <v>235</v>
      </c>
      <c r="AI5" s="61" t="s">
        <v>236</v>
      </c>
      <c r="AJ5" s="61" t="s">
        <v>237</v>
      </c>
      <c r="AK5" s="61" t="s">
        <v>238</v>
      </c>
      <c r="AL5" s="61" t="s">
        <v>239</v>
      </c>
      <c r="AM5" s="61" t="s">
        <v>240</v>
      </c>
      <c r="AN5" s="61" t="s">
        <v>241</v>
      </c>
      <c r="AO5" s="61" t="s">
        <v>242</v>
      </c>
      <c r="AP5" s="61" t="s">
        <v>243</v>
      </c>
      <c r="AQ5" s="61" t="s">
        <v>244</v>
      </c>
      <c r="AR5" s="61" t="s">
        <v>245</v>
      </c>
      <c r="AS5" s="61" t="s">
        <v>246</v>
      </c>
      <c r="AT5" s="61" t="s">
        <v>247</v>
      </c>
      <c r="AU5" s="61" t="s">
        <v>248</v>
      </c>
      <c r="AV5" s="61" t="s">
        <v>249</v>
      </c>
      <c r="AW5" s="61" t="s">
        <v>250</v>
      </c>
      <c r="AX5" s="61" t="s">
        <v>251</v>
      </c>
      <c r="AY5" s="61" t="s">
        <v>252</v>
      </c>
      <c r="AZ5" s="61" t="s">
        <v>253</v>
      </c>
      <c r="BA5" s="61" t="s">
        <v>254</v>
      </c>
      <c r="BB5" s="61" t="s">
        <v>255</v>
      </c>
      <c r="BC5" s="61" t="s">
        <v>256</v>
      </c>
      <c r="BD5" s="61" t="s">
        <v>257</v>
      </c>
      <c r="BE5" s="61" t="s">
        <v>258</v>
      </c>
      <c r="BF5" s="61" t="s">
        <v>259</v>
      </c>
      <c r="BG5" s="61" t="s">
        <v>260</v>
      </c>
      <c r="BH5" s="61" t="s">
        <v>261</v>
      </c>
      <c r="BI5" s="61" t="s">
        <v>262</v>
      </c>
      <c r="BJ5" s="61" t="s">
        <v>263</v>
      </c>
      <c r="BK5" s="61" t="s">
        <v>264</v>
      </c>
      <c r="BL5" s="61" t="s">
        <v>265</v>
      </c>
      <c r="BM5" s="61" t="s">
        <v>266</v>
      </c>
      <c r="BN5" s="61" t="s">
        <v>267</v>
      </c>
      <c r="BO5" s="61" t="s">
        <v>268</v>
      </c>
      <c r="BP5" s="61" t="s">
        <v>269</v>
      </c>
      <c r="BQ5" s="61" t="s">
        <v>270</v>
      </c>
      <c r="BR5" s="61" t="s">
        <v>270</v>
      </c>
      <c r="BS5" s="39"/>
      <c r="BT5" s="39"/>
      <c r="BU5" s="39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</row>
    <row r="6" spans="1:198" s="1" customFormat="1" x14ac:dyDescent="0.25">
      <c r="A6" s="120">
        <v>3</v>
      </c>
      <c r="B6" s="106" t="s">
        <v>965</v>
      </c>
      <c r="C6" s="24" t="s">
        <v>206</v>
      </c>
      <c r="D6" s="24" t="s">
        <v>12</v>
      </c>
      <c r="E6" s="98"/>
      <c r="F6" s="44" t="s">
        <v>112</v>
      </c>
      <c r="G6" s="51" t="s">
        <v>926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Q6" s="41">
        <v>1</v>
      </c>
      <c r="R6" s="41">
        <v>1</v>
      </c>
      <c r="S6" s="41">
        <v>1</v>
      </c>
      <c r="T6" s="41">
        <v>1</v>
      </c>
      <c r="U6" s="41">
        <v>1</v>
      </c>
      <c r="V6" s="41">
        <v>1</v>
      </c>
      <c r="W6" s="41">
        <v>1</v>
      </c>
      <c r="X6" s="41">
        <v>1</v>
      </c>
      <c r="Y6" s="41">
        <v>1</v>
      </c>
      <c r="Z6" s="41">
        <v>1</v>
      </c>
      <c r="AA6" s="41">
        <v>1</v>
      </c>
      <c r="AB6" s="41">
        <v>1</v>
      </c>
      <c r="AC6" s="41">
        <v>1</v>
      </c>
      <c r="AD6" s="41">
        <v>1</v>
      </c>
      <c r="AE6" s="41">
        <v>1</v>
      </c>
      <c r="AF6" s="41">
        <v>1</v>
      </c>
      <c r="AG6" s="41">
        <v>1</v>
      </c>
      <c r="AH6" s="41">
        <v>1</v>
      </c>
      <c r="AI6" s="41">
        <v>1</v>
      </c>
      <c r="AJ6" s="41">
        <v>1</v>
      </c>
      <c r="AK6" s="41">
        <v>1</v>
      </c>
      <c r="AL6" s="41">
        <v>1</v>
      </c>
      <c r="AM6" s="41">
        <v>1</v>
      </c>
      <c r="AN6" s="41">
        <v>1</v>
      </c>
      <c r="AO6" s="41">
        <v>1</v>
      </c>
      <c r="AP6" s="41">
        <v>1</v>
      </c>
      <c r="AQ6" s="41">
        <v>1</v>
      </c>
      <c r="AR6" s="41">
        <v>1</v>
      </c>
      <c r="AS6" s="41">
        <v>1</v>
      </c>
      <c r="AT6" s="41">
        <v>1</v>
      </c>
      <c r="AU6" s="41">
        <v>1</v>
      </c>
      <c r="AV6" s="41">
        <v>1</v>
      </c>
      <c r="AW6" s="41">
        <v>1</v>
      </c>
      <c r="AX6" s="41">
        <v>1</v>
      </c>
      <c r="AY6" s="41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41">
        <v>1</v>
      </c>
      <c r="BF6" s="41">
        <v>1</v>
      </c>
      <c r="BG6" s="41">
        <v>1</v>
      </c>
      <c r="BH6" s="41">
        <v>1</v>
      </c>
      <c r="BI6" s="41">
        <v>1</v>
      </c>
      <c r="BJ6" s="41">
        <v>1</v>
      </c>
      <c r="BK6" s="41">
        <v>1</v>
      </c>
      <c r="BL6" s="41">
        <v>1</v>
      </c>
      <c r="BM6" s="41">
        <v>1</v>
      </c>
      <c r="BN6" s="41">
        <v>1</v>
      </c>
      <c r="BO6" s="41">
        <v>1</v>
      </c>
      <c r="BP6" s="41">
        <v>1</v>
      </c>
      <c r="BQ6" s="41">
        <v>1</v>
      </c>
      <c r="BR6" s="41">
        <v>1</v>
      </c>
      <c r="BS6" s="39"/>
      <c r="BT6" s="39"/>
      <c r="BU6" s="39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</row>
    <row r="7" spans="1:198" s="3" customFormat="1" ht="12.75" customHeight="1" x14ac:dyDescent="0.25">
      <c r="A7" s="120">
        <v>4</v>
      </c>
      <c r="B7" s="108" t="s">
        <v>1004</v>
      </c>
      <c r="C7" s="19" t="s">
        <v>442</v>
      </c>
      <c r="D7" s="19" t="s">
        <v>443</v>
      </c>
      <c r="E7" s="94" t="s">
        <v>1092</v>
      </c>
      <c r="F7" s="44" t="s">
        <v>89</v>
      </c>
      <c r="G7" s="233"/>
      <c r="H7" s="180">
        <v>0.28799999999999998</v>
      </c>
      <c r="I7" s="180">
        <v>0.28799999999999998</v>
      </c>
      <c r="J7" s="180">
        <v>0.28799999999999998</v>
      </c>
      <c r="K7" s="180">
        <v>0.28799999999999998</v>
      </c>
      <c r="L7" s="180">
        <v>0.35949999999999999</v>
      </c>
      <c r="M7" s="180">
        <v>0.35949999999999999</v>
      </c>
      <c r="N7" s="180">
        <v>0.35949999999999999</v>
      </c>
      <c r="O7" s="180">
        <v>0.35949999999999999</v>
      </c>
      <c r="P7" s="180">
        <v>0.43099999999999999</v>
      </c>
      <c r="Q7" s="180">
        <v>0.43099999999999999</v>
      </c>
      <c r="R7" s="180">
        <v>0.43099999999999999</v>
      </c>
      <c r="S7" s="180">
        <v>0.43099999999999999</v>
      </c>
      <c r="T7" s="180">
        <v>0.50249999999999995</v>
      </c>
      <c r="U7" s="180">
        <v>0.50249999999999995</v>
      </c>
      <c r="V7" s="180">
        <v>0.50249999999999995</v>
      </c>
      <c r="W7" s="180">
        <v>0.50249999999999995</v>
      </c>
      <c r="X7" s="180">
        <v>0.57389999999999997</v>
      </c>
      <c r="Y7" s="180">
        <v>0.57389999999999997</v>
      </c>
      <c r="Z7" s="180">
        <v>0.57389999999999997</v>
      </c>
      <c r="AA7" s="180">
        <v>0.57389999999999997</v>
      </c>
      <c r="AB7" s="180">
        <v>0.64559999999999995</v>
      </c>
      <c r="AC7" s="180">
        <v>0.64559999999999995</v>
      </c>
      <c r="AD7" s="180">
        <v>0.64559999999999995</v>
      </c>
      <c r="AE7" s="180">
        <v>0.64559999999999995</v>
      </c>
      <c r="AF7" s="180">
        <v>0.71689999999999998</v>
      </c>
      <c r="AG7" s="180">
        <v>0.71689999999999998</v>
      </c>
      <c r="AH7" s="180">
        <v>0.71689999999999998</v>
      </c>
      <c r="AI7" s="180">
        <v>0.71689999999999998</v>
      </c>
      <c r="AJ7" s="180">
        <v>0.7883</v>
      </c>
      <c r="AK7" s="180">
        <v>0.7883</v>
      </c>
      <c r="AL7" s="180">
        <v>0.7883</v>
      </c>
      <c r="AM7" s="180">
        <v>0.7883</v>
      </c>
      <c r="AN7" s="180">
        <v>0.85980000000000001</v>
      </c>
      <c r="AO7" s="180">
        <v>0.85980000000000001</v>
      </c>
      <c r="AP7" s="180">
        <v>0.85980000000000001</v>
      </c>
      <c r="AQ7" s="180">
        <v>0.85980000000000001</v>
      </c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>
        <v>0.50249999999999995</v>
      </c>
      <c r="BM7" s="180">
        <v>0.50249999999999995</v>
      </c>
      <c r="BN7" s="180">
        <v>0.50249999999999995</v>
      </c>
      <c r="BO7" s="180">
        <v>0.50249999999999995</v>
      </c>
      <c r="BP7" s="180"/>
      <c r="BQ7" s="180">
        <v>0.217</v>
      </c>
      <c r="BR7" s="180">
        <v>0.217</v>
      </c>
      <c r="BS7" s="58"/>
      <c r="BT7" s="58"/>
      <c r="BU7" s="5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</row>
    <row r="8" spans="1:198" s="35" customFormat="1" ht="12.75" customHeight="1" thickBot="1" x14ac:dyDescent="0.3">
      <c r="A8" s="802">
        <v>5</v>
      </c>
      <c r="B8" s="182" t="s">
        <v>1004</v>
      </c>
      <c r="C8" s="183" t="s">
        <v>444</v>
      </c>
      <c r="D8" s="183" t="s">
        <v>445</v>
      </c>
      <c r="E8" s="184" t="s">
        <v>1092</v>
      </c>
      <c r="F8" s="185" t="s">
        <v>89</v>
      </c>
      <c r="G8" s="234"/>
      <c r="H8" s="238">
        <v>0.30719999999999997</v>
      </c>
      <c r="I8" s="238">
        <v>0.30719999999999997</v>
      </c>
      <c r="J8" s="238">
        <v>0.30719999999999997</v>
      </c>
      <c r="K8" s="238">
        <v>0.30719999999999997</v>
      </c>
      <c r="L8" s="238">
        <v>0.38340000000000002</v>
      </c>
      <c r="M8" s="238">
        <v>0.38340000000000002</v>
      </c>
      <c r="N8" s="238">
        <v>0.38340000000000002</v>
      </c>
      <c r="O8" s="238">
        <v>0.38340000000000002</v>
      </c>
      <c r="P8" s="238">
        <v>0.45960000000000001</v>
      </c>
      <c r="Q8" s="238">
        <v>0.45960000000000001</v>
      </c>
      <c r="R8" s="238">
        <v>0.45960000000000001</v>
      </c>
      <c r="S8" s="238">
        <v>0.45960000000000001</v>
      </c>
      <c r="T8" s="238">
        <v>0.53580000000000005</v>
      </c>
      <c r="U8" s="238">
        <v>0.53580000000000005</v>
      </c>
      <c r="V8" s="238">
        <v>0.53580000000000005</v>
      </c>
      <c r="W8" s="238">
        <v>0.53580000000000005</v>
      </c>
      <c r="X8" s="238">
        <v>0.61209999999999998</v>
      </c>
      <c r="Y8" s="238">
        <v>0.61209999999999998</v>
      </c>
      <c r="Z8" s="238">
        <v>0.61209999999999998</v>
      </c>
      <c r="AA8" s="238">
        <v>0.61209999999999998</v>
      </c>
      <c r="AB8" s="238">
        <v>0.68830000000000002</v>
      </c>
      <c r="AC8" s="238">
        <v>0.68830000000000002</v>
      </c>
      <c r="AD8" s="238">
        <v>0.68830000000000002</v>
      </c>
      <c r="AE8" s="238">
        <v>0.68830000000000002</v>
      </c>
      <c r="AF8" s="238">
        <v>0.76459999999999995</v>
      </c>
      <c r="AG8" s="238">
        <v>0.76459999999999995</v>
      </c>
      <c r="AH8" s="238">
        <v>0.76459999999999995</v>
      </c>
      <c r="AI8" s="238">
        <v>0.76459999999999995</v>
      </c>
      <c r="AJ8" s="238">
        <v>0.84079999999999999</v>
      </c>
      <c r="AK8" s="238">
        <v>0.84079999999999999</v>
      </c>
      <c r="AL8" s="238">
        <v>0.84079999999999999</v>
      </c>
      <c r="AM8" s="238">
        <v>0.84079999999999999</v>
      </c>
      <c r="AN8" s="238">
        <v>0.91700000000000004</v>
      </c>
      <c r="AO8" s="238">
        <v>0.91700000000000004</v>
      </c>
      <c r="AP8" s="238">
        <v>0.91700000000000004</v>
      </c>
      <c r="AQ8" s="238">
        <v>0.91700000000000004</v>
      </c>
      <c r="AR8" s="238">
        <v>1.0696000000000001</v>
      </c>
      <c r="AS8" s="238">
        <v>1.0696000000000001</v>
      </c>
      <c r="AT8" s="238">
        <v>1.0696000000000001</v>
      </c>
      <c r="AU8" s="238">
        <v>1.0696000000000001</v>
      </c>
      <c r="AV8" s="238">
        <v>1.1458999999999999</v>
      </c>
      <c r="AW8" s="238">
        <v>1.1458999999999999</v>
      </c>
      <c r="AX8" s="238">
        <v>1.1458999999999999</v>
      </c>
      <c r="AY8" s="238">
        <v>1.1458999999999999</v>
      </c>
      <c r="AZ8" s="238">
        <v>1.2221</v>
      </c>
      <c r="BA8" s="238">
        <v>1.2221</v>
      </c>
      <c r="BB8" s="238">
        <v>1.2221</v>
      </c>
      <c r="BC8" s="238">
        <v>1.2221</v>
      </c>
      <c r="BD8" s="238">
        <v>1.2983</v>
      </c>
      <c r="BE8" s="238">
        <v>1.2983</v>
      </c>
      <c r="BF8" s="238">
        <v>1.2983</v>
      </c>
      <c r="BG8" s="238">
        <v>1.2983</v>
      </c>
      <c r="BH8" s="238">
        <v>1.4508000000000001</v>
      </c>
      <c r="BI8" s="238">
        <v>1.4508000000000001</v>
      </c>
      <c r="BJ8" s="238">
        <v>1.4508000000000001</v>
      </c>
      <c r="BK8" s="238">
        <v>1.4508000000000001</v>
      </c>
      <c r="BL8" s="238">
        <v>0.53580000000000005</v>
      </c>
      <c r="BM8" s="238">
        <v>0.53580000000000005</v>
      </c>
      <c r="BN8" s="238">
        <v>0.53580000000000005</v>
      </c>
      <c r="BO8" s="238">
        <v>0.53580000000000005</v>
      </c>
      <c r="BP8" s="238">
        <v>1.1458999999999999</v>
      </c>
      <c r="BQ8" s="238">
        <v>0.23100000000000001</v>
      </c>
      <c r="BR8" s="238">
        <v>0.23100000000000001</v>
      </c>
      <c r="BS8" s="187"/>
      <c r="BT8" s="187"/>
      <c r="BU8" s="187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</row>
    <row r="9" spans="1:198" s="275" customFormat="1" ht="12.75" customHeight="1" thickBot="1" x14ac:dyDescent="0.3">
      <c r="A9" s="267">
        <v>6</v>
      </c>
      <c r="B9" s="268" t="s">
        <v>1005</v>
      </c>
      <c r="C9" s="269" t="s">
        <v>172</v>
      </c>
      <c r="D9" s="269"/>
      <c r="E9" s="406" t="s">
        <v>1092</v>
      </c>
      <c r="F9" s="271" t="s">
        <v>89</v>
      </c>
      <c r="G9" s="804"/>
      <c r="H9" s="805">
        <v>0.2606</v>
      </c>
      <c r="I9" s="805">
        <v>0.2606</v>
      </c>
      <c r="J9" s="805">
        <v>0.2606</v>
      </c>
      <c r="K9" s="805">
        <v>0.2606</v>
      </c>
      <c r="L9" s="805">
        <v>0.32529999999999998</v>
      </c>
      <c r="M9" s="805">
        <v>0.32529999999999998</v>
      </c>
      <c r="N9" s="805">
        <v>0.32529999999999998</v>
      </c>
      <c r="O9" s="805">
        <v>0.32529999999999998</v>
      </c>
      <c r="P9" s="805">
        <v>0.39</v>
      </c>
      <c r="Q9" s="805">
        <v>0.39</v>
      </c>
      <c r="R9" s="805">
        <v>0.39</v>
      </c>
      <c r="S9" s="805">
        <v>0.39</v>
      </c>
      <c r="T9" s="805">
        <v>0.4546</v>
      </c>
      <c r="U9" s="805">
        <v>0.4546</v>
      </c>
      <c r="V9" s="805">
        <v>0.4546</v>
      </c>
      <c r="W9" s="805">
        <v>0.4546</v>
      </c>
      <c r="X9" s="805">
        <v>0.51929999999999998</v>
      </c>
      <c r="Y9" s="805">
        <v>0.51929999999999998</v>
      </c>
      <c r="Z9" s="805">
        <v>0.51929999999999998</v>
      </c>
      <c r="AA9" s="805">
        <v>0.51929999999999998</v>
      </c>
      <c r="AB9" s="805">
        <v>0.58389999999999997</v>
      </c>
      <c r="AC9" s="805">
        <v>0.58389999999999997</v>
      </c>
      <c r="AD9" s="805">
        <v>0.58389999999999997</v>
      </c>
      <c r="AE9" s="805">
        <v>0.58389999999999997</v>
      </c>
      <c r="AF9" s="805">
        <v>0.64859999999999995</v>
      </c>
      <c r="AG9" s="805">
        <v>0.64859999999999995</v>
      </c>
      <c r="AH9" s="805">
        <v>0.64859999999999995</v>
      </c>
      <c r="AI9" s="805">
        <v>0.64859999999999995</v>
      </c>
      <c r="AJ9" s="805">
        <v>0.71330000000000005</v>
      </c>
      <c r="AK9" s="805">
        <v>0.71330000000000005</v>
      </c>
      <c r="AL9" s="805">
        <v>0.71330000000000005</v>
      </c>
      <c r="AM9" s="805">
        <v>0.71330000000000005</v>
      </c>
      <c r="AN9" s="805">
        <v>0.77800000000000002</v>
      </c>
      <c r="AO9" s="805">
        <v>0.77800000000000002</v>
      </c>
      <c r="AP9" s="805">
        <v>0.77800000000000002</v>
      </c>
      <c r="AQ9" s="805">
        <v>0.77800000000000002</v>
      </c>
      <c r="AR9" s="805">
        <v>0.9073</v>
      </c>
      <c r="AS9" s="805">
        <v>0.9073</v>
      </c>
      <c r="AT9" s="805">
        <v>0.9073</v>
      </c>
      <c r="AU9" s="805">
        <v>0.9073</v>
      </c>
      <c r="AV9" s="805">
        <v>0.97199999999999998</v>
      </c>
      <c r="AW9" s="805">
        <v>0.97199999999999998</v>
      </c>
      <c r="AX9" s="805">
        <v>0.97199999999999998</v>
      </c>
      <c r="AY9" s="805">
        <v>0.97199999999999998</v>
      </c>
      <c r="AZ9" s="805">
        <v>1.0366</v>
      </c>
      <c r="BA9" s="805">
        <v>1.0366</v>
      </c>
      <c r="BB9" s="805">
        <v>1.0366</v>
      </c>
      <c r="BC9" s="805">
        <v>1.0366</v>
      </c>
      <c r="BD9" s="805">
        <v>1.1012999999999999</v>
      </c>
      <c r="BE9" s="805">
        <v>1.1012999999999999</v>
      </c>
      <c r="BF9" s="805">
        <v>1.1012999999999999</v>
      </c>
      <c r="BG9" s="805">
        <v>1.1012999999999999</v>
      </c>
      <c r="BH9" s="805">
        <v>1.2305999999999999</v>
      </c>
      <c r="BI9" s="805">
        <v>1.2305999999999999</v>
      </c>
      <c r="BJ9" s="805">
        <v>1.2305999999999999</v>
      </c>
      <c r="BK9" s="805">
        <v>1.2305999999999999</v>
      </c>
      <c r="BL9" s="805">
        <v>0.4546</v>
      </c>
      <c r="BM9" s="805">
        <v>0.4546</v>
      </c>
      <c r="BN9" s="805">
        <v>0.4546</v>
      </c>
      <c r="BO9" s="805">
        <v>0.4546</v>
      </c>
      <c r="BP9" s="805">
        <v>0.97199999999999998</v>
      </c>
      <c r="BQ9" s="805">
        <v>0.19600000000000001</v>
      </c>
      <c r="BR9" s="805">
        <v>0.19600000000000001</v>
      </c>
      <c r="BS9" s="273"/>
      <c r="BT9" s="273"/>
      <c r="BU9" s="273"/>
      <c r="BV9" s="806"/>
      <c r="BW9" s="806"/>
      <c r="BX9" s="806"/>
      <c r="BY9" s="806"/>
      <c r="BZ9" s="806"/>
      <c r="CA9" s="806"/>
      <c r="CB9" s="806"/>
      <c r="CC9" s="806"/>
      <c r="CD9" s="806"/>
      <c r="CE9" s="806"/>
      <c r="CF9" s="806"/>
      <c r="CG9" s="806"/>
      <c r="CH9" s="806"/>
      <c r="CI9" s="806"/>
      <c r="CJ9" s="806"/>
      <c r="CK9" s="806"/>
      <c r="CL9" s="806"/>
      <c r="CM9" s="806"/>
      <c r="CN9" s="806"/>
      <c r="CO9" s="806"/>
      <c r="CP9" s="806"/>
      <c r="CQ9" s="806"/>
      <c r="CR9" s="806"/>
      <c r="CS9" s="806"/>
      <c r="CT9" s="806"/>
      <c r="CU9" s="806"/>
      <c r="CV9" s="806"/>
      <c r="CW9" s="806"/>
      <c r="CX9" s="806"/>
      <c r="CY9" s="806"/>
      <c r="CZ9" s="806"/>
      <c r="DA9" s="806"/>
      <c r="DB9" s="806"/>
      <c r="DC9" s="806"/>
      <c r="DD9" s="806"/>
      <c r="DE9" s="806"/>
      <c r="DF9" s="806"/>
      <c r="DG9" s="806"/>
      <c r="DH9" s="806"/>
      <c r="DI9" s="806"/>
      <c r="DJ9" s="806"/>
      <c r="DK9" s="806"/>
      <c r="DL9" s="806"/>
      <c r="DM9" s="806"/>
      <c r="DN9" s="806"/>
      <c r="DO9" s="806"/>
      <c r="DP9" s="806"/>
      <c r="DQ9" s="806"/>
      <c r="DR9" s="806"/>
      <c r="DS9" s="806"/>
      <c r="DT9" s="806"/>
      <c r="DU9" s="806"/>
      <c r="DV9" s="806"/>
      <c r="DW9" s="806"/>
      <c r="DX9" s="806"/>
      <c r="DY9" s="806"/>
      <c r="DZ9" s="806"/>
      <c r="EA9" s="806"/>
      <c r="EB9" s="806"/>
      <c r="EC9" s="806"/>
      <c r="ED9" s="806"/>
      <c r="EE9" s="806"/>
      <c r="EF9" s="806"/>
      <c r="EG9" s="806"/>
      <c r="EH9" s="806"/>
      <c r="EI9" s="806"/>
      <c r="EJ9" s="806"/>
      <c r="EK9" s="806"/>
      <c r="EL9" s="806"/>
      <c r="EM9" s="806"/>
      <c r="EN9" s="806"/>
      <c r="EO9" s="806"/>
      <c r="EP9" s="806"/>
      <c r="EQ9" s="806"/>
      <c r="ER9" s="806"/>
      <c r="ES9" s="806"/>
      <c r="ET9" s="806"/>
      <c r="EU9" s="806"/>
      <c r="EV9" s="806"/>
      <c r="EW9" s="806"/>
      <c r="EX9" s="806"/>
      <c r="EY9" s="806"/>
      <c r="EZ9" s="806"/>
      <c r="FA9" s="270"/>
      <c r="FB9" s="270"/>
      <c r="FC9" s="270"/>
      <c r="FD9" s="270"/>
      <c r="FE9" s="270"/>
      <c r="FF9" s="270"/>
      <c r="FG9" s="270"/>
      <c r="FH9" s="270"/>
      <c r="FI9" s="270"/>
      <c r="FJ9" s="270"/>
      <c r="FK9" s="270"/>
      <c r="FL9" s="270"/>
      <c r="FM9" s="270"/>
      <c r="FN9" s="270"/>
      <c r="FO9" s="270"/>
      <c r="FP9" s="270"/>
      <c r="FQ9" s="270"/>
      <c r="FR9" s="270"/>
      <c r="FS9" s="270"/>
      <c r="FT9" s="270"/>
      <c r="FU9" s="270"/>
      <c r="FV9" s="270"/>
      <c r="FW9" s="270"/>
      <c r="FX9" s="270"/>
      <c r="FY9" s="270"/>
      <c r="FZ9" s="270"/>
      <c r="GA9" s="270"/>
      <c r="GB9" s="270"/>
      <c r="GC9" s="270"/>
      <c r="GD9" s="270"/>
      <c r="GE9" s="270"/>
      <c r="GF9" s="270"/>
      <c r="GG9" s="270"/>
      <c r="GH9" s="270"/>
      <c r="GI9" s="270"/>
      <c r="GJ9" s="270"/>
      <c r="GK9" s="270"/>
      <c r="GL9" s="270"/>
      <c r="GM9" s="270"/>
      <c r="GN9" s="270"/>
      <c r="GO9" s="270"/>
      <c r="GP9" s="270"/>
    </row>
    <row r="10" spans="1:198" s="302" customFormat="1" ht="12.75" customHeight="1" x14ac:dyDescent="0.25">
      <c r="A10" s="803">
        <v>7</v>
      </c>
      <c r="B10" s="188" t="s">
        <v>1006</v>
      </c>
      <c r="C10" s="189" t="s">
        <v>462</v>
      </c>
      <c r="D10" s="189" t="s">
        <v>449</v>
      </c>
      <c r="E10" s="93" t="s">
        <v>1092</v>
      </c>
      <c r="F10" s="190" t="s">
        <v>99</v>
      </c>
      <c r="G10" s="237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1"/>
      <c r="BH10" s="241"/>
      <c r="BI10" s="241"/>
      <c r="BJ10" s="241"/>
      <c r="BK10" s="241"/>
      <c r="BL10" s="241"/>
      <c r="BM10" s="241"/>
      <c r="BN10" s="241"/>
      <c r="BO10" s="241"/>
      <c r="BP10" s="241"/>
      <c r="BQ10" s="241">
        <v>391.44</v>
      </c>
      <c r="BR10" s="241">
        <v>391.44</v>
      </c>
      <c r="BS10" s="192"/>
      <c r="BT10" s="192"/>
      <c r="BU10" s="192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</row>
    <row r="11" spans="1:198" s="209" customFormat="1" ht="12.75" customHeight="1" thickBot="1" x14ac:dyDescent="0.3">
      <c r="A11" s="120">
        <v>8</v>
      </c>
      <c r="B11" s="204" t="s">
        <v>1006</v>
      </c>
      <c r="C11" s="205" t="s">
        <v>462</v>
      </c>
      <c r="D11" s="205" t="s">
        <v>449</v>
      </c>
      <c r="E11" s="206" t="s">
        <v>1092</v>
      </c>
      <c r="F11" s="207" t="s">
        <v>89</v>
      </c>
      <c r="G11" s="236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40"/>
      <c r="BM11" s="240"/>
      <c r="BN11" s="240"/>
      <c r="BO11" s="240"/>
      <c r="BP11" s="240"/>
      <c r="BQ11" s="240">
        <v>10.31</v>
      </c>
      <c r="BR11" s="240">
        <v>10.31</v>
      </c>
      <c r="BS11" s="210"/>
      <c r="BT11" s="210"/>
      <c r="BU11" s="210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  <c r="CT11" s="211"/>
      <c r="CU11" s="211"/>
      <c r="CV11" s="211"/>
      <c r="CW11" s="211"/>
      <c r="CX11" s="211"/>
      <c r="CY11" s="211"/>
      <c r="CZ11" s="211"/>
      <c r="DA11" s="211"/>
      <c r="DB11" s="211"/>
      <c r="DC11" s="211"/>
      <c r="DD11" s="211"/>
      <c r="DE11" s="211"/>
      <c r="DF11" s="211"/>
      <c r="DG11" s="211"/>
      <c r="DH11" s="211"/>
      <c r="DI11" s="211"/>
      <c r="DJ11" s="211"/>
      <c r="DK11" s="211"/>
      <c r="DL11" s="211"/>
      <c r="DM11" s="211"/>
      <c r="DN11" s="211"/>
      <c r="DO11" s="211"/>
      <c r="DP11" s="211"/>
      <c r="DQ11" s="211"/>
      <c r="DR11" s="211"/>
      <c r="DS11" s="211"/>
      <c r="DT11" s="211"/>
      <c r="DU11" s="211"/>
      <c r="DV11" s="211"/>
      <c r="DW11" s="211"/>
      <c r="DX11" s="211"/>
      <c r="DY11" s="211"/>
      <c r="DZ11" s="211"/>
      <c r="EA11" s="211"/>
      <c r="EB11" s="211"/>
      <c r="EC11" s="211"/>
      <c r="ED11" s="211"/>
      <c r="EE11" s="211"/>
      <c r="EF11" s="211"/>
      <c r="EG11" s="211"/>
      <c r="EH11" s="211"/>
      <c r="EI11" s="211"/>
      <c r="EJ11" s="211"/>
      <c r="EK11" s="211"/>
      <c r="EL11" s="211"/>
      <c r="EM11" s="211"/>
      <c r="EN11" s="211"/>
      <c r="EO11" s="211"/>
      <c r="EP11" s="211"/>
      <c r="EQ11" s="211"/>
      <c r="ER11" s="211"/>
      <c r="ES11" s="211"/>
      <c r="ET11" s="211"/>
      <c r="EU11" s="211"/>
      <c r="EV11" s="211"/>
      <c r="EW11" s="211"/>
      <c r="EX11" s="211"/>
      <c r="EY11" s="211"/>
      <c r="EZ11" s="211"/>
      <c r="FA11" s="212"/>
      <c r="FB11" s="212"/>
      <c r="FC11" s="212"/>
      <c r="FD11" s="212"/>
      <c r="FE11" s="212"/>
      <c r="FF11" s="212"/>
      <c r="FG11" s="212"/>
      <c r="FH11" s="212"/>
      <c r="FI11" s="212"/>
      <c r="FJ11" s="212"/>
      <c r="FK11" s="212"/>
      <c r="FL11" s="212"/>
      <c r="FM11" s="212"/>
      <c r="FN11" s="212"/>
      <c r="FO11" s="212"/>
      <c r="FP11" s="212"/>
      <c r="FQ11" s="212"/>
      <c r="FR11" s="212"/>
      <c r="FS11" s="212"/>
      <c r="FT11" s="212"/>
      <c r="FU11" s="212"/>
      <c r="FV11" s="212"/>
      <c r="FW11" s="212"/>
      <c r="FX11" s="212"/>
      <c r="FY11" s="212"/>
      <c r="FZ11" s="212"/>
      <c r="GA11" s="212"/>
      <c r="GB11" s="212"/>
      <c r="GC11" s="212"/>
      <c r="GD11" s="212"/>
      <c r="GE11" s="212"/>
      <c r="GF11" s="212"/>
      <c r="GG11" s="212"/>
      <c r="GH11" s="212"/>
      <c r="GI11" s="212"/>
      <c r="GJ11" s="212"/>
      <c r="GK11" s="212"/>
      <c r="GL11" s="212"/>
      <c r="GM11" s="212"/>
      <c r="GN11" s="212"/>
      <c r="GO11" s="212"/>
      <c r="GP11" s="212"/>
    </row>
    <row r="12" spans="1:198" s="199" customFormat="1" ht="12.75" customHeight="1" x14ac:dyDescent="0.25">
      <c r="A12" s="120">
        <v>9</v>
      </c>
      <c r="B12" s="194" t="s">
        <v>1006</v>
      </c>
      <c r="C12" s="195" t="s">
        <v>450</v>
      </c>
      <c r="D12" s="195" t="s">
        <v>449</v>
      </c>
      <c r="E12" s="196" t="s">
        <v>1092</v>
      </c>
      <c r="F12" s="197" t="s">
        <v>99</v>
      </c>
      <c r="G12" s="235"/>
      <c r="H12" s="239">
        <v>419.8</v>
      </c>
      <c r="I12" s="239">
        <v>419.8</v>
      </c>
      <c r="J12" s="239">
        <v>419.8</v>
      </c>
      <c r="K12" s="239">
        <v>419.8</v>
      </c>
      <c r="L12" s="239">
        <v>513.5</v>
      </c>
      <c r="M12" s="239">
        <v>513.5</v>
      </c>
      <c r="N12" s="239">
        <v>513.5</v>
      </c>
      <c r="O12" s="239">
        <v>513.5</v>
      </c>
      <c r="P12" s="239">
        <v>607</v>
      </c>
      <c r="Q12" s="239">
        <v>607</v>
      </c>
      <c r="R12" s="239">
        <v>607</v>
      </c>
      <c r="S12" s="239">
        <v>607</v>
      </c>
      <c r="T12" s="239">
        <v>700.6</v>
      </c>
      <c r="U12" s="239">
        <v>700.6</v>
      </c>
      <c r="V12" s="239">
        <v>700.6</v>
      </c>
      <c r="W12" s="239">
        <v>700.6</v>
      </c>
      <c r="X12" s="239">
        <v>794.2</v>
      </c>
      <c r="Y12" s="239">
        <v>794.2</v>
      </c>
      <c r="Z12" s="239">
        <v>794.2</v>
      </c>
      <c r="AA12" s="239">
        <v>794.2</v>
      </c>
      <c r="AB12" s="239">
        <v>887.8</v>
      </c>
      <c r="AC12" s="239">
        <v>887.8</v>
      </c>
      <c r="AD12" s="239">
        <v>887.8</v>
      </c>
      <c r="AE12" s="239">
        <v>887.8</v>
      </c>
      <c r="AF12" s="239">
        <v>981.4</v>
      </c>
      <c r="AG12" s="239">
        <v>981.4</v>
      </c>
      <c r="AH12" s="239">
        <v>981.4</v>
      </c>
      <c r="AI12" s="239">
        <v>981.4</v>
      </c>
      <c r="AJ12" s="239">
        <v>1075</v>
      </c>
      <c r="AK12" s="239">
        <v>1075</v>
      </c>
      <c r="AL12" s="239">
        <v>1075</v>
      </c>
      <c r="AM12" s="239">
        <v>1075</v>
      </c>
      <c r="AN12" s="239">
        <v>1168.5999999999999</v>
      </c>
      <c r="AO12" s="239">
        <v>1168.5999999999999</v>
      </c>
      <c r="AP12" s="239">
        <v>1168.5999999999999</v>
      </c>
      <c r="AQ12" s="239">
        <v>1168.5999999999999</v>
      </c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>
        <v>700.6</v>
      </c>
      <c r="BM12" s="239">
        <v>700.6</v>
      </c>
      <c r="BN12" s="239">
        <v>700.6</v>
      </c>
      <c r="BO12" s="239">
        <v>700.6</v>
      </c>
      <c r="BP12" s="239"/>
      <c r="BQ12" s="239"/>
      <c r="BR12" s="239"/>
      <c r="BS12" s="200"/>
      <c r="BT12" s="200"/>
      <c r="BU12" s="200"/>
      <c r="BV12" s="201"/>
      <c r="BW12" s="201"/>
      <c r="BX12" s="201"/>
      <c r="BY12" s="201"/>
      <c r="BZ12" s="201"/>
      <c r="CA12" s="201"/>
      <c r="CB12" s="201"/>
      <c r="CC12" s="201"/>
      <c r="CD12" s="201"/>
      <c r="CE12" s="201"/>
      <c r="CF12" s="201"/>
      <c r="CG12" s="201"/>
      <c r="CH12" s="201"/>
      <c r="CI12" s="201"/>
      <c r="CJ12" s="201"/>
      <c r="CK12" s="201"/>
      <c r="CL12" s="201"/>
      <c r="CM12" s="201"/>
      <c r="CN12" s="201"/>
      <c r="CO12" s="201"/>
      <c r="CP12" s="201"/>
      <c r="CQ12" s="201"/>
      <c r="CR12" s="201"/>
      <c r="CS12" s="201"/>
      <c r="CT12" s="201"/>
      <c r="CU12" s="201"/>
      <c r="CV12" s="201"/>
      <c r="CW12" s="201"/>
      <c r="CX12" s="201"/>
      <c r="CY12" s="201"/>
      <c r="CZ12" s="201"/>
      <c r="DA12" s="201"/>
      <c r="DB12" s="201"/>
      <c r="DC12" s="201"/>
      <c r="DD12" s="201"/>
      <c r="DE12" s="201"/>
      <c r="DF12" s="201"/>
      <c r="DG12" s="201"/>
      <c r="DH12" s="201"/>
      <c r="DI12" s="201"/>
      <c r="DJ12" s="201"/>
      <c r="DK12" s="201"/>
      <c r="DL12" s="201"/>
      <c r="DM12" s="201"/>
      <c r="DN12" s="201"/>
      <c r="DO12" s="201"/>
      <c r="DP12" s="201"/>
      <c r="DQ12" s="201"/>
      <c r="DR12" s="201"/>
      <c r="DS12" s="201"/>
      <c r="DT12" s="201"/>
      <c r="DU12" s="201"/>
      <c r="DV12" s="201"/>
      <c r="DW12" s="201"/>
      <c r="DX12" s="201"/>
      <c r="DY12" s="201"/>
      <c r="DZ12" s="201"/>
      <c r="EA12" s="201"/>
      <c r="EB12" s="201"/>
      <c r="EC12" s="201"/>
      <c r="ED12" s="201"/>
      <c r="EE12" s="201"/>
      <c r="EF12" s="201"/>
      <c r="EG12" s="201"/>
      <c r="EH12" s="201"/>
      <c r="EI12" s="201"/>
      <c r="EJ12" s="201"/>
      <c r="EK12" s="201"/>
      <c r="EL12" s="201"/>
      <c r="EM12" s="201"/>
      <c r="EN12" s="201"/>
      <c r="EO12" s="201"/>
      <c r="EP12" s="201"/>
      <c r="EQ12" s="201"/>
      <c r="ER12" s="201"/>
      <c r="ES12" s="201"/>
      <c r="ET12" s="201"/>
      <c r="EU12" s="201"/>
      <c r="EV12" s="201"/>
      <c r="EW12" s="201"/>
      <c r="EX12" s="201"/>
      <c r="EY12" s="201"/>
      <c r="EZ12" s="201"/>
      <c r="FA12" s="202"/>
      <c r="FB12" s="202"/>
      <c r="FC12" s="202"/>
      <c r="FD12" s="202"/>
      <c r="FE12" s="202"/>
      <c r="FF12" s="202"/>
      <c r="FG12" s="202"/>
      <c r="FH12" s="202"/>
      <c r="FI12" s="202"/>
      <c r="FJ12" s="202"/>
      <c r="FK12" s="202"/>
      <c r="FL12" s="202"/>
      <c r="FM12" s="202"/>
      <c r="FN12" s="202"/>
      <c r="FO12" s="202"/>
      <c r="FP12" s="202"/>
      <c r="FQ12" s="202"/>
      <c r="FR12" s="202"/>
      <c r="FS12" s="202"/>
      <c r="FT12" s="202"/>
      <c r="FU12" s="202"/>
      <c r="FV12" s="202"/>
      <c r="FW12" s="202"/>
      <c r="FX12" s="202"/>
      <c r="FY12" s="202"/>
      <c r="FZ12" s="202"/>
      <c r="GA12" s="202"/>
      <c r="GB12" s="202"/>
      <c r="GC12" s="202"/>
      <c r="GD12" s="202"/>
      <c r="GE12" s="202"/>
      <c r="GF12" s="202"/>
      <c r="GG12" s="202"/>
      <c r="GH12" s="202"/>
      <c r="GI12" s="202"/>
      <c r="GJ12" s="202"/>
      <c r="GK12" s="202"/>
      <c r="GL12" s="202"/>
      <c r="GM12" s="202"/>
      <c r="GN12" s="202"/>
      <c r="GO12" s="202"/>
      <c r="GP12" s="202"/>
    </row>
    <row r="13" spans="1:198" s="209" customFormat="1" ht="12.75" customHeight="1" thickBot="1" x14ac:dyDescent="0.3">
      <c r="A13" s="120">
        <v>10</v>
      </c>
      <c r="B13" s="204" t="s">
        <v>1006</v>
      </c>
      <c r="C13" s="205" t="s">
        <v>450</v>
      </c>
      <c r="D13" s="205" t="s">
        <v>449</v>
      </c>
      <c r="E13" s="206" t="s">
        <v>1092</v>
      </c>
      <c r="F13" s="207" t="s">
        <v>89</v>
      </c>
      <c r="G13" s="236"/>
      <c r="H13" s="240">
        <v>12.51</v>
      </c>
      <c r="I13" s="240">
        <v>12.51</v>
      </c>
      <c r="J13" s="240">
        <v>12.51</v>
      </c>
      <c r="K13" s="240">
        <v>12.51</v>
      </c>
      <c r="L13" s="240">
        <v>15.3</v>
      </c>
      <c r="M13" s="240">
        <v>15.3</v>
      </c>
      <c r="N13" s="240">
        <v>15.3</v>
      </c>
      <c r="O13" s="240">
        <v>15.3</v>
      </c>
      <c r="P13" s="240">
        <v>18.100000000000001</v>
      </c>
      <c r="Q13" s="240">
        <v>18.100000000000001</v>
      </c>
      <c r="R13" s="240">
        <v>18.100000000000001</v>
      </c>
      <c r="S13" s="240">
        <v>18.100000000000001</v>
      </c>
      <c r="T13" s="240">
        <v>20.9</v>
      </c>
      <c r="U13" s="240">
        <v>20.9</v>
      </c>
      <c r="V13" s="240">
        <v>20.9</v>
      </c>
      <c r="W13" s="240">
        <v>20.9</v>
      </c>
      <c r="X13" s="240">
        <v>23.67</v>
      </c>
      <c r="Y13" s="240">
        <v>23.67</v>
      </c>
      <c r="Z13" s="240">
        <v>23.67</v>
      </c>
      <c r="AA13" s="240">
        <v>23.67</v>
      </c>
      <c r="AB13" s="240">
        <v>26.46</v>
      </c>
      <c r="AC13" s="240">
        <v>26.46</v>
      </c>
      <c r="AD13" s="240">
        <v>26.46</v>
      </c>
      <c r="AE13" s="240">
        <v>26.46</v>
      </c>
      <c r="AF13" s="240">
        <v>29.25</v>
      </c>
      <c r="AG13" s="240">
        <v>29.25</v>
      </c>
      <c r="AH13" s="240">
        <v>29.25</v>
      </c>
      <c r="AI13" s="240">
        <v>29.25</v>
      </c>
      <c r="AJ13" s="240">
        <v>32.04</v>
      </c>
      <c r="AK13" s="240">
        <v>32.04</v>
      </c>
      <c r="AL13" s="240">
        <v>32.04</v>
      </c>
      <c r="AM13" s="240">
        <v>32.04</v>
      </c>
      <c r="AN13" s="240">
        <v>34.82</v>
      </c>
      <c r="AO13" s="240">
        <v>34.82</v>
      </c>
      <c r="AP13" s="240">
        <v>34.82</v>
      </c>
      <c r="AQ13" s="240">
        <v>34.82</v>
      </c>
      <c r="AR13" s="240"/>
      <c r="AS13" s="240"/>
      <c r="AT13" s="240"/>
      <c r="AU13" s="240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40">
        <v>20.9</v>
      </c>
      <c r="BM13" s="240">
        <v>20.9</v>
      </c>
      <c r="BN13" s="240">
        <v>20.9</v>
      </c>
      <c r="BO13" s="240">
        <v>20.9</v>
      </c>
      <c r="BP13" s="240"/>
      <c r="BQ13" s="240"/>
      <c r="BR13" s="240"/>
      <c r="BS13" s="210"/>
      <c r="BT13" s="210"/>
      <c r="BU13" s="210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  <c r="CT13" s="211"/>
      <c r="CU13" s="211"/>
      <c r="CV13" s="211"/>
      <c r="CW13" s="211"/>
      <c r="CX13" s="211"/>
      <c r="CY13" s="211"/>
      <c r="CZ13" s="211"/>
      <c r="DA13" s="211"/>
      <c r="DB13" s="211"/>
      <c r="DC13" s="211"/>
      <c r="DD13" s="211"/>
      <c r="DE13" s="211"/>
      <c r="DF13" s="211"/>
      <c r="DG13" s="211"/>
      <c r="DH13" s="211"/>
      <c r="DI13" s="211"/>
      <c r="DJ13" s="211"/>
      <c r="DK13" s="211"/>
      <c r="DL13" s="211"/>
      <c r="DM13" s="211"/>
      <c r="DN13" s="211"/>
      <c r="DO13" s="211"/>
      <c r="DP13" s="211"/>
      <c r="DQ13" s="211"/>
      <c r="DR13" s="211"/>
      <c r="DS13" s="211"/>
      <c r="DT13" s="211"/>
      <c r="DU13" s="211"/>
      <c r="DV13" s="211"/>
      <c r="DW13" s="211"/>
      <c r="DX13" s="211"/>
      <c r="DY13" s="211"/>
      <c r="DZ13" s="211"/>
      <c r="EA13" s="211"/>
      <c r="EB13" s="211"/>
      <c r="EC13" s="211"/>
      <c r="ED13" s="211"/>
      <c r="EE13" s="211"/>
      <c r="EF13" s="211"/>
      <c r="EG13" s="211"/>
      <c r="EH13" s="211"/>
      <c r="EI13" s="211"/>
      <c r="EJ13" s="211"/>
      <c r="EK13" s="211"/>
      <c r="EL13" s="211"/>
      <c r="EM13" s="211"/>
      <c r="EN13" s="211"/>
      <c r="EO13" s="211"/>
      <c r="EP13" s="211"/>
      <c r="EQ13" s="211"/>
      <c r="ER13" s="211"/>
      <c r="ES13" s="211"/>
      <c r="ET13" s="211"/>
      <c r="EU13" s="211"/>
      <c r="EV13" s="211"/>
      <c r="EW13" s="211"/>
      <c r="EX13" s="211"/>
      <c r="EY13" s="211"/>
      <c r="EZ13" s="211"/>
      <c r="FA13" s="212"/>
      <c r="FB13" s="212"/>
      <c r="FC13" s="212"/>
      <c r="FD13" s="212"/>
      <c r="FE13" s="212"/>
      <c r="FF13" s="212"/>
      <c r="FG13" s="212"/>
      <c r="FH13" s="212"/>
      <c r="FI13" s="212"/>
      <c r="FJ13" s="212"/>
      <c r="FK13" s="212"/>
      <c r="FL13" s="212"/>
      <c r="FM13" s="212"/>
      <c r="FN13" s="212"/>
      <c r="FO13" s="212"/>
      <c r="FP13" s="212"/>
      <c r="FQ13" s="212"/>
      <c r="FR13" s="212"/>
      <c r="FS13" s="212"/>
      <c r="FT13" s="212"/>
      <c r="FU13" s="212"/>
      <c r="FV13" s="212"/>
      <c r="FW13" s="212"/>
      <c r="FX13" s="212"/>
      <c r="FY13" s="212"/>
      <c r="FZ13" s="212"/>
      <c r="GA13" s="212"/>
      <c r="GB13" s="212"/>
      <c r="GC13" s="212"/>
      <c r="GD13" s="212"/>
      <c r="GE13" s="212"/>
      <c r="GF13" s="212"/>
      <c r="GG13" s="212"/>
      <c r="GH13" s="212"/>
      <c r="GI13" s="212"/>
      <c r="GJ13" s="212"/>
      <c r="GK13" s="212"/>
      <c r="GL13" s="212"/>
      <c r="GM13" s="212"/>
      <c r="GN13" s="212"/>
      <c r="GO13" s="212"/>
      <c r="GP13" s="212"/>
    </row>
    <row r="14" spans="1:198" s="199" customFormat="1" ht="12.75" customHeight="1" x14ac:dyDescent="0.25">
      <c r="A14" s="120">
        <v>11</v>
      </c>
      <c r="B14" s="194" t="s">
        <v>1006</v>
      </c>
      <c r="C14" s="195" t="s">
        <v>453</v>
      </c>
      <c r="D14" s="195" t="s">
        <v>449</v>
      </c>
      <c r="E14" s="196" t="s">
        <v>1092</v>
      </c>
      <c r="F14" s="197" t="s">
        <v>99</v>
      </c>
      <c r="G14" s="235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>
        <v>1084.7</v>
      </c>
      <c r="AS14" s="239">
        <v>1084.7</v>
      </c>
      <c r="AT14" s="239">
        <v>1084.7</v>
      </c>
      <c r="AU14" s="239">
        <v>1084.7</v>
      </c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00"/>
      <c r="BT14" s="200"/>
      <c r="BU14" s="200"/>
      <c r="BV14" s="201"/>
      <c r="BW14" s="201"/>
      <c r="BX14" s="201"/>
      <c r="BY14" s="201"/>
      <c r="BZ14" s="201"/>
      <c r="CA14" s="201"/>
      <c r="CB14" s="201"/>
      <c r="CC14" s="201"/>
      <c r="CD14" s="201"/>
      <c r="CE14" s="201"/>
      <c r="CF14" s="201"/>
      <c r="CG14" s="201"/>
      <c r="CH14" s="201"/>
      <c r="CI14" s="201"/>
      <c r="CJ14" s="201"/>
      <c r="CK14" s="201"/>
      <c r="CL14" s="201"/>
      <c r="CM14" s="201"/>
      <c r="CN14" s="201"/>
      <c r="CO14" s="201"/>
      <c r="CP14" s="201"/>
      <c r="CQ14" s="201"/>
      <c r="CR14" s="201"/>
      <c r="CS14" s="201"/>
      <c r="CT14" s="201"/>
      <c r="CU14" s="201"/>
      <c r="CV14" s="201"/>
      <c r="CW14" s="201"/>
      <c r="CX14" s="201"/>
      <c r="CY14" s="201"/>
      <c r="CZ14" s="201"/>
      <c r="DA14" s="201"/>
      <c r="DB14" s="201"/>
      <c r="DC14" s="201"/>
      <c r="DD14" s="201"/>
      <c r="DE14" s="201"/>
      <c r="DF14" s="201"/>
      <c r="DG14" s="201"/>
      <c r="DH14" s="201"/>
      <c r="DI14" s="201"/>
      <c r="DJ14" s="201"/>
      <c r="DK14" s="201"/>
      <c r="DL14" s="201"/>
      <c r="DM14" s="201"/>
      <c r="DN14" s="201"/>
      <c r="DO14" s="201"/>
      <c r="DP14" s="201"/>
      <c r="DQ14" s="201"/>
      <c r="DR14" s="201"/>
      <c r="DS14" s="201"/>
      <c r="DT14" s="201"/>
      <c r="DU14" s="201"/>
      <c r="DV14" s="201"/>
      <c r="DW14" s="201"/>
      <c r="DX14" s="201"/>
      <c r="DY14" s="201"/>
      <c r="DZ14" s="201"/>
      <c r="EA14" s="201"/>
      <c r="EB14" s="201"/>
      <c r="EC14" s="201"/>
      <c r="ED14" s="201"/>
      <c r="EE14" s="201"/>
      <c r="EF14" s="201"/>
      <c r="EG14" s="201"/>
      <c r="EH14" s="201"/>
      <c r="EI14" s="201"/>
      <c r="EJ14" s="201"/>
      <c r="EK14" s="201"/>
      <c r="EL14" s="201"/>
      <c r="EM14" s="201"/>
      <c r="EN14" s="201"/>
      <c r="EO14" s="201"/>
      <c r="EP14" s="201"/>
      <c r="EQ14" s="201"/>
      <c r="ER14" s="201"/>
      <c r="ES14" s="201"/>
      <c r="ET14" s="201"/>
      <c r="EU14" s="201"/>
      <c r="EV14" s="201"/>
      <c r="EW14" s="201"/>
      <c r="EX14" s="201"/>
      <c r="EY14" s="201"/>
      <c r="EZ14" s="201"/>
      <c r="FA14" s="202"/>
      <c r="FB14" s="202"/>
      <c r="FC14" s="202"/>
      <c r="FD14" s="202"/>
      <c r="FE14" s="202"/>
      <c r="FF14" s="202"/>
      <c r="FG14" s="202"/>
      <c r="FH14" s="202"/>
      <c r="FI14" s="202"/>
      <c r="FJ14" s="202"/>
      <c r="FK14" s="202"/>
      <c r="FL14" s="202"/>
      <c r="FM14" s="202"/>
      <c r="FN14" s="202"/>
      <c r="FO14" s="202"/>
      <c r="FP14" s="202"/>
      <c r="FQ14" s="202"/>
      <c r="FR14" s="202"/>
      <c r="FS14" s="202"/>
      <c r="FT14" s="202"/>
      <c r="FU14" s="202"/>
      <c r="FV14" s="202"/>
      <c r="FW14" s="202"/>
      <c r="FX14" s="202"/>
      <c r="FY14" s="202"/>
      <c r="FZ14" s="202"/>
      <c r="GA14" s="202"/>
      <c r="GB14" s="202"/>
      <c r="GC14" s="202"/>
      <c r="GD14" s="202"/>
      <c r="GE14" s="202"/>
      <c r="GF14" s="202"/>
      <c r="GG14" s="202"/>
      <c r="GH14" s="202"/>
      <c r="GI14" s="202"/>
      <c r="GJ14" s="202"/>
      <c r="GK14" s="202"/>
      <c r="GL14" s="202"/>
      <c r="GM14" s="202"/>
      <c r="GN14" s="202"/>
      <c r="GO14" s="202"/>
      <c r="GP14" s="202"/>
    </row>
    <row r="15" spans="1:198" s="209" customFormat="1" ht="12.75" customHeight="1" thickBot="1" x14ac:dyDescent="0.3">
      <c r="A15" s="120">
        <v>12</v>
      </c>
      <c r="B15" s="204" t="s">
        <v>1006</v>
      </c>
      <c r="C15" s="205" t="s">
        <v>453</v>
      </c>
      <c r="D15" s="205" t="s">
        <v>449</v>
      </c>
      <c r="E15" s="206" t="s">
        <v>1092</v>
      </c>
      <c r="F15" s="207" t="s">
        <v>89</v>
      </c>
      <c r="G15" s="236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>
        <v>40.24</v>
      </c>
      <c r="AS15" s="240">
        <v>40.24</v>
      </c>
      <c r="AT15" s="240">
        <v>40.24</v>
      </c>
      <c r="AU15" s="240">
        <v>40.24</v>
      </c>
      <c r="AV15" s="240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0"/>
      <c r="BH15" s="240"/>
      <c r="BI15" s="240"/>
      <c r="BJ15" s="240"/>
      <c r="BK15" s="240"/>
      <c r="BL15" s="240"/>
      <c r="BM15" s="240"/>
      <c r="BN15" s="240"/>
      <c r="BO15" s="240"/>
      <c r="BP15" s="240"/>
      <c r="BQ15" s="240"/>
      <c r="BR15" s="240"/>
      <c r="BS15" s="210"/>
      <c r="BT15" s="210"/>
      <c r="BU15" s="210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  <c r="CT15" s="211"/>
      <c r="CU15" s="211"/>
      <c r="CV15" s="211"/>
      <c r="CW15" s="211"/>
      <c r="CX15" s="211"/>
      <c r="CY15" s="211"/>
      <c r="CZ15" s="211"/>
      <c r="DA15" s="211"/>
      <c r="DB15" s="211"/>
      <c r="DC15" s="211"/>
      <c r="DD15" s="211"/>
      <c r="DE15" s="211"/>
      <c r="DF15" s="211"/>
      <c r="DG15" s="211"/>
      <c r="DH15" s="211"/>
      <c r="DI15" s="211"/>
      <c r="DJ15" s="211"/>
      <c r="DK15" s="211"/>
      <c r="DL15" s="211"/>
      <c r="DM15" s="211"/>
      <c r="DN15" s="211"/>
      <c r="DO15" s="211"/>
      <c r="DP15" s="211"/>
      <c r="DQ15" s="211"/>
      <c r="DR15" s="211"/>
      <c r="DS15" s="211"/>
      <c r="DT15" s="211"/>
      <c r="DU15" s="211"/>
      <c r="DV15" s="211"/>
      <c r="DW15" s="211"/>
      <c r="DX15" s="211"/>
      <c r="DY15" s="211"/>
      <c r="DZ15" s="211"/>
      <c r="EA15" s="211"/>
      <c r="EB15" s="211"/>
      <c r="EC15" s="211"/>
      <c r="ED15" s="211"/>
      <c r="EE15" s="211"/>
      <c r="EF15" s="211"/>
      <c r="EG15" s="211"/>
      <c r="EH15" s="211"/>
      <c r="EI15" s="211"/>
      <c r="EJ15" s="211"/>
      <c r="EK15" s="211"/>
      <c r="EL15" s="211"/>
      <c r="EM15" s="211"/>
      <c r="EN15" s="211"/>
      <c r="EO15" s="211"/>
      <c r="EP15" s="211"/>
      <c r="EQ15" s="211"/>
      <c r="ER15" s="211"/>
      <c r="ES15" s="211"/>
      <c r="ET15" s="211"/>
      <c r="EU15" s="211"/>
      <c r="EV15" s="211"/>
      <c r="EW15" s="211"/>
      <c r="EX15" s="211"/>
      <c r="EY15" s="211"/>
      <c r="EZ15" s="211"/>
      <c r="FA15" s="212"/>
      <c r="FB15" s="212"/>
      <c r="FC15" s="212"/>
      <c r="FD15" s="212"/>
      <c r="FE15" s="212"/>
      <c r="FF15" s="212"/>
      <c r="FG15" s="212"/>
      <c r="FH15" s="212"/>
      <c r="FI15" s="212"/>
      <c r="FJ15" s="212"/>
      <c r="FK15" s="212"/>
      <c r="FL15" s="212"/>
      <c r="FM15" s="212"/>
      <c r="FN15" s="212"/>
      <c r="FO15" s="212"/>
      <c r="FP15" s="212"/>
      <c r="FQ15" s="212"/>
      <c r="FR15" s="212"/>
      <c r="FS15" s="212"/>
      <c r="FT15" s="212"/>
      <c r="FU15" s="212"/>
      <c r="FV15" s="212"/>
      <c r="FW15" s="212"/>
      <c r="FX15" s="212"/>
      <c r="FY15" s="212"/>
      <c r="FZ15" s="212"/>
      <c r="GA15" s="212"/>
      <c r="GB15" s="212"/>
      <c r="GC15" s="212"/>
      <c r="GD15" s="212"/>
      <c r="GE15" s="212"/>
      <c r="GF15" s="212"/>
      <c r="GG15" s="212"/>
      <c r="GH15" s="212"/>
      <c r="GI15" s="212"/>
      <c r="GJ15" s="212"/>
      <c r="GK15" s="212"/>
      <c r="GL15" s="212"/>
      <c r="GM15" s="212"/>
      <c r="GN15" s="212"/>
      <c r="GO15" s="212"/>
      <c r="GP15" s="212"/>
    </row>
    <row r="16" spans="1:198" s="199" customFormat="1" ht="12.75" customHeight="1" x14ac:dyDescent="0.25">
      <c r="A16" s="120">
        <v>13</v>
      </c>
      <c r="B16" s="194" t="s">
        <v>1006</v>
      </c>
      <c r="C16" s="195" t="s">
        <v>461</v>
      </c>
      <c r="D16" s="195" t="s">
        <v>449</v>
      </c>
      <c r="E16" s="196" t="s">
        <v>1092</v>
      </c>
      <c r="F16" s="197" t="s">
        <v>99</v>
      </c>
      <c r="G16" s="235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>
        <v>1159.54</v>
      </c>
      <c r="BQ16" s="239"/>
      <c r="BR16" s="239"/>
      <c r="BS16" s="200"/>
      <c r="BT16" s="200"/>
      <c r="BU16" s="200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201"/>
      <c r="CG16" s="201"/>
      <c r="CH16" s="201"/>
      <c r="CI16" s="201"/>
      <c r="CJ16" s="201"/>
      <c r="CK16" s="201"/>
      <c r="CL16" s="201"/>
      <c r="CM16" s="201"/>
      <c r="CN16" s="201"/>
      <c r="CO16" s="201"/>
      <c r="CP16" s="201"/>
      <c r="CQ16" s="201"/>
      <c r="CR16" s="201"/>
      <c r="CS16" s="201"/>
      <c r="CT16" s="201"/>
      <c r="CU16" s="201"/>
      <c r="CV16" s="201"/>
      <c r="CW16" s="201"/>
      <c r="CX16" s="201"/>
      <c r="CY16" s="201"/>
      <c r="CZ16" s="201"/>
      <c r="DA16" s="201"/>
      <c r="DB16" s="201"/>
      <c r="DC16" s="201"/>
      <c r="DD16" s="201"/>
      <c r="DE16" s="201"/>
      <c r="DF16" s="201"/>
      <c r="DG16" s="201"/>
      <c r="DH16" s="201"/>
      <c r="DI16" s="201"/>
      <c r="DJ16" s="201"/>
      <c r="DK16" s="201"/>
      <c r="DL16" s="201"/>
      <c r="DM16" s="201"/>
      <c r="DN16" s="201"/>
      <c r="DO16" s="201"/>
      <c r="DP16" s="201"/>
      <c r="DQ16" s="201"/>
      <c r="DR16" s="201"/>
      <c r="DS16" s="201"/>
      <c r="DT16" s="201"/>
      <c r="DU16" s="201"/>
      <c r="DV16" s="201"/>
      <c r="DW16" s="201"/>
      <c r="DX16" s="201"/>
      <c r="DY16" s="201"/>
      <c r="DZ16" s="201"/>
      <c r="EA16" s="201"/>
      <c r="EB16" s="201"/>
      <c r="EC16" s="201"/>
      <c r="ED16" s="201"/>
      <c r="EE16" s="201"/>
      <c r="EF16" s="201"/>
      <c r="EG16" s="201"/>
      <c r="EH16" s="201"/>
      <c r="EI16" s="201"/>
      <c r="EJ16" s="201"/>
      <c r="EK16" s="201"/>
      <c r="EL16" s="201"/>
      <c r="EM16" s="201"/>
      <c r="EN16" s="201"/>
      <c r="EO16" s="201"/>
      <c r="EP16" s="201"/>
      <c r="EQ16" s="201"/>
      <c r="ER16" s="201"/>
      <c r="ES16" s="201"/>
      <c r="ET16" s="201"/>
      <c r="EU16" s="201"/>
      <c r="EV16" s="201"/>
      <c r="EW16" s="201"/>
      <c r="EX16" s="201"/>
      <c r="EY16" s="201"/>
      <c r="EZ16" s="201"/>
      <c r="FA16" s="202"/>
      <c r="FB16" s="202"/>
      <c r="FC16" s="202"/>
      <c r="FD16" s="202"/>
      <c r="FE16" s="202"/>
      <c r="FF16" s="202"/>
      <c r="FG16" s="202"/>
      <c r="FH16" s="202"/>
      <c r="FI16" s="202"/>
      <c r="FJ16" s="202"/>
      <c r="FK16" s="202"/>
      <c r="FL16" s="202"/>
      <c r="FM16" s="202"/>
      <c r="FN16" s="202"/>
      <c r="FO16" s="202"/>
      <c r="FP16" s="202"/>
      <c r="FQ16" s="202"/>
      <c r="FR16" s="202"/>
      <c r="FS16" s="202"/>
      <c r="FT16" s="202"/>
      <c r="FU16" s="202"/>
      <c r="FV16" s="202"/>
      <c r="FW16" s="202"/>
      <c r="FX16" s="202"/>
      <c r="FY16" s="202"/>
      <c r="FZ16" s="202"/>
      <c r="GA16" s="202"/>
      <c r="GB16" s="202"/>
      <c r="GC16" s="202"/>
      <c r="GD16" s="202"/>
      <c r="GE16" s="202"/>
      <c r="GF16" s="202"/>
      <c r="GG16" s="202"/>
      <c r="GH16" s="202"/>
      <c r="GI16" s="202"/>
      <c r="GJ16" s="202"/>
      <c r="GK16" s="202"/>
      <c r="GL16" s="202"/>
      <c r="GM16" s="202"/>
      <c r="GN16" s="202"/>
      <c r="GO16" s="202"/>
      <c r="GP16" s="202"/>
    </row>
    <row r="17" spans="1:198" s="209" customFormat="1" ht="12.75" customHeight="1" thickBot="1" x14ac:dyDescent="0.3">
      <c r="A17" s="120">
        <v>14</v>
      </c>
      <c r="B17" s="204" t="s">
        <v>1006</v>
      </c>
      <c r="C17" s="205" t="s">
        <v>461</v>
      </c>
      <c r="D17" s="205" t="s">
        <v>449</v>
      </c>
      <c r="E17" s="206" t="s">
        <v>1092</v>
      </c>
      <c r="F17" s="207" t="s">
        <v>89</v>
      </c>
      <c r="G17" s="236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0"/>
      <c r="BH17" s="240"/>
      <c r="BI17" s="240"/>
      <c r="BJ17" s="240"/>
      <c r="BK17" s="240"/>
      <c r="BL17" s="240"/>
      <c r="BM17" s="240"/>
      <c r="BN17" s="240"/>
      <c r="BO17" s="240"/>
      <c r="BP17" s="240">
        <v>47.65</v>
      </c>
      <c r="BQ17" s="240"/>
      <c r="BR17" s="240"/>
      <c r="BS17" s="210"/>
      <c r="BT17" s="210"/>
      <c r="BU17" s="210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  <c r="EK17" s="211"/>
      <c r="EL17" s="211"/>
      <c r="EM17" s="211"/>
      <c r="EN17" s="211"/>
      <c r="EO17" s="211"/>
      <c r="EP17" s="211"/>
      <c r="EQ17" s="211"/>
      <c r="ER17" s="211"/>
      <c r="ES17" s="211"/>
      <c r="ET17" s="211"/>
      <c r="EU17" s="211"/>
      <c r="EV17" s="211"/>
      <c r="EW17" s="211"/>
      <c r="EX17" s="211"/>
      <c r="EY17" s="211"/>
      <c r="EZ17" s="211"/>
      <c r="FA17" s="212"/>
      <c r="FB17" s="212"/>
      <c r="FC17" s="212"/>
      <c r="FD17" s="212"/>
      <c r="FE17" s="212"/>
      <c r="FF17" s="212"/>
      <c r="FG17" s="212"/>
      <c r="FH17" s="212"/>
      <c r="FI17" s="212"/>
      <c r="FJ17" s="212"/>
      <c r="FK17" s="212"/>
      <c r="FL17" s="212"/>
      <c r="FM17" s="212"/>
      <c r="FN17" s="212"/>
      <c r="FO17" s="212"/>
      <c r="FP17" s="212"/>
      <c r="FQ17" s="212"/>
      <c r="FR17" s="212"/>
      <c r="FS17" s="212"/>
      <c r="FT17" s="212"/>
      <c r="FU17" s="212"/>
      <c r="FV17" s="212"/>
      <c r="FW17" s="212"/>
      <c r="FX17" s="212"/>
      <c r="FY17" s="212"/>
      <c r="FZ17" s="212"/>
      <c r="GA17" s="212"/>
      <c r="GB17" s="212"/>
      <c r="GC17" s="212"/>
      <c r="GD17" s="212"/>
      <c r="GE17" s="212"/>
      <c r="GF17" s="212"/>
      <c r="GG17" s="212"/>
      <c r="GH17" s="212"/>
      <c r="GI17" s="212"/>
      <c r="GJ17" s="212"/>
      <c r="GK17" s="212"/>
      <c r="GL17" s="212"/>
      <c r="GM17" s="212"/>
      <c r="GN17" s="212"/>
      <c r="GO17" s="212"/>
      <c r="GP17" s="212"/>
    </row>
    <row r="18" spans="1:198" s="199" customFormat="1" ht="12.75" customHeight="1" x14ac:dyDescent="0.25">
      <c r="A18" s="120">
        <v>15</v>
      </c>
      <c r="B18" s="194" t="s">
        <v>1006</v>
      </c>
      <c r="C18" s="195" t="s">
        <v>451</v>
      </c>
      <c r="D18" s="195" t="s">
        <v>449</v>
      </c>
      <c r="E18" s="196" t="s">
        <v>1092</v>
      </c>
      <c r="F18" s="197" t="s">
        <v>99</v>
      </c>
      <c r="G18" s="235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>
        <v>1014.6</v>
      </c>
      <c r="AW18" s="239">
        <v>1014.6</v>
      </c>
      <c r="AX18" s="239">
        <v>1014.6</v>
      </c>
      <c r="AY18" s="239">
        <v>1014.6</v>
      </c>
      <c r="AZ18" s="239">
        <v>1080.0999999999999</v>
      </c>
      <c r="BA18" s="239">
        <v>1080.0999999999999</v>
      </c>
      <c r="BB18" s="239">
        <v>1080.0999999999999</v>
      </c>
      <c r="BC18" s="239">
        <v>1080.0999999999999</v>
      </c>
      <c r="BD18" s="239"/>
      <c r="BE18" s="239"/>
      <c r="BF18" s="239"/>
      <c r="BG18" s="239"/>
      <c r="BH18" s="239"/>
      <c r="BI18" s="239"/>
      <c r="BJ18" s="239"/>
      <c r="BK18" s="239"/>
      <c r="BL18" s="239"/>
      <c r="BM18" s="239"/>
      <c r="BN18" s="239"/>
      <c r="BO18" s="239"/>
      <c r="BP18" s="239"/>
      <c r="BQ18" s="239"/>
      <c r="BR18" s="239"/>
      <c r="BS18" s="200"/>
      <c r="BT18" s="200"/>
      <c r="BU18" s="200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  <c r="DC18" s="201"/>
      <c r="DD18" s="201"/>
      <c r="DE18" s="201"/>
      <c r="DF18" s="201"/>
      <c r="DG18" s="201"/>
      <c r="DH18" s="201"/>
      <c r="DI18" s="201"/>
      <c r="DJ18" s="201"/>
      <c r="DK18" s="201"/>
      <c r="DL18" s="201"/>
      <c r="DM18" s="201"/>
      <c r="DN18" s="201"/>
      <c r="DO18" s="201"/>
      <c r="DP18" s="201"/>
      <c r="DQ18" s="201"/>
      <c r="DR18" s="201"/>
      <c r="DS18" s="201"/>
      <c r="DT18" s="201"/>
      <c r="DU18" s="201"/>
      <c r="DV18" s="201"/>
      <c r="DW18" s="201"/>
      <c r="DX18" s="201"/>
      <c r="DY18" s="201"/>
      <c r="DZ18" s="201"/>
      <c r="EA18" s="201"/>
      <c r="EB18" s="201"/>
      <c r="EC18" s="201"/>
      <c r="ED18" s="201"/>
      <c r="EE18" s="201"/>
      <c r="EF18" s="201"/>
      <c r="EG18" s="201"/>
      <c r="EH18" s="201"/>
      <c r="EI18" s="201"/>
      <c r="EJ18" s="201"/>
      <c r="EK18" s="201"/>
      <c r="EL18" s="201"/>
      <c r="EM18" s="201"/>
      <c r="EN18" s="201"/>
      <c r="EO18" s="201"/>
      <c r="EP18" s="201"/>
      <c r="EQ18" s="201"/>
      <c r="ER18" s="201"/>
      <c r="ES18" s="201"/>
      <c r="ET18" s="201"/>
      <c r="EU18" s="201"/>
      <c r="EV18" s="201"/>
      <c r="EW18" s="201"/>
      <c r="EX18" s="201"/>
      <c r="EY18" s="201"/>
      <c r="EZ18" s="201"/>
      <c r="FA18" s="202"/>
      <c r="FB18" s="202"/>
      <c r="FC18" s="202"/>
      <c r="FD18" s="202"/>
      <c r="FE18" s="202"/>
      <c r="FF18" s="202"/>
      <c r="FG18" s="202"/>
      <c r="FH18" s="202"/>
      <c r="FI18" s="202"/>
      <c r="FJ18" s="202"/>
      <c r="FK18" s="202"/>
      <c r="FL18" s="202"/>
      <c r="FM18" s="202"/>
      <c r="FN18" s="202"/>
      <c r="FO18" s="202"/>
      <c r="FP18" s="202"/>
      <c r="FQ18" s="202"/>
      <c r="FR18" s="202"/>
      <c r="FS18" s="202"/>
      <c r="FT18" s="202"/>
      <c r="FU18" s="202"/>
      <c r="FV18" s="202"/>
      <c r="FW18" s="202"/>
      <c r="FX18" s="202"/>
      <c r="FY18" s="202"/>
      <c r="FZ18" s="202"/>
      <c r="GA18" s="202"/>
      <c r="GB18" s="202"/>
      <c r="GC18" s="202"/>
      <c r="GD18" s="202"/>
      <c r="GE18" s="202"/>
      <c r="GF18" s="202"/>
      <c r="GG18" s="202"/>
      <c r="GH18" s="202"/>
      <c r="GI18" s="202"/>
      <c r="GJ18" s="202"/>
      <c r="GK18" s="202"/>
      <c r="GL18" s="202"/>
      <c r="GM18" s="202"/>
      <c r="GN18" s="202"/>
      <c r="GO18" s="202"/>
      <c r="GP18" s="202"/>
    </row>
    <row r="19" spans="1:198" s="209" customFormat="1" ht="12.75" customHeight="1" thickBot="1" x14ac:dyDescent="0.3">
      <c r="A19" s="120">
        <v>16</v>
      </c>
      <c r="B19" s="204" t="s">
        <v>1006</v>
      </c>
      <c r="C19" s="205" t="s">
        <v>451</v>
      </c>
      <c r="D19" s="205" t="s">
        <v>449</v>
      </c>
      <c r="E19" s="206" t="s">
        <v>1092</v>
      </c>
      <c r="F19" s="207" t="s">
        <v>89</v>
      </c>
      <c r="G19" s="236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240"/>
      <c r="AS19" s="240"/>
      <c r="AT19" s="240"/>
      <c r="AU19" s="240"/>
      <c r="AV19" s="240">
        <v>46.57</v>
      </c>
      <c r="AW19" s="240">
        <v>46.57</v>
      </c>
      <c r="AX19" s="240">
        <v>46.57</v>
      </c>
      <c r="AY19" s="240">
        <v>46.57</v>
      </c>
      <c r="AZ19" s="240">
        <v>49.58</v>
      </c>
      <c r="BA19" s="240">
        <v>49.58</v>
      </c>
      <c r="BB19" s="240">
        <v>49.58</v>
      </c>
      <c r="BC19" s="240">
        <v>49.58</v>
      </c>
      <c r="BD19" s="240"/>
      <c r="BE19" s="240"/>
      <c r="BF19" s="240"/>
      <c r="BG19" s="240"/>
      <c r="BH19" s="240"/>
      <c r="BI19" s="240"/>
      <c r="BJ19" s="240"/>
      <c r="BK19" s="240"/>
      <c r="BL19" s="240"/>
      <c r="BM19" s="240"/>
      <c r="BN19" s="240"/>
      <c r="BO19" s="240"/>
      <c r="BP19" s="240"/>
      <c r="BQ19" s="240"/>
      <c r="BR19" s="240"/>
      <c r="BS19" s="210"/>
      <c r="BT19" s="210"/>
      <c r="BU19" s="210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  <c r="EK19" s="211"/>
      <c r="EL19" s="211"/>
      <c r="EM19" s="211"/>
      <c r="EN19" s="211"/>
      <c r="EO19" s="211"/>
      <c r="EP19" s="211"/>
      <c r="EQ19" s="211"/>
      <c r="ER19" s="211"/>
      <c r="ES19" s="211"/>
      <c r="ET19" s="211"/>
      <c r="EU19" s="211"/>
      <c r="EV19" s="211"/>
      <c r="EW19" s="211"/>
      <c r="EX19" s="211"/>
      <c r="EY19" s="211"/>
      <c r="EZ19" s="211"/>
      <c r="FA19" s="212"/>
      <c r="FB19" s="212"/>
      <c r="FC19" s="212"/>
      <c r="FD19" s="212"/>
      <c r="FE19" s="212"/>
      <c r="FF19" s="212"/>
      <c r="FG19" s="212"/>
      <c r="FH19" s="212"/>
      <c r="FI19" s="212"/>
      <c r="FJ19" s="212"/>
      <c r="FK19" s="212"/>
      <c r="FL19" s="212"/>
      <c r="FM19" s="212"/>
      <c r="FN19" s="212"/>
      <c r="FO19" s="212"/>
      <c r="FP19" s="212"/>
      <c r="FQ19" s="212"/>
      <c r="FR19" s="212"/>
      <c r="FS19" s="212"/>
      <c r="FT19" s="212"/>
      <c r="FU19" s="212"/>
      <c r="FV19" s="212"/>
      <c r="FW19" s="212"/>
      <c r="FX19" s="212"/>
      <c r="FY19" s="212"/>
      <c r="FZ19" s="212"/>
      <c r="GA19" s="212"/>
      <c r="GB19" s="212"/>
      <c r="GC19" s="212"/>
      <c r="GD19" s="212"/>
      <c r="GE19" s="212"/>
      <c r="GF19" s="212"/>
      <c r="GG19" s="212"/>
      <c r="GH19" s="212"/>
      <c r="GI19" s="212"/>
      <c r="GJ19" s="212"/>
      <c r="GK19" s="212"/>
      <c r="GL19" s="212"/>
      <c r="GM19" s="212"/>
      <c r="GN19" s="212"/>
      <c r="GO19" s="212"/>
      <c r="GP19" s="212"/>
    </row>
    <row r="20" spans="1:198" s="199" customFormat="1" ht="12.75" customHeight="1" x14ac:dyDescent="0.25">
      <c r="A20" s="120">
        <v>17</v>
      </c>
      <c r="B20" s="194" t="s">
        <v>1006</v>
      </c>
      <c r="C20" s="195" t="s">
        <v>460</v>
      </c>
      <c r="D20" s="195" t="s">
        <v>449</v>
      </c>
      <c r="E20" s="196" t="s">
        <v>1092</v>
      </c>
      <c r="F20" s="197" t="s">
        <v>99</v>
      </c>
      <c r="G20" s="235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>
        <v>982</v>
      </c>
      <c r="BE20" s="239">
        <v>982</v>
      </c>
      <c r="BF20" s="239">
        <v>982</v>
      </c>
      <c r="BG20" s="239">
        <v>982</v>
      </c>
      <c r="BH20" s="239">
        <v>1094.3</v>
      </c>
      <c r="BI20" s="239">
        <v>1094.3</v>
      </c>
      <c r="BJ20" s="239">
        <v>1094.3</v>
      </c>
      <c r="BK20" s="239">
        <v>1094.3</v>
      </c>
      <c r="BL20" s="239"/>
      <c r="BM20" s="239"/>
      <c r="BN20" s="239"/>
      <c r="BO20" s="239"/>
      <c r="BP20" s="239"/>
      <c r="BQ20" s="239"/>
      <c r="BR20" s="239"/>
      <c r="BS20" s="200"/>
      <c r="BT20" s="200"/>
      <c r="BU20" s="200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1"/>
      <c r="CP20" s="201"/>
      <c r="CQ20" s="201"/>
      <c r="CR20" s="201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  <c r="DC20" s="201"/>
      <c r="DD20" s="201"/>
      <c r="DE20" s="201"/>
      <c r="DF20" s="201"/>
      <c r="DG20" s="201"/>
      <c r="DH20" s="201"/>
      <c r="DI20" s="201"/>
      <c r="DJ20" s="201"/>
      <c r="DK20" s="201"/>
      <c r="DL20" s="201"/>
      <c r="DM20" s="201"/>
      <c r="DN20" s="201"/>
      <c r="DO20" s="201"/>
      <c r="DP20" s="201"/>
      <c r="DQ20" s="201"/>
      <c r="DR20" s="201"/>
      <c r="DS20" s="201"/>
      <c r="DT20" s="201"/>
      <c r="DU20" s="201"/>
      <c r="DV20" s="201"/>
      <c r="DW20" s="201"/>
      <c r="DX20" s="201"/>
      <c r="DY20" s="201"/>
      <c r="DZ20" s="201"/>
      <c r="EA20" s="201"/>
      <c r="EB20" s="201"/>
      <c r="EC20" s="201"/>
      <c r="ED20" s="201"/>
      <c r="EE20" s="201"/>
      <c r="EF20" s="201"/>
      <c r="EG20" s="201"/>
      <c r="EH20" s="201"/>
      <c r="EI20" s="201"/>
      <c r="EJ20" s="201"/>
      <c r="EK20" s="201"/>
      <c r="EL20" s="201"/>
      <c r="EM20" s="201"/>
      <c r="EN20" s="201"/>
      <c r="EO20" s="201"/>
      <c r="EP20" s="201"/>
      <c r="EQ20" s="201"/>
      <c r="ER20" s="201"/>
      <c r="ES20" s="201"/>
      <c r="ET20" s="201"/>
      <c r="EU20" s="201"/>
      <c r="EV20" s="201"/>
      <c r="EW20" s="201"/>
      <c r="EX20" s="201"/>
      <c r="EY20" s="201"/>
      <c r="EZ20" s="201"/>
      <c r="FA20" s="202"/>
      <c r="FB20" s="202"/>
      <c r="FC20" s="202"/>
      <c r="FD20" s="202"/>
      <c r="FE20" s="202"/>
      <c r="FF20" s="202"/>
      <c r="FG20" s="202"/>
      <c r="FH20" s="202"/>
      <c r="FI20" s="202"/>
      <c r="FJ20" s="202"/>
      <c r="FK20" s="202"/>
      <c r="FL20" s="202"/>
      <c r="FM20" s="202"/>
      <c r="FN20" s="202"/>
      <c r="FO20" s="202"/>
      <c r="FP20" s="202"/>
      <c r="FQ20" s="202"/>
      <c r="FR20" s="202"/>
      <c r="FS20" s="202"/>
      <c r="FT20" s="202"/>
      <c r="FU20" s="202"/>
      <c r="FV20" s="202"/>
      <c r="FW20" s="202"/>
      <c r="FX20" s="202"/>
      <c r="FY20" s="202"/>
      <c r="FZ20" s="202"/>
      <c r="GA20" s="202"/>
      <c r="GB20" s="202"/>
      <c r="GC20" s="202"/>
      <c r="GD20" s="202"/>
      <c r="GE20" s="202"/>
      <c r="GF20" s="202"/>
      <c r="GG20" s="202"/>
      <c r="GH20" s="202"/>
      <c r="GI20" s="202"/>
      <c r="GJ20" s="202"/>
      <c r="GK20" s="202"/>
      <c r="GL20" s="202"/>
      <c r="GM20" s="202"/>
      <c r="GN20" s="202"/>
      <c r="GO20" s="202"/>
      <c r="GP20" s="202"/>
    </row>
    <row r="21" spans="1:198" s="209" customFormat="1" ht="12.75" customHeight="1" thickBot="1" x14ac:dyDescent="0.3">
      <c r="A21" s="120">
        <v>18</v>
      </c>
      <c r="B21" s="204" t="s">
        <v>1006</v>
      </c>
      <c r="C21" s="205" t="s">
        <v>460</v>
      </c>
      <c r="D21" s="205" t="s">
        <v>449</v>
      </c>
      <c r="E21" s="206" t="s">
        <v>1092</v>
      </c>
      <c r="F21" s="207" t="s">
        <v>89</v>
      </c>
      <c r="G21" s="236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>
        <v>50.48</v>
      </c>
      <c r="BE21" s="240">
        <v>50.48</v>
      </c>
      <c r="BF21" s="240">
        <v>50.48</v>
      </c>
      <c r="BG21" s="240">
        <v>50.48</v>
      </c>
      <c r="BH21" s="240">
        <v>56.25</v>
      </c>
      <c r="BI21" s="240">
        <v>56.25</v>
      </c>
      <c r="BJ21" s="240">
        <v>56.25</v>
      </c>
      <c r="BK21" s="240">
        <v>56.25</v>
      </c>
      <c r="BL21" s="240"/>
      <c r="BM21" s="240"/>
      <c r="BN21" s="240"/>
      <c r="BO21" s="240"/>
      <c r="BP21" s="240"/>
      <c r="BQ21" s="240"/>
      <c r="BR21" s="240"/>
      <c r="BS21" s="210"/>
      <c r="BT21" s="210"/>
      <c r="BU21" s="210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  <c r="EK21" s="211"/>
      <c r="EL21" s="211"/>
      <c r="EM21" s="211"/>
      <c r="EN21" s="211"/>
      <c r="EO21" s="211"/>
      <c r="EP21" s="211"/>
      <c r="EQ21" s="211"/>
      <c r="ER21" s="211"/>
      <c r="ES21" s="211"/>
      <c r="ET21" s="211"/>
      <c r="EU21" s="211"/>
      <c r="EV21" s="211"/>
      <c r="EW21" s="211"/>
      <c r="EX21" s="211"/>
      <c r="EY21" s="211"/>
      <c r="EZ21" s="211"/>
      <c r="FA21" s="212"/>
      <c r="FB21" s="212"/>
      <c r="FC21" s="212"/>
      <c r="FD21" s="212"/>
      <c r="FE21" s="212"/>
      <c r="FF21" s="212"/>
      <c r="FG21" s="212"/>
      <c r="FH21" s="212"/>
      <c r="FI21" s="212"/>
      <c r="FJ21" s="212"/>
      <c r="FK21" s="212"/>
      <c r="FL21" s="212"/>
      <c r="FM21" s="212"/>
      <c r="FN21" s="212"/>
      <c r="FO21" s="212"/>
      <c r="FP21" s="212"/>
      <c r="FQ21" s="212"/>
      <c r="FR21" s="212"/>
      <c r="FS21" s="212"/>
      <c r="FT21" s="212"/>
      <c r="FU21" s="212"/>
      <c r="FV21" s="212"/>
      <c r="FW21" s="212"/>
      <c r="FX21" s="212"/>
      <c r="FY21" s="212"/>
      <c r="FZ21" s="212"/>
      <c r="GA21" s="212"/>
      <c r="GB21" s="212"/>
      <c r="GC21" s="212"/>
      <c r="GD21" s="212"/>
      <c r="GE21" s="212"/>
      <c r="GF21" s="212"/>
      <c r="GG21" s="212"/>
      <c r="GH21" s="212"/>
      <c r="GI21" s="212"/>
      <c r="GJ21" s="212"/>
      <c r="GK21" s="212"/>
      <c r="GL21" s="212"/>
      <c r="GM21" s="212"/>
      <c r="GN21" s="212"/>
      <c r="GO21" s="212"/>
      <c r="GP21" s="212"/>
    </row>
    <row r="22" spans="1:198" s="178" customFormat="1" x14ac:dyDescent="0.25">
      <c r="A22" s="120">
        <v>19</v>
      </c>
      <c r="B22" s="188" t="s">
        <v>1007</v>
      </c>
      <c r="C22" s="189" t="s">
        <v>173</v>
      </c>
      <c r="D22" s="189" t="s">
        <v>448</v>
      </c>
      <c r="E22" s="93" t="s">
        <v>1092</v>
      </c>
      <c r="F22" s="190" t="s">
        <v>89</v>
      </c>
      <c r="G22" s="237"/>
      <c r="H22" s="241">
        <v>0.85</v>
      </c>
      <c r="I22" s="241">
        <v>0.85</v>
      </c>
      <c r="J22" s="241">
        <v>0.85</v>
      </c>
      <c r="K22" s="241">
        <v>0.85</v>
      </c>
      <c r="L22" s="241">
        <v>1</v>
      </c>
      <c r="M22" s="241">
        <v>1</v>
      </c>
      <c r="N22" s="241">
        <v>1</v>
      </c>
      <c r="O22" s="241">
        <v>1</v>
      </c>
      <c r="P22" s="241">
        <v>1.1499999999999999</v>
      </c>
      <c r="Q22" s="241">
        <v>1.1499999999999999</v>
      </c>
      <c r="R22" s="241">
        <v>1.1499999999999999</v>
      </c>
      <c r="S22" s="241">
        <v>1.1499999999999999</v>
      </c>
      <c r="T22" s="241">
        <v>1.3</v>
      </c>
      <c r="U22" s="241">
        <v>1.3</v>
      </c>
      <c r="V22" s="241">
        <v>1.3</v>
      </c>
      <c r="W22" s="241">
        <v>1.3</v>
      </c>
      <c r="X22" s="241">
        <v>1.45</v>
      </c>
      <c r="Y22" s="241">
        <v>1.45</v>
      </c>
      <c r="Z22" s="241">
        <v>1.45</v>
      </c>
      <c r="AA22" s="241">
        <v>1.45</v>
      </c>
      <c r="AB22" s="241">
        <v>1.6</v>
      </c>
      <c r="AC22" s="241">
        <v>1.6</v>
      </c>
      <c r="AD22" s="241">
        <v>1.6</v>
      </c>
      <c r="AE22" s="241">
        <v>1.6</v>
      </c>
      <c r="AF22" s="241">
        <v>1.75</v>
      </c>
      <c r="AG22" s="241">
        <v>1.75</v>
      </c>
      <c r="AH22" s="241">
        <v>1.75</v>
      </c>
      <c r="AI22" s="241">
        <v>1.75</v>
      </c>
      <c r="AJ22" s="241">
        <v>1.9</v>
      </c>
      <c r="AK22" s="241">
        <v>1.9</v>
      </c>
      <c r="AL22" s="241">
        <v>1.9</v>
      </c>
      <c r="AM22" s="241">
        <v>1.9</v>
      </c>
      <c r="AN22" s="241">
        <v>2.0499999999999998</v>
      </c>
      <c r="AO22" s="241">
        <v>2.0499999999999998</v>
      </c>
      <c r="AP22" s="241">
        <v>2.0499999999999998</v>
      </c>
      <c r="AQ22" s="241">
        <v>2.0499999999999998</v>
      </c>
      <c r="AR22" s="241">
        <v>2.2000000000000002</v>
      </c>
      <c r="AS22" s="241">
        <v>2.2000000000000002</v>
      </c>
      <c r="AT22" s="241">
        <v>2.2000000000000002</v>
      </c>
      <c r="AU22" s="241">
        <v>2.2000000000000002</v>
      </c>
      <c r="AV22" s="241">
        <v>2.4</v>
      </c>
      <c r="AW22" s="241">
        <v>2.4</v>
      </c>
      <c r="AX22" s="241">
        <v>2.4</v>
      </c>
      <c r="AY22" s="241">
        <v>2.4</v>
      </c>
      <c r="AZ22" s="241">
        <v>2.6</v>
      </c>
      <c r="BA22" s="241">
        <v>2.6</v>
      </c>
      <c r="BB22" s="241">
        <v>2.6</v>
      </c>
      <c r="BC22" s="241">
        <v>2.6</v>
      </c>
      <c r="BD22" s="241">
        <v>2.7</v>
      </c>
      <c r="BE22" s="241">
        <v>2.7</v>
      </c>
      <c r="BF22" s="241">
        <v>2.7</v>
      </c>
      <c r="BG22" s="241">
        <v>2.7</v>
      </c>
      <c r="BH22" s="241">
        <v>3</v>
      </c>
      <c r="BI22" s="241">
        <v>3</v>
      </c>
      <c r="BJ22" s="241">
        <v>3</v>
      </c>
      <c r="BK22" s="241">
        <v>3</v>
      </c>
      <c r="BL22" s="241">
        <v>1.3</v>
      </c>
      <c r="BM22" s="241">
        <v>1.3</v>
      </c>
      <c r="BN22" s="241">
        <v>1.3</v>
      </c>
      <c r="BO22" s="241">
        <v>1.3</v>
      </c>
      <c r="BP22" s="241">
        <v>2.4</v>
      </c>
      <c r="BQ22" s="241">
        <v>0.7</v>
      </c>
      <c r="BR22" s="241">
        <v>0.7</v>
      </c>
      <c r="BS22" s="192"/>
      <c r="BT22" s="192"/>
      <c r="BU22" s="192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</row>
    <row r="23" spans="1:198" s="254" customFormat="1" ht="16.2" x14ac:dyDescent="0.25">
      <c r="A23" s="120">
        <v>20</v>
      </c>
      <c r="B23" s="110"/>
      <c r="C23" s="31"/>
      <c r="D23" s="31"/>
      <c r="E23" s="31"/>
      <c r="F23" s="46"/>
      <c r="G23" s="47"/>
      <c r="H23" s="61" t="s">
        <v>272</v>
      </c>
      <c r="I23" s="61" t="s">
        <v>272</v>
      </c>
      <c r="J23" s="61" t="s">
        <v>223</v>
      </c>
      <c r="K23" s="61" t="s">
        <v>223</v>
      </c>
      <c r="L23" s="61" t="s">
        <v>210</v>
      </c>
      <c r="M23" s="61" t="s">
        <v>210</v>
      </c>
      <c r="N23" s="61" t="s">
        <v>224</v>
      </c>
      <c r="O23" s="61" t="s">
        <v>224</v>
      </c>
      <c r="P23" s="61" t="s">
        <v>211</v>
      </c>
      <c r="Q23" s="61" t="s">
        <v>211</v>
      </c>
      <c r="R23" s="61" t="s">
        <v>225</v>
      </c>
      <c r="S23" s="61" t="s">
        <v>225</v>
      </c>
      <c r="T23" s="61" t="s">
        <v>212</v>
      </c>
      <c r="U23" s="61" t="s">
        <v>212</v>
      </c>
      <c r="V23" s="61" t="s">
        <v>226</v>
      </c>
      <c r="W23" s="61" t="s">
        <v>226</v>
      </c>
      <c r="X23" s="61" t="s">
        <v>213</v>
      </c>
      <c r="Y23" s="61" t="s">
        <v>213</v>
      </c>
      <c r="Z23" s="61" t="s">
        <v>227</v>
      </c>
      <c r="AA23" s="61" t="s">
        <v>227</v>
      </c>
      <c r="AB23" s="61" t="s">
        <v>214</v>
      </c>
      <c r="AC23" s="61" t="s">
        <v>214</v>
      </c>
      <c r="AD23" s="61" t="s">
        <v>228</v>
      </c>
      <c r="AE23" s="61" t="s">
        <v>228</v>
      </c>
      <c r="AF23" s="61" t="s">
        <v>215</v>
      </c>
      <c r="AG23" s="61" t="s">
        <v>215</v>
      </c>
      <c r="AH23" s="61" t="s">
        <v>229</v>
      </c>
      <c r="AI23" s="61" t="s">
        <v>229</v>
      </c>
      <c r="AJ23" s="61" t="s">
        <v>216</v>
      </c>
      <c r="AK23" s="61" t="s">
        <v>216</v>
      </c>
      <c r="AL23" s="61" t="s">
        <v>230</v>
      </c>
      <c r="AM23" s="61" t="s">
        <v>230</v>
      </c>
      <c r="AN23" s="61" t="s">
        <v>217</v>
      </c>
      <c r="AO23" s="61" t="s">
        <v>217</v>
      </c>
      <c r="AP23" s="61" t="s">
        <v>231</v>
      </c>
      <c r="AQ23" s="61" t="s">
        <v>231</v>
      </c>
      <c r="AR23" s="61" t="s">
        <v>218</v>
      </c>
      <c r="AS23" s="61" t="s">
        <v>218</v>
      </c>
      <c r="AT23" s="61" t="s">
        <v>232</v>
      </c>
      <c r="AU23" s="61" t="s">
        <v>232</v>
      </c>
      <c r="AV23" s="61" t="s">
        <v>219</v>
      </c>
      <c r="AW23" s="61" t="s">
        <v>219</v>
      </c>
      <c r="AX23" s="61" t="s">
        <v>233</v>
      </c>
      <c r="AY23" s="61" t="s">
        <v>233</v>
      </c>
      <c r="AZ23" s="61" t="s">
        <v>220</v>
      </c>
      <c r="BA23" s="61" t="s">
        <v>220</v>
      </c>
      <c r="BB23" s="61" t="s">
        <v>234</v>
      </c>
      <c r="BC23" s="61" t="s">
        <v>234</v>
      </c>
      <c r="BD23" s="61" t="s">
        <v>221</v>
      </c>
      <c r="BE23" s="61" t="s">
        <v>221</v>
      </c>
      <c r="BF23" s="61" t="s">
        <v>235</v>
      </c>
      <c r="BG23" s="61" t="s">
        <v>235</v>
      </c>
      <c r="BH23" s="61" t="s">
        <v>222</v>
      </c>
      <c r="BI23" s="61" t="s">
        <v>222</v>
      </c>
      <c r="BJ23" s="61" t="s">
        <v>236</v>
      </c>
      <c r="BK23" s="61" t="s">
        <v>236</v>
      </c>
      <c r="BL23" s="61" t="s">
        <v>212</v>
      </c>
      <c r="BM23" s="61" t="s">
        <v>212</v>
      </c>
      <c r="BN23" s="61" t="s">
        <v>226</v>
      </c>
      <c r="BO23" s="61" t="s">
        <v>226</v>
      </c>
      <c r="BP23" s="61" t="s">
        <v>219</v>
      </c>
      <c r="BQ23" s="61" t="s">
        <v>237</v>
      </c>
      <c r="BR23" s="61" t="s">
        <v>237</v>
      </c>
      <c r="BS23" s="58"/>
      <c r="BT23" s="58"/>
      <c r="BU23" s="5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53"/>
      <c r="FB23" s="253"/>
      <c r="FC23" s="253"/>
      <c r="FD23" s="253"/>
      <c r="FE23" s="253"/>
      <c r="FF23" s="253"/>
      <c r="FG23" s="253"/>
      <c r="FH23" s="253"/>
      <c r="FI23" s="253"/>
      <c r="FJ23" s="253"/>
      <c r="FK23" s="253"/>
      <c r="FL23" s="253"/>
      <c r="FM23" s="253"/>
      <c r="FN23" s="253"/>
      <c r="FO23" s="253"/>
      <c r="FP23" s="253"/>
      <c r="FQ23" s="253"/>
      <c r="FR23" s="253"/>
      <c r="FS23" s="253"/>
      <c r="FT23" s="253"/>
      <c r="FU23" s="253"/>
      <c r="FV23" s="253"/>
      <c r="FW23" s="253"/>
      <c r="FX23" s="253"/>
      <c r="FY23" s="253"/>
      <c r="FZ23" s="253"/>
      <c r="GA23" s="253"/>
      <c r="GB23" s="253"/>
      <c r="GC23" s="253"/>
      <c r="GD23" s="253"/>
      <c r="GE23" s="253"/>
      <c r="GF23" s="253"/>
      <c r="GG23" s="253"/>
      <c r="GH23" s="253"/>
      <c r="GI23" s="253"/>
      <c r="GJ23" s="253"/>
      <c r="GK23" s="253"/>
      <c r="GL23" s="253"/>
      <c r="GM23" s="253"/>
      <c r="GN23" s="253"/>
      <c r="GO23" s="253"/>
      <c r="GP23" s="253"/>
    </row>
    <row r="24" spans="1:198" s="254" customFormat="1" x14ac:dyDescent="0.25">
      <c r="A24" s="120">
        <v>21</v>
      </c>
      <c r="B24" s="106" t="s">
        <v>981</v>
      </c>
      <c r="C24" s="24" t="s">
        <v>207</v>
      </c>
      <c r="D24" s="24" t="s">
        <v>100</v>
      </c>
      <c r="E24" s="98"/>
      <c r="F24" s="44" t="s">
        <v>112</v>
      </c>
      <c r="G24" s="51"/>
      <c r="H24" s="41">
        <v>1</v>
      </c>
      <c r="I24" s="41">
        <v>1</v>
      </c>
      <c r="J24" s="41">
        <v>1</v>
      </c>
      <c r="K24" s="41">
        <v>1</v>
      </c>
      <c r="L24" s="41">
        <v>1</v>
      </c>
      <c r="M24" s="41">
        <v>1</v>
      </c>
      <c r="N24" s="41">
        <v>1</v>
      </c>
      <c r="O24" s="41">
        <v>1</v>
      </c>
      <c r="P24" s="41">
        <v>1</v>
      </c>
      <c r="Q24" s="41">
        <v>1</v>
      </c>
      <c r="R24" s="41">
        <v>1</v>
      </c>
      <c r="S24" s="41">
        <v>1</v>
      </c>
      <c r="T24" s="41">
        <v>1</v>
      </c>
      <c r="U24" s="41">
        <v>1</v>
      </c>
      <c r="V24" s="41">
        <v>1</v>
      </c>
      <c r="W24" s="41">
        <v>1</v>
      </c>
      <c r="X24" s="41">
        <v>1</v>
      </c>
      <c r="Y24" s="41">
        <v>1</v>
      </c>
      <c r="Z24" s="41">
        <v>1</v>
      </c>
      <c r="AA24" s="41">
        <v>1</v>
      </c>
      <c r="AB24" s="41">
        <v>1</v>
      </c>
      <c r="AC24" s="41">
        <v>1</v>
      </c>
      <c r="AD24" s="41">
        <v>1</v>
      </c>
      <c r="AE24" s="41">
        <v>1</v>
      </c>
      <c r="AF24" s="41">
        <v>1</v>
      </c>
      <c r="AG24" s="41">
        <v>1</v>
      </c>
      <c r="AH24" s="41">
        <v>1</v>
      </c>
      <c r="AI24" s="41">
        <v>1</v>
      </c>
      <c r="AJ24" s="41">
        <v>1</v>
      </c>
      <c r="AK24" s="41">
        <v>1</v>
      </c>
      <c r="AL24" s="41">
        <v>1</v>
      </c>
      <c r="AM24" s="41">
        <v>1</v>
      </c>
      <c r="AN24" s="41">
        <v>1</v>
      </c>
      <c r="AO24" s="41">
        <v>1</v>
      </c>
      <c r="AP24" s="41">
        <v>1</v>
      </c>
      <c r="AQ24" s="41">
        <v>1</v>
      </c>
      <c r="AR24" s="41">
        <v>1</v>
      </c>
      <c r="AS24" s="41">
        <v>1</v>
      </c>
      <c r="AT24" s="41">
        <v>1</v>
      </c>
      <c r="AU24" s="41">
        <v>1</v>
      </c>
      <c r="AV24" s="41">
        <v>1</v>
      </c>
      <c r="AW24" s="41">
        <v>1</v>
      </c>
      <c r="AX24" s="41">
        <v>1</v>
      </c>
      <c r="AY24" s="41">
        <v>1</v>
      </c>
      <c r="AZ24" s="41">
        <v>1</v>
      </c>
      <c r="BA24" s="41">
        <v>1</v>
      </c>
      <c r="BB24" s="41">
        <v>1</v>
      </c>
      <c r="BC24" s="41">
        <v>1</v>
      </c>
      <c r="BD24" s="41">
        <v>1</v>
      </c>
      <c r="BE24" s="41">
        <v>1</v>
      </c>
      <c r="BF24" s="41">
        <v>1</v>
      </c>
      <c r="BG24" s="41">
        <v>1</v>
      </c>
      <c r="BH24" s="41">
        <v>1</v>
      </c>
      <c r="BI24" s="41">
        <v>1</v>
      </c>
      <c r="BJ24" s="41">
        <v>1</v>
      </c>
      <c r="BK24" s="41">
        <v>1</v>
      </c>
      <c r="BL24" s="41">
        <v>1</v>
      </c>
      <c r="BM24" s="41">
        <v>1</v>
      </c>
      <c r="BN24" s="41">
        <v>1</v>
      </c>
      <c r="BO24" s="41">
        <v>1</v>
      </c>
      <c r="BP24" s="41">
        <v>1</v>
      </c>
      <c r="BQ24" s="41">
        <v>1</v>
      </c>
      <c r="BR24" s="41">
        <v>1</v>
      </c>
      <c r="BS24" s="60"/>
      <c r="BT24" s="60"/>
      <c r="BU24" s="60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3"/>
      <c r="FL24" s="253"/>
      <c r="FM24" s="253"/>
      <c r="FN24" s="253"/>
      <c r="FO24" s="253"/>
      <c r="FP24" s="253"/>
      <c r="FQ24" s="253"/>
      <c r="FR24" s="253"/>
      <c r="FS24" s="253"/>
      <c r="FT24" s="253"/>
      <c r="FU24" s="253"/>
      <c r="FV24" s="253"/>
      <c r="FW24" s="253"/>
      <c r="FX24" s="253"/>
      <c r="FY24" s="253"/>
      <c r="FZ24" s="253"/>
      <c r="GA24" s="253"/>
      <c r="GB24" s="253"/>
      <c r="GC24" s="253"/>
      <c r="GD24" s="253"/>
      <c r="GE24" s="253"/>
      <c r="GF24" s="253"/>
      <c r="GG24" s="253"/>
      <c r="GH24" s="253"/>
      <c r="GI24" s="253"/>
      <c r="GJ24" s="253"/>
      <c r="GK24" s="253"/>
      <c r="GL24" s="253"/>
      <c r="GM24" s="253"/>
      <c r="GN24" s="253"/>
      <c r="GO24" s="253"/>
      <c r="GP24" s="253"/>
    </row>
    <row r="25" spans="1:198" s="35" customFormat="1" ht="16.8" thickBot="1" x14ac:dyDescent="0.3">
      <c r="A25" s="120">
        <v>22</v>
      </c>
      <c r="B25" s="242"/>
      <c r="C25" s="243"/>
      <c r="D25" s="243"/>
      <c r="E25" s="243"/>
      <c r="F25" s="244"/>
      <c r="G25" s="245"/>
      <c r="H25" s="266" t="s">
        <v>272</v>
      </c>
      <c r="I25" s="266" t="s">
        <v>272</v>
      </c>
      <c r="J25" s="266" t="s">
        <v>223</v>
      </c>
      <c r="K25" s="266" t="s">
        <v>223</v>
      </c>
      <c r="L25" s="266" t="s">
        <v>210</v>
      </c>
      <c r="M25" s="266" t="s">
        <v>210</v>
      </c>
      <c r="N25" s="266" t="s">
        <v>224</v>
      </c>
      <c r="O25" s="266" t="s">
        <v>224</v>
      </c>
      <c r="P25" s="266" t="s">
        <v>211</v>
      </c>
      <c r="Q25" s="266" t="s">
        <v>211</v>
      </c>
      <c r="R25" s="266" t="s">
        <v>225</v>
      </c>
      <c r="S25" s="266" t="s">
        <v>225</v>
      </c>
      <c r="T25" s="266" t="s">
        <v>212</v>
      </c>
      <c r="U25" s="266" t="s">
        <v>212</v>
      </c>
      <c r="V25" s="266" t="s">
        <v>226</v>
      </c>
      <c r="W25" s="266" t="s">
        <v>226</v>
      </c>
      <c r="X25" s="266" t="s">
        <v>213</v>
      </c>
      <c r="Y25" s="266" t="s">
        <v>213</v>
      </c>
      <c r="Z25" s="266" t="s">
        <v>227</v>
      </c>
      <c r="AA25" s="266" t="s">
        <v>227</v>
      </c>
      <c r="AB25" s="266" t="s">
        <v>214</v>
      </c>
      <c r="AC25" s="266" t="s">
        <v>214</v>
      </c>
      <c r="AD25" s="266" t="s">
        <v>228</v>
      </c>
      <c r="AE25" s="266" t="s">
        <v>228</v>
      </c>
      <c r="AF25" s="266" t="s">
        <v>215</v>
      </c>
      <c r="AG25" s="266" t="s">
        <v>215</v>
      </c>
      <c r="AH25" s="266" t="s">
        <v>229</v>
      </c>
      <c r="AI25" s="266" t="s">
        <v>229</v>
      </c>
      <c r="AJ25" s="266" t="s">
        <v>216</v>
      </c>
      <c r="AK25" s="266" t="s">
        <v>216</v>
      </c>
      <c r="AL25" s="266" t="s">
        <v>230</v>
      </c>
      <c r="AM25" s="266" t="s">
        <v>230</v>
      </c>
      <c r="AN25" s="266" t="s">
        <v>217</v>
      </c>
      <c r="AO25" s="266" t="s">
        <v>217</v>
      </c>
      <c r="AP25" s="266" t="s">
        <v>231</v>
      </c>
      <c r="AQ25" s="266" t="s">
        <v>231</v>
      </c>
      <c r="AR25" s="266" t="s">
        <v>218</v>
      </c>
      <c r="AS25" s="266" t="s">
        <v>218</v>
      </c>
      <c r="AT25" s="266" t="s">
        <v>232</v>
      </c>
      <c r="AU25" s="266" t="s">
        <v>232</v>
      </c>
      <c r="AV25" s="266" t="s">
        <v>219</v>
      </c>
      <c r="AW25" s="266" t="s">
        <v>219</v>
      </c>
      <c r="AX25" s="266" t="s">
        <v>233</v>
      </c>
      <c r="AY25" s="266" t="s">
        <v>233</v>
      </c>
      <c r="AZ25" s="266" t="s">
        <v>220</v>
      </c>
      <c r="BA25" s="266" t="s">
        <v>220</v>
      </c>
      <c r="BB25" s="266" t="s">
        <v>234</v>
      </c>
      <c r="BC25" s="266" t="s">
        <v>234</v>
      </c>
      <c r="BD25" s="266" t="s">
        <v>221</v>
      </c>
      <c r="BE25" s="266" t="s">
        <v>221</v>
      </c>
      <c r="BF25" s="266" t="s">
        <v>235</v>
      </c>
      <c r="BG25" s="266" t="s">
        <v>235</v>
      </c>
      <c r="BH25" s="266" t="s">
        <v>222</v>
      </c>
      <c r="BI25" s="266" t="s">
        <v>222</v>
      </c>
      <c r="BJ25" s="266" t="s">
        <v>236</v>
      </c>
      <c r="BK25" s="266" t="s">
        <v>236</v>
      </c>
      <c r="BL25" s="266" t="s">
        <v>212</v>
      </c>
      <c r="BM25" s="266" t="s">
        <v>212</v>
      </c>
      <c r="BN25" s="266" t="s">
        <v>226</v>
      </c>
      <c r="BO25" s="266" t="s">
        <v>226</v>
      </c>
      <c r="BP25" s="266" t="s">
        <v>219</v>
      </c>
      <c r="BQ25" s="266" t="s">
        <v>237</v>
      </c>
      <c r="BR25" s="266" t="s">
        <v>237</v>
      </c>
      <c r="BS25" s="187"/>
      <c r="BT25" s="187"/>
      <c r="BU25" s="187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</row>
    <row r="26" spans="1:198" s="199" customFormat="1" x14ac:dyDescent="0.25">
      <c r="A26" s="120">
        <v>23</v>
      </c>
      <c r="B26" s="259" t="s">
        <v>984</v>
      </c>
      <c r="C26" s="195" t="s">
        <v>438</v>
      </c>
      <c r="D26" s="260" t="s">
        <v>10</v>
      </c>
      <c r="E26" s="196" t="s">
        <v>1092</v>
      </c>
      <c r="F26" s="197" t="s">
        <v>89</v>
      </c>
      <c r="G26" s="198"/>
      <c r="H26" s="228">
        <v>29.8</v>
      </c>
      <c r="I26" s="228">
        <v>29.8</v>
      </c>
      <c r="J26" s="228">
        <v>29.8</v>
      </c>
      <c r="K26" s="228">
        <v>29.8</v>
      </c>
      <c r="L26" s="228">
        <v>36.200000000000003</v>
      </c>
      <c r="M26" s="228">
        <v>36.200000000000003</v>
      </c>
      <c r="N26" s="228">
        <v>36.200000000000003</v>
      </c>
      <c r="O26" s="228">
        <v>36.200000000000003</v>
      </c>
      <c r="P26" s="228">
        <v>42.6</v>
      </c>
      <c r="Q26" s="228">
        <v>42.6</v>
      </c>
      <c r="R26" s="228">
        <v>42.6</v>
      </c>
      <c r="S26" s="228">
        <v>42.6</v>
      </c>
      <c r="T26" s="228">
        <v>49</v>
      </c>
      <c r="U26" s="228">
        <v>49</v>
      </c>
      <c r="V26" s="228">
        <v>49</v>
      </c>
      <c r="W26" s="228">
        <v>49</v>
      </c>
      <c r="X26" s="228">
        <v>55.4</v>
      </c>
      <c r="Y26" s="228">
        <v>55.4</v>
      </c>
      <c r="Z26" s="228">
        <v>55.4</v>
      </c>
      <c r="AA26" s="228">
        <v>55.4</v>
      </c>
      <c r="AB26" s="228">
        <v>61.8</v>
      </c>
      <c r="AC26" s="228">
        <v>61.8</v>
      </c>
      <c r="AD26" s="228">
        <v>61.8</v>
      </c>
      <c r="AE26" s="228">
        <v>61.8</v>
      </c>
      <c r="AF26" s="228">
        <v>68.2</v>
      </c>
      <c r="AG26" s="228">
        <v>68.2</v>
      </c>
      <c r="AH26" s="228">
        <v>68.2</v>
      </c>
      <c r="AI26" s="228">
        <v>68.2</v>
      </c>
      <c r="AJ26" s="228">
        <v>74.599999999999994</v>
      </c>
      <c r="AK26" s="228">
        <v>74.599999999999994</v>
      </c>
      <c r="AL26" s="228">
        <v>74.599999999999994</v>
      </c>
      <c r="AM26" s="228">
        <v>74.599999999999994</v>
      </c>
      <c r="AN26" s="228">
        <v>81</v>
      </c>
      <c r="AO26" s="228">
        <v>81</v>
      </c>
      <c r="AP26" s="228">
        <v>81</v>
      </c>
      <c r="AQ26" s="228">
        <v>81</v>
      </c>
      <c r="AR26" s="228">
        <v>93.8</v>
      </c>
      <c r="AS26" s="228">
        <v>93.8</v>
      </c>
      <c r="AT26" s="228">
        <v>93.8</v>
      </c>
      <c r="AU26" s="228">
        <v>93.8</v>
      </c>
      <c r="AV26" s="228">
        <v>100.3</v>
      </c>
      <c r="AW26" s="228">
        <v>100.3</v>
      </c>
      <c r="AX26" s="228">
        <v>100.3</v>
      </c>
      <c r="AY26" s="228">
        <v>100.3</v>
      </c>
      <c r="AZ26" s="228">
        <v>106.7</v>
      </c>
      <c r="BA26" s="228">
        <v>106.7</v>
      </c>
      <c r="BB26" s="228">
        <v>106.7</v>
      </c>
      <c r="BC26" s="228">
        <v>106.7</v>
      </c>
      <c r="BD26" s="228">
        <v>113.1</v>
      </c>
      <c r="BE26" s="228">
        <v>113.1</v>
      </c>
      <c r="BF26" s="228">
        <v>113.1</v>
      </c>
      <c r="BG26" s="228">
        <v>113.1</v>
      </c>
      <c r="BH26" s="228">
        <v>125.9</v>
      </c>
      <c r="BI26" s="228">
        <v>125.9</v>
      </c>
      <c r="BJ26" s="228">
        <v>125.9</v>
      </c>
      <c r="BK26" s="228">
        <v>125.9</v>
      </c>
      <c r="BL26" s="228">
        <v>49</v>
      </c>
      <c r="BM26" s="228">
        <v>49</v>
      </c>
      <c r="BN26" s="228">
        <v>49</v>
      </c>
      <c r="BO26" s="228">
        <v>49</v>
      </c>
      <c r="BP26" s="228">
        <v>100.3</v>
      </c>
      <c r="BQ26" s="228">
        <v>23.5</v>
      </c>
      <c r="BR26" s="228">
        <v>23.5</v>
      </c>
      <c r="BS26" s="200"/>
      <c r="BT26" s="200"/>
      <c r="BU26" s="200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1"/>
      <c r="CY26" s="201"/>
      <c r="CZ26" s="201"/>
      <c r="DA26" s="201"/>
      <c r="DB26" s="201"/>
      <c r="DC26" s="201"/>
      <c r="DD26" s="201"/>
      <c r="DE26" s="201"/>
      <c r="DF26" s="201"/>
      <c r="DG26" s="201"/>
      <c r="DH26" s="201"/>
      <c r="DI26" s="201"/>
      <c r="DJ26" s="201"/>
      <c r="DK26" s="201"/>
      <c r="DL26" s="201"/>
      <c r="DM26" s="201"/>
      <c r="DN26" s="201"/>
      <c r="DO26" s="201"/>
      <c r="DP26" s="201"/>
      <c r="DQ26" s="201"/>
      <c r="DR26" s="201"/>
      <c r="DS26" s="201"/>
      <c r="DT26" s="201"/>
      <c r="DU26" s="201"/>
      <c r="DV26" s="201"/>
      <c r="DW26" s="201"/>
      <c r="DX26" s="201"/>
      <c r="DY26" s="201"/>
      <c r="DZ26" s="201"/>
      <c r="EA26" s="201"/>
      <c r="EB26" s="201"/>
      <c r="EC26" s="201"/>
      <c r="ED26" s="201"/>
      <c r="EE26" s="201"/>
      <c r="EF26" s="201"/>
      <c r="EG26" s="201"/>
      <c r="EH26" s="201"/>
      <c r="EI26" s="201"/>
      <c r="EJ26" s="201"/>
      <c r="EK26" s="201"/>
      <c r="EL26" s="201"/>
      <c r="EM26" s="201"/>
      <c r="EN26" s="201"/>
      <c r="EO26" s="201"/>
      <c r="EP26" s="201"/>
      <c r="EQ26" s="201"/>
      <c r="ER26" s="201"/>
      <c r="ES26" s="201"/>
      <c r="ET26" s="201"/>
      <c r="EU26" s="201"/>
      <c r="EV26" s="201"/>
      <c r="EW26" s="201"/>
      <c r="EX26" s="201"/>
      <c r="EY26" s="201"/>
      <c r="EZ26" s="201"/>
      <c r="FA26" s="202"/>
      <c r="FB26" s="202"/>
      <c r="FC26" s="202"/>
      <c r="FD26" s="202"/>
      <c r="FE26" s="202"/>
      <c r="FF26" s="202"/>
      <c r="FG26" s="202"/>
      <c r="FH26" s="202"/>
      <c r="FI26" s="202"/>
      <c r="FJ26" s="202"/>
      <c r="FK26" s="202"/>
      <c r="FL26" s="202"/>
      <c r="FM26" s="202"/>
      <c r="FN26" s="202"/>
      <c r="FO26" s="202"/>
      <c r="FP26" s="202"/>
      <c r="FQ26" s="202"/>
      <c r="FR26" s="202"/>
      <c r="FS26" s="202"/>
      <c r="FT26" s="202"/>
      <c r="FU26" s="202"/>
      <c r="FV26" s="202"/>
      <c r="FW26" s="202"/>
      <c r="FX26" s="202"/>
      <c r="FY26" s="202"/>
      <c r="FZ26" s="202"/>
      <c r="GA26" s="202"/>
      <c r="GB26" s="202"/>
      <c r="GC26" s="202"/>
      <c r="GD26" s="202"/>
      <c r="GE26" s="202"/>
      <c r="GF26" s="202"/>
      <c r="GG26" s="202"/>
      <c r="GH26" s="202"/>
      <c r="GI26" s="202"/>
      <c r="GJ26" s="202"/>
      <c r="GK26" s="202"/>
      <c r="GL26" s="202"/>
      <c r="GM26" s="202"/>
      <c r="GN26" s="202"/>
      <c r="GO26" s="202"/>
      <c r="GP26" s="202"/>
    </row>
    <row r="27" spans="1:198" s="209" customFormat="1" ht="13.8" thickBot="1" x14ac:dyDescent="0.3">
      <c r="A27" s="120">
        <v>24</v>
      </c>
      <c r="B27" s="261" t="s">
        <v>984</v>
      </c>
      <c r="C27" s="205" t="s">
        <v>438</v>
      </c>
      <c r="D27" s="262" t="s">
        <v>10</v>
      </c>
      <c r="E27" s="206" t="s">
        <v>1063</v>
      </c>
      <c r="F27" s="207" t="s">
        <v>89</v>
      </c>
      <c r="G27" s="208"/>
      <c r="H27" s="265">
        <v>32.840000000000003</v>
      </c>
      <c r="I27" s="265">
        <v>32.840000000000003</v>
      </c>
      <c r="J27" s="265">
        <v>32.840000000000003</v>
      </c>
      <c r="K27" s="265">
        <v>32.840000000000003</v>
      </c>
      <c r="L27" s="265">
        <v>37</v>
      </c>
      <c r="M27" s="265">
        <v>37</v>
      </c>
      <c r="N27" s="265">
        <v>37</v>
      </c>
      <c r="O27" s="265">
        <v>37</v>
      </c>
      <c r="P27" s="265">
        <v>43.35</v>
      </c>
      <c r="Q27" s="265">
        <v>43.35</v>
      </c>
      <c r="R27" s="265">
        <v>43.35</v>
      </c>
      <c r="S27" s="265">
        <v>43.35</v>
      </c>
      <c r="T27" s="265">
        <v>49.65</v>
      </c>
      <c r="U27" s="265">
        <v>49.65</v>
      </c>
      <c r="V27" s="265">
        <v>49.65</v>
      </c>
      <c r="W27" s="265">
        <v>49.65</v>
      </c>
      <c r="X27" s="265">
        <v>56.03</v>
      </c>
      <c r="Y27" s="265">
        <v>56.03</v>
      </c>
      <c r="Z27" s="265">
        <v>56.03</v>
      </c>
      <c r="AA27" s="265">
        <v>56.03</v>
      </c>
      <c r="AB27" s="265">
        <v>62.45</v>
      </c>
      <c r="AC27" s="265">
        <v>62.45</v>
      </c>
      <c r="AD27" s="265">
        <v>62.45</v>
      </c>
      <c r="AE27" s="265">
        <v>62.45</v>
      </c>
      <c r="AF27" s="265">
        <v>69.209999999999994</v>
      </c>
      <c r="AG27" s="265">
        <v>69.209999999999994</v>
      </c>
      <c r="AH27" s="265">
        <v>69.209999999999994</v>
      </c>
      <c r="AI27" s="265">
        <v>69.209999999999994</v>
      </c>
      <c r="AJ27" s="265">
        <v>75.61</v>
      </c>
      <c r="AK27" s="265">
        <v>75.61</v>
      </c>
      <c r="AL27" s="265">
        <v>75.61</v>
      </c>
      <c r="AM27" s="265">
        <v>75.61</v>
      </c>
      <c r="AN27" s="265">
        <v>82.02</v>
      </c>
      <c r="AO27" s="265">
        <v>82.02</v>
      </c>
      <c r="AP27" s="265">
        <v>82.02</v>
      </c>
      <c r="AQ27" s="265">
        <v>82.02</v>
      </c>
      <c r="AR27" s="265">
        <v>94.825999999999993</v>
      </c>
      <c r="AS27" s="265">
        <v>94.825999999999993</v>
      </c>
      <c r="AT27" s="265">
        <v>94.825999999999993</v>
      </c>
      <c r="AU27" s="265">
        <v>94.825999999999993</v>
      </c>
      <c r="AV27" s="265">
        <v>101.229</v>
      </c>
      <c r="AW27" s="265">
        <v>101.229</v>
      </c>
      <c r="AX27" s="265">
        <v>101.229</v>
      </c>
      <c r="AY27" s="265">
        <v>101.229</v>
      </c>
      <c r="AZ27" s="265">
        <v>107.633</v>
      </c>
      <c r="BA27" s="265">
        <v>107.633</v>
      </c>
      <c r="BB27" s="265">
        <v>107.633</v>
      </c>
      <c r="BC27" s="265">
        <v>107.633</v>
      </c>
      <c r="BD27" s="265">
        <v>114.04</v>
      </c>
      <c r="BE27" s="265">
        <v>114.04</v>
      </c>
      <c r="BF27" s="265">
        <v>114.04</v>
      </c>
      <c r="BG27" s="265">
        <v>114.04</v>
      </c>
      <c r="BH27" s="265">
        <v>126.85</v>
      </c>
      <c r="BI27" s="265">
        <v>126.85</v>
      </c>
      <c r="BJ27" s="265">
        <v>126.85</v>
      </c>
      <c r="BK27" s="265">
        <v>126.85</v>
      </c>
      <c r="BL27" s="265">
        <v>49.65</v>
      </c>
      <c r="BM27" s="265">
        <v>49.65</v>
      </c>
      <c r="BN27" s="265">
        <v>49.65</v>
      </c>
      <c r="BO27" s="265">
        <v>49.65</v>
      </c>
      <c r="BP27" s="265">
        <v>101.229</v>
      </c>
      <c r="BQ27" s="265">
        <v>23.97</v>
      </c>
      <c r="BR27" s="265">
        <v>23.97</v>
      </c>
      <c r="BS27" s="231"/>
      <c r="BT27" s="231"/>
      <c r="BU27" s="23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  <c r="CT27" s="211"/>
      <c r="CU27" s="211"/>
      <c r="CV27" s="211"/>
      <c r="CW27" s="211"/>
      <c r="CX27" s="211"/>
      <c r="CY27" s="211"/>
      <c r="CZ27" s="211"/>
      <c r="DA27" s="211"/>
      <c r="DB27" s="211"/>
      <c r="DC27" s="211"/>
      <c r="DD27" s="211"/>
      <c r="DE27" s="211"/>
      <c r="DF27" s="211"/>
      <c r="DG27" s="211"/>
      <c r="DH27" s="211"/>
      <c r="DI27" s="211"/>
      <c r="DJ27" s="211"/>
      <c r="DK27" s="211"/>
      <c r="DL27" s="211"/>
      <c r="DM27" s="211"/>
      <c r="DN27" s="211"/>
      <c r="DO27" s="211"/>
      <c r="DP27" s="211"/>
      <c r="DQ27" s="211"/>
      <c r="DR27" s="211"/>
      <c r="DS27" s="211"/>
      <c r="DT27" s="211"/>
      <c r="DU27" s="211"/>
      <c r="DV27" s="211"/>
      <c r="DW27" s="211"/>
      <c r="DX27" s="211"/>
      <c r="DY27" s="211"/>
      <c r="DZ27" s="211"/>
      <c r="EA27" s="211"/>
      <c r="EB27" s="211"/>
      <c r="EC27" s="211"/>
      <c r="ED27" s="211"/>
      <c r="EE27" s="211"/>
      <c r="EF27" s="211"/>
      <c r="EG27" s="211"/>
      <c r="EH27" s="211"/>
      <c r="EI27" s="211"/>
      <c r="EJ27" s="211"/>
      <c r="EK27" s="211"/>
      <c r="EL27" s="211"/>
      <c r="EM27" s="211"/>
      <c r="EN27" s="211"/>
      <c r="EO27" s="211"/>
      <c r="EP27" s="211"/>
      <c r="EQ27" s="211"/>
      <c r="ER27" s="211"/>
      <c r="ES27" s="211"/>
      <c r="ET27" s="211"/>
      <c r="EU27" s="211"/>
      <c r="EV27" s="211"/>
      <c r="EW27" s="211"/>
      <c r="EX27" s="211"/>
      <c r="EY27" s="211"/>
      <c r="EZ27" s="211"/>
      <c r="FA27" s="212"/>
      <c r="FB27" s="212"/>
      <c r="FC27" s="212"/>
      <c r="FD27" s="212"/>
      <c r="FE27" s="212"/>
      <c r="FF27" s="212"/>
      <c r="FG27" s="212"/>
      <c r="FH27" s="212"/>
      <c r="FI27" s="212"/>
      <c r="FJ27" s="212"/>
      <c r="FK27" s="212"/>
      <c r="FL27" s="212"/>
      <c r="FM27" s="212"/>
      <c r="FN27" s="212"/>
      <c r="FO27" s="212"/>
      <c r="FP27" s="212"/>
      <c r="FQ27" s="212"/>
      <c r="FR27" s="212"/>
      <c r="FS27" s="212"/>
      <c r="FT27" s="212"/>
      <c r="FU27" s="212"/>
      <c r="FV27" s="212"/>
      <c r="FW27" s="212"/>
      <c r="FX27" s="212"/>
      <c r="FY27" s="212"/>
      <c r="FZ27" s="212"/>
      <c r="GA27" s="212"/>
      <c r="GB27" s="212"/>
      <c r="GC27" s="212"/>
      <c r="GD27" s="212"/>
      <c r="GE27" s="212"/>
      <c r="GF27" s="212"/>
      <c r="GG27" s="212"/>
      <c r="GH27" s="212"/>
      <c r="GI27" s="212"/>
      <c r="GJ27" s="212"/>
      <c r="GK27" s="212"/>
      <c r="GL27" s="212"/>
      <c r="GM27" s="212"/>
      <c r="GN27" s="212"/>
      <c r="GO27" s="212"/>
      <c r="GP27" s="212"/>
    </row>
    <row r="28" spans="1:198" s="254" customFormat="1" ht="22.2" thickBot="1" x14ac:dyDescent="0.3">
      <c r="A28" s="120">
        <v>25</v>
      </c>
      <c r="B28" s="246"/>
      <c r="C28" s="247"/>
      <c r="D28" s="247"/>
      <c r="E28" s="247"/>
      <c r="F28" s="248"/>
      <c r="G28" s="249"/>
      <c r="H28" s="250" t="s">
        <v>464</v>
      </c>
      <c r="I28" s="251" t="s">
        <v>464</v>
      </c>
      <c r="J28" s="251" t="s">
        <v>464</v>
      </c>
      <c r="K28" s="251" t="s">
        <v>464</v>
      </c>
      <c r="L28" s="251" t="s">
        <v>465</v>
      </c>
      <c r="M28" s="251" t="s">
        <v>465</v>
      </c>
      <c r="N28" s="251" t="s">
        <v>465</v>
      </c>
      <c r="O28" s="251" t="s">
        <v>465</v>
      </c>
      <c r="P28" s="251" t="s">
        <v>466</v>
      </c>
      <c r="Q28" s="251" t="s">
        <v>466</v>
      </c>
      <c r="R28" s="251" t="s">
        <v>466</v>
      </c>
      <c r="S28" s="251" t="s">
        <v>466</v>
      </c>
      <c r="T28" s="251" t="s">
        <v>467</v>
      </c>
      <c r="U28" s="251" t="s">
        <v>467</v>
      </c>
      <c r="V28" s="251" t="s">
        <v>467</v>
      </c>
      <c r="W28" s="251" t="s">
        <v>467</v>
      </c>
      <c r="X28" s="251" t="s">
        <v>468</v>
      </c>
      <c r="Y28" s="251" t="s">
        <v>468</v>
      </c>
      <c r="Z28" s="251" t="s">
        <v>468</v>
      </c>
      <c r="AA28" s="251" t="s">
        <v>468</v>
      </c>
      <c r="AB28" s="251" t="s">
        <v>469</v>
      </c>
      <c r="AC28" s="251" t="s">
        <v>469</v>
      </c>
      <c r="AD28" s="251" t="s">
        <v>469</v>
      </c>
      <c r="AE28" s="251" t="s">
        <v>469</v>
      </c>
      <c r="AF28" s="251" t="s">
        <v>470</v>
      </c>
      <c r="AG28" s="251" t="s">
        <v>470</v>
      </c>
      <c r="AH28" s="251" t="s">
        <v>470</v>
      </c>
      <c r="AI28" s="251" t="s">
        <v>470</v>
      </c>
      <c r="AJ28" s="251" t="s">
        <v>471</v>
      </c>
      <c r="AK28" s="251" t="s">
        <v>471</v>
      </c>
      <c r="AL28" s="251" t="s">
        <v>471</v>
      </c>
      <c r="AM28" s="251" t="s">
        <v>471</v>
      </c>
      <c r="AN28" s="251" t="s">
        <v>472</v>
      </c>
      <c r="AO28" s="251" t="s">
        <v>472</v>
      </c>
      <c r="AP28" s="251" t="s">
        <v>472</v>
      </c>
      <c r="AQ28" s="251" t="s">
        <v>472</v>
      </c>
      <c r="AR28" s="251" t="s">
        <v>473</v>
      </c>
      <c r="AS28" s="251" t="s">
        <v>473</v>
      </c>
      <c r="AT28" s="251" t="s">
        <v>473</v>
      </c>
      <c r="AU28" s="251" t="s">
        <v>473</v>
      </c>
      <c r="AV28" s="251" t="s">
        <v>474</v>
      </c>
      <c r="AW28" s="251" t="s">
        <v>474</v>
      </c>
      <c r="AX28" s="251" t="s">
        <v>474</v>
      </c>
      <c r="AY28" s="251" t="s">
        <v>474</v>
      </c>
      <c r="AZ28" s="251" t="s">
        <v>475</v>
      </c>
      <c r="BA28" s="251" t="s">
        <v>475</v>
      </c>
      <c r="BB28" s="251" t="s">
        <v>475</v>
      </c>
      <c r="BC28" s="251" t="s">
        <v>475</v>
      </c>
      <c r="BD28" s="251" t="s">
        <v>476</v>
      </c>
      <c r="BE28" s="251" t="s">
        <v>476</v>
      </c>
      <c r="BF28" s="251" t="s">
        <v>476</v>
      </c>
      <c r="BG28" s="251" t="s">
        <v>476</v>
      </c>
      <c r="BH28" s="251" t="s">
        <v>477</v>
      </c>
      <c r="BI28" s="251" t="s">
        <v>477</v>
      </c>
      <c r="BJ28" s="251" t="s">
        <v>477</v>
      </c>
      <c r="BK28" s="251" t="s">
        <v>477</v>
      </c>
      <c r="BL28" s="251" t="s">
        <v>467</v>
      </c>
      <c r="BM28" s="251" t="s">
        <v>467</v>
      </c>
      <c r="BN28" s="251" t="s">
        <v>467</v>
      </c>
      <c r="BO28" s="251" t="s">
        <v>467</v>
      </c>
      <c r="BP28" s="251" t="s">
        <v>474</v>
      </c>
      <c r="BQ28" s="251" t="s">
        <v>478</v>
      </c>
      <c r="BR28" s="251" t="s">
        <v>478</v>
      </c>
      <c r="BS28" s="252"/>
      <c r="BT28" s="252"/>
      <c r="BU28" s="252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53"/>
      <c r="FB28" s="253"/>
      <c r="FC28" s="253"/>
      <c r="FD28" s="253"/>
      <c r="FE28" s="253"/>
      <c r="FF28" s="253"/>
      <c r="FG28" s="253"/>
      <c r="FH28" s="253"/>
      <c r="FI28" s="253"/>
      <c r="FJ28" s="253"/>
      <c r="FK28" s="253"/>
      <c r="FL28" s="253"/>
      <c r="FM28" s="253"/>
      <c r="FN28" s="253"/>
      <c r="FO28" s="253"/>
      <c r="FP28" s="253"/>
      <c r="FQ28" s="253"/>
      <c r="FR28" s="253"/>
      <c r="FS28" s="253"/>
      <c r="FT28" s="253"/>
      <c r="FU28" s="253"/>
      <c r="FV28" s="253"/>
      <c r="FW28" s="253"/>
      <c r="FX28" s="253"/>
      <c r="FY28" s="253"/>
      <c r="FZ28" s="253"/>
      <c r="GA28" s="253"/>
      <c r="GB28" s="253"/>
      <c r="GC28" s="253"/>
      <c r="GD28" s="253"/>
      <c r="GE28" s="253"/>
      <c r="GF28" s="253"/>
      <c r="GG28" s="253"/>
      <c r="GH28" s="253"/>
      <c r="GI28" s="253"/>
      <c r="GJ28" s="253"/>
      <c r="GK28" s="253"/>
      <c r="GL28" s="253"/>
      <c r="GM28" s="253"/>
      <c r="GN28" s="253"/>
      <c r="GO28" s="253"/>
      <c r="GP28" s="253"/>
    </row>
    <row r="29" spans="1:198" s="199" customFormat="1" x14ac:dyDescent="0.25">
      <c r="A29" s="120">
        <v>26</v>
      </c>
      <c r="B29" s="259" t="s">
        <v>985</v>
      </c>
      <c r="C29" s="195" t="s">
        <v>463</v>
      </c>
      <c r="D29" s="260" t="s">
        <v>7</v>
      </c>
      <c r="E29" s="196" t="s">
        <v>1092</v>
      </c>
      <c r="F29" s="197" t="s">
        <v>89</v>
      </c>
      <c r="G29" s="198"/>
      <c r="H29" s="223">
        <v>0.107</v>
      </c>
      <c r="I29" s="223">
        <v>0.107</v>
      </c>
      <c r="J29" s="223">
        <v>0.107</v>
      </c>
      <c r="K29" s="223">
        <v>0.107</v>
      </c>
      <c r="L29" s="223">
        <v>0.13500000000000001</v>
      </c>
      <c r="M29" s="223">
        <v>0.13500000000000001</v>
      </c>
      <c r="N29" s="223">
        <v>0.13500000000000001</v>
      </c>
      <c r="O29" s="223">
        <v>0.13500000000000001</v>
      </c>
      <c r="P29" s="223">
        <v>0.16200000000000001</v>
      </c>
      <c r="Q29" s="223">
        <v>0.16200000000000001</v>
      </c>
      <c r="R29" s="223">
        <v>0.16200000000000001</v>
      </c>
      <c r="S29" s="223">
        <v>0.16200000000000001</v>
      </c>
      <c r="T29" s="223">
        <v>0.19</v>
      </c>
      <c r="U29" s="223">
        <v>0.19</v>
      </c>
      <c r="V29" s="223">
        <v>0.19</v>
      </c>
      <c r="W29" s="223">
        <v>0.19</v>
      </c>
      <c r="X29" s="223">
        <v>0.217</v>
      </c>
      <c r="Y29" s="223">
        <v>0.217</v>
      </c>
      <c r="Z29" s="223">
        <v>0.217</v>
      </c>
      <c r="AA29" s="223">
        <v>0.217</v>
      </c>
      <c r="AB29" s="223">
        <v>0.245</v>
      </c>
      <c r="AC29" s="223">
        <v>0.245</v>
      </c>
      <c r="AD29" s="223">
        <v>0.245</v>
      </c>
      <c r="AE29" s="223">
        <v>0.245</v>
      </c>
      <c r="AF29" s="223">
        <v>0.27200000000000002</v>
      </c>
      <c r="AG29" s="223">
        <v>0.27200000000000002</v>
      </c>
      <c r="AH29" s="223">
        <v>0.27200000000000002</v>
      </c>
      <c r="AI29" s="223">
        <v>0.27200000000000002</v>
      </c>
      <c r="AJ29" s="223">
        <v>0.3</v>
      </c>
      <c r="AK29" s="223">
        <v>0.3</v>
      </c>
      <c r="AL29" s="223">
        <v>0.3</v>
      </c>
      <c r="AM29" s="223">
        <v>0.3</v>
      </c>
      <c r="AN29" s="223">
        <v>0.32700000000000001</v>
      </c>
      <c r="AO29" s="223">
        <v>0.32700000000000001</v>
      </c>
      <c r="AP29" s="223">
        <v>0.32700000000000001</v>
      </c>
      <c r="AQ29" s="223">
        <v>0.32700000000000001</v>
      </c>
      <c r="AR29" s="223">
        <v>0.38300000000000001</v>
      </c>
      <c r="AS29" s="223">
        <v>0.38300000000000001</v>
      </c>
      <c r="AT29" s="223">
        <v>0.38300000000000001</v>
      </c>
      <c r="AU29" s="223">
        <v>0.38300000000000001</v>
      </c>
      <c r="AV29" s="223">
        <v>0.41</v>
      </c>
      <c r="AW29" s="223">
        <v>0.41</v>
      </c>
      <c r="AX29" s="223">
        <v>0.41</v>
      </c>
      <c r="AY29" s="223">
        <v>0.41</v>
      </c>
      <c r="AZ29" s="223">
        <v>0.438</v>
      </c>
      <c r="BA29" s="223">
        <v>0.438</v>
      </c>
      <c r="BB29" s="223">
        <v>0.438</v>
      </c>
      <c r="BC29" s="223">
        <v>0.438</v>
      </c>
      <c r="BD29" s="223">
        <v>0.46500000000000002</v>
      </c>
      <c r="BE29" s="223">
        <v>0.46500000000000002</v>
      </c>
      <c r="BF29" s="223">
        <v>0.46500000000000002</v>
      </c>
      <c r="BG29" s="223">
        <v>0.46500000000000002</v>
      </c>
      <c r="BH29" s="223">
        <v>0.52</v>
      </c>
      <c r="BI29" s="223">
        <v>0.52</v>
      </c>
      <c r="BJ29" s="223">
        <v>0.52</v>
      </c>
      <c r="BK29" s="223">
        <v>0.52</v>
      </c>
      <c r="BL29" s="223">
        <v>0.19</v>
      </c>
      <c r="BM29" s="223">
        <v>0.19</v>
      </c>
      <c r="BN29" s="223">
        <v>0.19</v>
      </c>
      <c r="BO29" s="223">
        <v>0.19</v>
      </c>
      <c r="BP29" s="223">
        <v>0.41</v>
      </c>
      <c r="BQ29" s="223">
        <v>0.08</v>
      </c>
      <c r="BR29" s="223">
        <v>0.08</v>
      </c>
      <c r="BS29" s="230"/>
      <c r="BT29" s="230"/>
      <c r="BU29" s="230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 s="201"/>
      <c r="DG29" s="201"/>
      <c r="DH29" s="201"/>
      <c r="DI29" s="201"/>
      <c r="DJ29" s="201"/>
      <c r="DK29" s="201"/>
      <c r="DL29" s="201"/>
      <c r="DM29" s="201"/>
      <c r="DN29" s="201"/>
      <c r="DO29" s="201"/>
      <c r="DP29" s="201"/>
      <c r="DQ29" s="201"/>
      <c r="DR29" s="201"/>
      <c r="DS29" s="201"/>
      <c r="DT29" s="201"/>
      <c r="DU29" s="201"/>
      <c r="DV29" s="201"/>
      <c r="DW29" s="201"/>
      <c r="DX29" s="201"/>
      <c r="DY29" s="201"/>
      <c r="DZ29" s="201"/>
      <c r="EA29" s="201"/>
      <c r="EB29" s="201"/>
      <c r="EC29" s="201"/>
      <c r="ED29" s="201"/>
      <c r="EE29" s="201"/>
      <c r="EF29" s="201"/>
      <c r="EG29" s="201"/>
      <c r="EH29" s="201"/>
      <c r="EI29" s="201"/>
      <c r="EJ29" s="201"/>
      <c r="EK29" s="201"/>
      <c r="EL29" s="201"/>
      <c r="EM29" s="201"/>
      <c r="EN29" s="201"/>
      <c r="EO29" s="201"/>
      <c r="EP29" s="201"/>
      <c r="EQ29" s="201"/>
      <c r="ER29" s="201"/>
      <c r="ES29" s="201"/>
      <c r="ET29" s="201"/>
      <c r="EU29" s="201"/>
      <c r="EV29" s="201"/>
      <c r="EW29" s="201"/>
      <c r="EX29" s="201"/>
      <c r="EY29" s="201"/>
      <c r="EZ29" s="201"/>
      <c r="FA29" s="202"/>
      <c r="FB29" s="202"/>
      <c r="FC29" s="202"/>
      <c r="FD29" s="202"/>
      <c r="FE29" s="202"/>
      <c r="FF29" s="202"/>
      <c r="FG29" s="202"/>
      <c r="FH29" s="202"/>
      <c r="FI29" s="202"/>
      <c r="FJ29" s="202"/>
      <c r="FK29" s="202"/>
      <c r="FL29" s="202"/>
      <c r="FM29" s="202"/>
      <c r="FN29" s="202"/>
      <c r="FO29" s="202"/>
      <c r="FP29" s="202"/>
      <c r="FQ29" s="202"/>
      <c r="FR29" s="202"/>
      <c r="FS29" s="202"/>
      <c r="FT29" s="202"/>
      <c r="FU29" s="202"/>
      <c r="FV29" s="202"/>
      <c r="FW29" s="202"/>
      <c r="FX29" s="202"/>
      <c r="FY29" s="202"/>
      <c r="FZ29" s="202"/>
      <c r="GA29" s="202"/>
      <c r="GB29" s="202"/>
      <c r="GC29" s="202"/>
      <c r="GD29" s="202"/>
      <c r="GE29" s="202"/>
      <c r="GF29" s="202"/>
      <c r="GG29" s="202"/>
      <c r="GH29" s="202"/>
      <c r="GI29" s="202"/>
      <c r="GJ29" s="202"/>
      <c r="GK29" s="202"/>
      <c r="GL29" s="202"/>
      <c r="GM29" s="202"/>
      <c r="GN29" s="202"/>
      <c r="GO29" s="202"/>
      <c r="GP29" s="202"/>
    </row>
    <row r="30" spans="1:198" s="209" customFormat="1" ht="13.8" thickBot="1" x14ac:dyDescent="0.3">
      <c r="A30" s="120">
        <v>27</v>
      </c>
      <c r="B30" s="261" t="s">
        <v>985</v>
      </c>
      <c r="C30" s="205" t="s">
        <v>463</v>
      </c>
      <c r="D30" s="262" t="s">
        <v>7</v>
      </c>
      <c r="E30" s="206" t="s">
        <v>1063</v>
      </c>
      <c r="F30" s="207" t="s">
        <v>89</v>
      </c>
      <c r="G30" s="208"/>
      <c r="H30" s="226">
        <v>0.112</v>
      </c>
      <c r="I30" s="226">
        <v>0.112</v>
      </c>
      <c r="J30" s="226">
        <v>0.112</v>
      </c>
      <c r="K30" s="226">
        <v>0.112</v>
      </c>
      <c r="L30" s="226">
        <v>0.14199999999999999</v>
      </c>
      <c r="M30" s="226">
        <v>0.14199999999999999</v>
      </c>
      <c r="N30" s="226">
        <v>0.14199999999999999</v>
      </c>
      <c r="O30" s="226">
        <v>0.14199999999999999</v>
      </c>
      <c r="P30" s="226">
        <v>0.17</v>
      </c>
      <c r="Q30" s="226">
        <v>0.17</v>
      </c>
      <c r="R30" s="226">
        <v>0.17</v>
      </c>
      <c r="S30" s="226">
        <v>0.17</v>
      </c>
      <c r="T30" s="226">
        <v>0.2</v>
      </c>
      <c r="U30" s="226">
        <v>0.2</v>
      </c>
      <c r="V30" s="226">
        <v>0.2</v>
      </c>
      <c r="W30" s="226">
        <v>0.2</v>
      </c>
      <c r="X30" s="226">
        <v>0.22800000000000001</v>
      </c>
      <c r="Y30" s="226">
        <v>0.22800000000000001</v>
      </c>
      <c r="Z30" s="226">
        <v>0.22800000000000001</v>
      </c>
      <c r="AA30" s="226">
        <v>0.22800000000000001</v>
      </c>
      <c r="AB30" s="226">
        <v>0.25700000000000001</v>
      </c>
      <c r="AC30" s="226">
        <v>0.25700000000000001</v>
      </c>
      <c r="AD30" s="226">
        <v>0.25700000000000001</v>
      </c>
      <c r="AE30" s="226">
        <v>0.25700000000000001</v>
      </c>
      <c r="AF30" s="226">
        <v>0.28599999999999998</v>
      </c>
      <c r="AG30" s="226">
        <v>0.28599999999999998</v>
      </c>
      <c r="AH30" s="226">
        <v>0.28599999999999998</v>
      </c>
      <c r="AI30" s="226">
        <v>0.28599999999999998</v>
      </c>
      <c r="AJ30" s="226">
        <v>0.315</v>
      </c>
      <c r="AK30" s="226">
        <v>0.315</v>
      </c>
      <c r="AL30" s="226">
        <v>0.315</v>
      </c>
      <c r="AM30" s="226">
        <v>0.315</v>
      </c>
      <c r="AN30" s="226">
        <v>0.34300000000000003</v>
      </c>
      <c r="AO30" s="226">
        <v>0.34300000000000003</v>
      </c>
      <c r="AP30" s="226">
        <v>0.34300000000000003</v>
      </c>
      <c r="AQ30" s="226">
        <v>0.34300000000000003</v>
      </c>
      <c r="AR30" s="226">
        <v>0.40200000000000002</v>
      </c>
      <c r="AS30" s="226">
        <v>0.40200000000000002</v>
      </c>
      <c r="AT30" s="226">
        <v>0.40200000000000002</v>
      </c>
      <c r="AU30" s="226">
        <v>0.40200000000000002</v>
      </c>
      <c r="AV30" s="226">
        <v>0.43099999999999999</v>
      </c>
      <c r="AW30" s="226">
        <v>0.43099999999999999</v>
      </c>
      <c r="AX30" s="226">
        <v>0.43099999999999999</v>
      </c>
      <c r="AY30" s="226">
        <v>0.43099999999999999</v>
      </c>
      <c r="AZ30" s="226">
        <v>0.46</v>
      </c>
      <c r="BA30" s="226">
        <v>0.46</v>
      </c>
      <c r="BB30" s="226">
        <v>0.46</v>
      </c>
      <c r="BC30" s="226">
        <v>0.46</v>
      </c>
      <c r="BD30" s="226">
        <v>0.48799999999999999</v>
      </c>
      <c r="BE30" s="226">
        <v>0.48799999999999999</v>
      </c>
      <c r="BF30" s="226">
        <v>0.48799999999999999</v>
      </c>
      <c r="BG30" s="226">
        <v>0.48799999999999999</v>
      </c>
      <c r="BH30" s="226">
        <v>0.54600000000000004</v>
      </c>
      <c r="BI30" s="226">
        <v>0.54600000000000004</v>
      </c>
      <c r="BJ30" s="226">
        <v>0.54600000000000004</v>
      </c>
      <c r="BK30" s="226">
        <v>0.54600000000000004</v>
      </c>
      <c r="BL30" s="226">
        <v>0.2</v>
      </c>
      <c r="BM30" s="226">
        <v>0.2</v>
      </c>
      <c r="BN30" s="226">
        <v>0.2</v>
      </c>
      <c r="BO30" s="226">
        <v>0.2</v>
      </c>
      <c r="BP30" s="226">
        <v>0.43099999999999999</v>
      </c>
      <c r="BQ30" s="226">
        <v>8.4000000000000005E-2</v>
      </c>
      <c r="BR30" s="226">
        <v>8.4000000000000005E-2</v>
      </c>
      <c r="BS30" s="231"/>
      <c r="BT30" s="231"/>
      <c r="BU30" s="23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  <c r="CT30" s="211"/>
      <c r="CU30" s="211"/>
      <c r="CV30" s="211"/>
      <c r="CW30" s="211"/>
      <c r="CX30" s="211"/>
      <c r="CY30" s="211"/>
      <c r="CZ30" s="211"/>
      <c r="DA30" s="211"/>
      <c r="DB30" s="211"/>
      <c r="DC30" s="211"/>
      <c r="DD30" s="211"/>
      <c r="DE30" s="211"/>
      <c r="DF30" s="211"/>
      <c r="DG30" s="211"/>
      <c r="DH30" s="211"/>
      <c r="DI30" s="211"/>
      <c r="DJ30" s="211"/>
      <c r="DK30" s="211"/>
      <c r="DL30" s="211"/>
      <c r="DM30" s="211"/>
      <c r="DN30" s="211"/>
      <c r="DO30" s="211"/>
      <c r="DP30" s="211"/>
      <c r="DQ30" s="211"/>
      <c r="DR30" s="211"/>
      <c r="DS30" s="211"/>
      <c r="DT30" s="211"/>
      <c r="DU30" s="211"/>
      <c r="DV30" s="211"/>
      <c r="DW30" s="211"/>
      <c r="DX30" s="211"/>
      <c r="DY30" s="211"/>
      <c r="DZ30" s="211"/>
      <c r="EA30" s="211"/>
      <c r="EB30" s="211"/>
      <c r="EC30" s="211"/>
      <c r="ED30" s="211"/>
      <c r="EE30" s="211"/>
      <c r="EF30" s="211"/>
      <c r="EG30" s="211"/>
      <c r="EH30" s="211"/>
      <c r="EI30" s="211"/>
      <c r="EJ30" s="211"/>
      <c r="EK30" s="211"/>
      <c r="EL30" s="211"/>
      <c r="EM30" s="211"/>
      <c r="EN30" s="211"/>
      <c r="EO30" s="211"/>
      <c r="EP30" s="211"/>
      <c r="EQ30" s="211"/>
      <c r="ER30" s="211"/>
      <c r="ES30" s="211"/>
      <c r="ET30" s="211"/>
      <c r="EU30" s="211"/>
      <c r="EV30" s="211"/>
      <c r="EW30" s="211"/>
      <c r="EX30" s="211"/>
      <c r="EY30" s="211"/>
      <c r="EZ30" s="211"/>
      <c r="FA30" s="212"/>
      <c r="FB30" s="212"/>
      <c r="FC30" s="212"/>
      <c r="FD30" s="212"/>
      <c r="FE30" s="212"/>
      <c r="FF30" s="212"/>
      <c r="FG30" s="212"/>
      <c r="FH30" s="212"/>
      <c r="FI30" s="212"/>
      <c r="FJ30" s="212"/>
      <c r="FK30" s="212"/>
      <c r="FL30" s="212"/>
      <c r="FM30" s="212"/>
      <c r="FN30" s="212"/>
      <c r="FO30" s="212"/>
      <c r="FP30" s="212"/>
      <c r="FQ30" s="212"/>
      <c r="FR30" s="212"/>
      <c r="FS30" s="212"/>
      <c r="FT30" s="212"/>
      <c r="FU30" s="212"/>
      <c r="FV30" s="212"/>
      <c r="FW30" s="212"/>
      <c r="FX30" s="212"/>
      <c r="FY30" s="212"/>
      <c r="FZ30" s="212"/>
      <c r="GA30" s="212"/>
      <c r="GB30" s="212"/>
      <c r="GC30" s="212"/>
      <c r="GD30" s="212"/>
      <c r="GE30" s="212"/>
      <c r="GF30" s="212"/>
      <c r="GG30" s="212"/>
      <c r="GH30" s="212"/>
      <c r="GI30" s="212"/>
      <c r="GJ30" s="212"/>
      <c r="GK30" s="212"/>
      <c r="GL30" s="212"/>
      <c r="GM30" s="212"/>
      <c r="GN30" s="212"/>
      <c r="GO30" s="212"/>
      <c r="GP30" s="212"/>
    </row>
    <row r="31" spans="1:198" s="256" customFormat="1" x14ac:dyDescent="0.25">
      <c r="A31" s="120">
        <v>28</v>
      </c>
      <c r="B31" s="255"/>
      <c r="F31" s="257"/>
      <c r="G31" s="258" t="s">
        <v>209</v>
      </c>
      <c r="H31" s="258" t="s">
        <v>272</v>
      </c>
      <c r="I31" s="258" t="s">
        <v>210</v>
      </c>
      <c r="J31" s="258" t="s">
        <v>211</v>
      </c>
      <c r="K31" s="258" t="s">
        <v>212</v>
      </c>
      <c r="L31" s="258" t="s">
        <v>213</v>
      </c>
      <c r="M31" s="258" t="s">
        <v>214</v>
      </c>
      <c r="N31" s="258" t="s">
        <v>215</v>
      </c>
      <c r="O31" s="258" t="s">
        <v>216</v>
      </c>
      <c r="P31" s="258" t="s">
        <v>217</v>
      </c>
      <c r="Q31" s="258" t="s">
        <v>218</v>
      </c>
      <c r="R31" s="258" t="s">
        <v>219</v>
      </c>
      <c r="S31" s="258" t="s">
        <v>220</v>
      </c>
      <c r="T31" s="258" t="s">
        <v>221</v>
      </c>
      <c r="U31" s="258" t="s">
        <v>222</v>
      </c>
      <c r="V31" s="258" t="s">
        <v>223</v>
      </c>
      <c r="W31" s="258" t="s">
        <v>224</v>
      </c>
      <c r="X31" s="258" t="s">
        <v>225</v>
      </c>
      <c r="Y31" s="258" t="s">
        <v>226</v>
      </c>
      <c r="Z31" s="258" t="s">
        <v>227</v>
      </c>
      <c r="AA31" s="258" t="s">
        <v>228</v>
      </c>
      <c r="AB31" s="258" t="s">
        <v>229</v>
      </c>
      <c r="AC31" s="258" t="s">
        <v>230</v>
      </c>
      <c r="AD31" s="258" t="s">
        <v>231</v>
      </c>
      <c r="AE31" s="258" t="s">
        <v>232</v>
      </c>
      <c r="AF31" s="258" t="s">
        <v>233</v>
      </c>
      <c r="AG31" s="258" t="s">
        <v>234</v>
      </c>
      <c r="AH31" s="258" t="s">
        <v>235</v>
      </c>
      <c r="AI31" s="258" t="s">
        <v>236</v>
      </c>
      <c r="AJ31" s="258" t="s">
        <v>237</v>
      </c>
      <c r="AK31" s="258" t="s">
        <v>238</v>
      </c>
      <c r="AL31" s="258" t="s">
        <v>239</v>
      </c>
      <c r="AM31" s="258" t="s">
        <v>240</v>
      </c>
      <c r="AN31" s="258" t="s">
        <v>241</v>
      </c>
      <c r="AO31" s="258" t="s">
        <v>242</v>
      </c>
      <c r="AP31" s="258" t="s">
        <v>243</v>
      </c>
      <c r="AQ31" s="258" t="s">
        <v>244</v>
      </c>
      <c r="AR31" s="258" t="s">
        <v>245</v>
      </c>
      <c r="AS31" s="258" t="s">
        <v>246</v>
      </c>
      <c r="AT31" s="258" t="s">
        <v>247</v>
      </c>
      <c r="AU31" s="258" t="s">
        <v>248</v>
      </c>
      <c r="AV31" s="258" t="s">
        <v>249</v>
      </c>
      <c r="AW31" s="258" t="s">
        <v>250</v>
      </c>
      <c r="AX31" s="258" t="s">
        <v>251</v>
      </c>
      <c r="AY31" s="258" t="s">
        <v>252</v>
      </c>
      <c r="AZ31" s="258" t="s">
        <v>253</v>
      </c>
      <c r="BA31" s="258" t="s">
        <v>254</v>
      </c>
      <c r="BB31" s="258" t="s">
        <v>255</v>
      </c>
      <c r="BC31" s="258" t="s">
        <v>256</v>
      </c>
      <c r="BD31" s="258" t="s">
        <v>257</v>
      </c>
      <c r="BE31" s="258" t="s">
        <v>258</v>
      </c>
      <c r="BF31" s="258" t="s">
        <v>259</v>
      </c>
      <c r="BG31" s="258" t="s">
        <v>260</v>
      </c>
      <c r="BH31" s="258" t="s">
        <v>261</v>
      </c>
      <c r="BI31" s="258" t="s">
        <v>262</v>
      </c>
      <c r="BJ31" s="258" t="s">
        <v>263</v>
      </c>
      <c r="BK31" s="258" t="s">
        <v>264</v>
      </c>
      <c r="BL31" s="258" t="s">
        <v>265</v>
      </c>
      <c r="BM31" s="258" t="s">
        <v>266</v>
      </c>
      <c r="BN31" s="258" t="s">
        <v>267</v>
      </c>
      <c r="BO31" s="258" t="s">
        <v>268</v>
      </c>
      <c r="BP31" s="258" t="s">
        <v>269</v>
      </c>
      <c r="BQ31" s="258" t="s">
        <v>270</v>
      </c>
      <c r="BR31" s="258" t="s">
        <v>271</v>
      </c>
      <c r="BS31" s="258"/>
      <c r="BT31" s="258"/>
      <c r="BU31" s="25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</row>
    <row r="32" spans="1:198" s="7" customFormat="1" ht="16.2" x14ac:dyDescent="0.25">
      <c r="A32" s="120">
        <v>29</v>
      </c>
      <c r="B32" s="110"/>
      <c r="C32" s="31"/>
      <c r="D32" s="31"/>
      <c r="E32" s="31"/>
      <c r="F32" s="46"/>
      <c r="G32" s="47"/>
      <c r="H32" s="61" t="s">
        <v>272</v>
      </c>
      <c r="I32" s="61" t="s">
        <v>272</v>
      </c>
      <c r="J32" s="61" t="s">
        <v>272</v>
      </c>
      <c r="K32" s="61" t="s">
        <v>272</v>
      </c>
      <c r="L32" s="61" t="s">
        <v>210</v>
      </c>
      <c r="M32" s="61" t="s">
        <v>210</v>
      </c>
      <c r="N32" s="61" t="s">
        <v>210</v>
      </c>
      <c r="O32" s="61" t="s">
        <v>210</v>
      </c>
      <c r="P32" s="61" t="s">
        <v>211</v>
      </c>
      <c r="Q32" s="61" t="s">
        <v>211</v>
      </c>
      <c r="R32" s="61" t="s">
        <v>211</v>
      </c>
      <c r="S32" s="61" t="s">
        <v>211</v>
      </c>
      <c r="T32" s="61" t="s">
        <v>212</v>
      </c>
      <c r="U32" s="61" t="s">
        <v>212</v>
      </c>
      <c r="V32" s="61" t="s">
        <v>212</v>
      </c>
      <c r="W32" s="61" t="s">
        <v>212</v>
      </c>
      <c r="X32" s="61" t="s">
        <v>213</v>
      </c>
      <c r="Y32" s="61" t="s">
        <v>213</v>
      </c>
      <c r="Z32" s="61" t="s">
        <v>213</v>
      </c>
      <c r="AA32" s="61" t="s">
        <v>213</v>
      </c>
      <c r="AB32" s="61" t="s">
        <v>214</v>
      </c>
      <c r="AC32" s="61" t="s">
        <v>214</v>
      </c>
      <c r="AD32" s="61" t="s">
        <v>214</v>
      </c>
      <c r="AE32" s="61" t="s">
        <v>214</v>
      </c>
      <c r="AF32" s="61" t="s">
        <v>215</v>
      </c>
      <c r="AG32" s="61" t="s">
        <v>215</v>
      </c>
      <c r="AH32" s="61" t="s">
        <v>215</v>
      </c>
      <c r="AI32" s="61" t="s">
        <v>215</v>
      </c>
      <c r="AJ32" s="61" t="s">
        <v>216</v>
      </c>
      <c r="AK32" s="61" t="s">
        <v>216</v>
      </c>
      <c r="AL32" s="61" t="s">
        <v>216</v>
      </c>
      <c r="AM32" s="61" t="s">
        <v>216</v>
      </c>
      <c r="AN32" s="61" t="s">
        <v>217</v>
      </c>
      <c r="AO32" s="61" t="s">
        <v>217</v>
      </c>
      <c r="AP32" s="61" t="s">
        <v>217</v>
      </c>
      <c r="AQ32" s="61" t="s">
        <v>217</v>
      </c>
      <c r="AR32" s="61" t="s">
        <v>218</v>
      </c>
      <c r="AS32" s="61" t="s">
        <v>218</v>
      </c>
      <c r="AT32" s="61" t="s">
        <v>218</v>
      </c>
      <c r="AU32" s="61" t="s">
        <v>218</v>
      </c>
      <c r="AV32" s="61" t="s">
        <v>219</v>
      </c>
      <c r="AW32" s="61" t="s">
        <v>219</v>
      </c>
      <c r="AX32" s="61" t="s">
        <v>219</v>
      </c>
      <c r="AY32" s="61" t="s">
        <v>219</v>
      </c>
      <c r="AZ32" s="61" t="s">
        <v>220</v>
      </c>
      <c r="BA32" s="61" t="s">
        <v>220</v>
      </c>
      <c r="BB32" s="61" t="s">
        <v>220</v>
      </c>
      <c r="BC32" s="61" t="s">
        <v>220</v>
      </c>
      <c r="BD32" s="61" t="s">
        <v>221</v>
      </c>
      <c r="BE32" s="61" t="s">
        <v>221</v>
      </c>
      <c r="BF32" s="61" t="s">
        <v>221</v>
      </c>
      <c r="BG32" s="61" t="s">
        <v>221</v>
      </c>
      <c r="BH32" s="61" t="s">
        <v>222</v>
      </c>
      <c r="BI32" s="61" t="s">
        <v>222</v>
      </c>
      <c r="BJ32" s="61" t="s">
        <v>222</v>
      </c>
      <c r="BK32" s="61" t="s">
        <v>222</v>
      </c>
      <c r="BL32" s="61" t="s">
        <v>212</v>
      </c>
      <c r="BM32" s="61" t="s">
        <v>212</v>
      </c>
      <c r="BN32" s="61" t="s">
        <v>212</v>
      </c>
      <c r="BO32" s="61" t="s">
        <v>212</v>
      </c>
      <c r="BP32" s="61" t="s">
        <v>219</v>
      </c>
      <c r="BQ32" s="61" t="s">
        <v>223</v>
      </c>
      <c r="BR32" s="61" t="s">
        <v>223</v>
      </c>
      <c r="BS32" s="55"/>
      <c r="BT32" s="55"/>
      <c r="BU32" s="55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</row>
    <row r="33" spans="1:198" s="3" customFormat="1" x14ac:dyDescent="0.25">
      <c r="A33" s="120">
        <v>30</v>
      </c>
      <c r="B33" s="106" t="s">
        <v>1010</v>
      </c>
      <c r="C33" s="24" t="s">
        <v>208</v>
      </c>
      <c r="D33" s="24" t="s">
        <v>13</v>
      </c>
      <c r="E33" s="98"/>
      <c r="F33" s="32" t="s">
        <v>112</v>
      </c>
      <c r="G33" s="51"/>
      <c r="H33" s="41">
        <v>1</v>
      </c>
      <c r="I33" s="41">
        <v>1</v>
      </c>
      <c r="J33" s="41">
        <v>1</v>
      </c>
      <c r="K33" s="41">
        <v>1</v>
      </c>
      <c r="L33" s="41">
        <v>1</v>
      </c>
      <c r="M33" s="41">
        <v>1</v>
      </c>
      <c r="N33" s="41">
        <v>1</v>
      </c>
      <c r="O33" s="41">
        <v>1</v>
      </c>
      <c r="P33" s="41">
        <v>1</v>
      </c>
      <c r="Q33" s="41">
        <v>1</v>
      </c>
      <c r="R33" s="41">
        <v>1</v>
      </c>
      <c r="S33" s="41">
        <v>1</v>
      </c>
      <c r="T33" s="41">
        <v>1</v>
      </c>
      <c r="U33" s="41">
        <v>1</v>
      </c>
      <c r="V33" s="41">
        <v>1</v>
      </c>
      <c r="W33" s="41">
        <v>1</v>
      </c>
      <c r="X33" s="41">
        <v>1</v>
      </c>
      <c r="Y33" s="41">
        <v>1</v>
      </c>
      <c r="Z33" s="41">
        <v>1</v>
      </c>
      <c r="AA33" s="41">
        <v>1</v>
      </c>
      <c r="AB33" s="41">
        <v>1</v>
      </c>
      <c r="AC33" s="41">
        <v>1</v>
      </c>
      <c r="AD33" s="41">
        <v>1</v>
      </c>
      <c r="AE33" s="41">
        <v>1</v>
      </c>
      <c r="AF33" s="41">
        <v>1</v>
      </c>
      <c r="AG33" s="41">
        <v>1</v>
      </c>
      <c r="AH33" s="41">
        <v>1</v>
      </c>
      <c r="AI33" s="41">
        <v>1</v>
      </c>
      <c r="AJ33" s="41">
        <v>1</v>
      </c>
      <c r="AK33" s="41">
        <v>1</v>
      </c>
      <c r="AL33" s="41">
        <v>1</v>
      </c>
      <c r="AM33" s="41">
        <v>1</v>
      </c>
      <c r="AN33" s="41">
        <v>1</v>
      </c>
      <c r="AO33" s="41">
        <v>1</v>
      </c>
      <c r="AP33" s="41">
        <v>1</v>
      </c>
      <c r="AQ33" s="41">
        <v>1</v>
      </c>
      <c r="AR33" s="41">
        <v>1</v>
      </c>
      <c r="AS33" s="41">
        <v>1</v>
      </c>
      <c r="AT33" s="41">
        <v>1</v>
      </c>
      <c r="AU33" s="41">
        <v>1</v>
      </c>
      <c r="AV33" s="41">
        <v>1</v>
      </c>
      <c r="AW33" s="41">
        <v>1</v>
      </c>
      <c r="AX33" s="41">
        <v>1</v>
      </c>
      <c r="AY33" s="41">
        <v>1</v>
      </c>
      <c r="AZ33" s="41">
        <v>1</v>
      </c>
      <c r="BA33" s="41">
        <v>1</v>
      </c>
      <c r="BB33" s="41">
        <v>1</v>
      </c>
      <c r="BC33" s="41">
        <v>1</v>
      </c>
      <c r="BD33" s="41">
        <v>1</v>
      </c>
      <c r="BE33" s="41">
        <v>1</v>
      </c>
      <c r="BF33" s="41">
        <v>1</v>
      </c>
      <c r="BG33" s="41">
        <v>1</v>
      </c>
      <c r="BH33" s="41">
        <v>1</v>
      </c>
      <c r="BI33" s="41">
        <v>1</v>
      </c>
      <c r="BJ33" s="41">
        <v>1</v>
      </c>
      <c r="BK33" s="41">
        <v>1</v>
      </c>
      <c r="BL33" s="41">
        <v>1</v>
      </c>
      <c r="BM33" s="41">
        <v>1</v>
      </c>
      <c r="BN33" s="41">
        <v>1</v>
      </c>
      <c r="BO33" s="41">
        <v>1</v>
      </c>
      <c r="BP33" s="41">
        <v>1</v>
      </c>
      <c r="BQ33" s="41">
        <v>1</v>
      </c>
      <c r="BR33" s="41">
        <v>1</v>
      </c>
      <c r="BS33" s="42"/>
      <c r="BT33" s="42"/>
      <c r="BU33" s="42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</row>
    <row r="34" spans="1:198" s="3" customFormat="1" ht="16.8" thickBot="1" x14ac:dyDescent="0.3">
      <c r="A34" s="120">
        <v>31</v>
      </c>
      <c r="B34" s="110"/>
      <c r="C34" s="31"/>
      <c r="D34" s="31"/>
      <c r="E34" s="31"/>
      <c r="F34" s="46"/>
      <c r="G34" s="47"/>
      <c r="H34" s="61" t="s">
        <v>272</v>
      </c>
      <c r="I34" s="61" t="s">
        <v>272</v>
      </c>
      <c r="J34" s="61" t="s">
        <v>272</v>
      </c>
      <c r="K34" s="61" t="s">
        <v>272</v>
      </c>
      <c r="L34" s="61" t="s">
        <v>210</v>
      </c>
      <c r="M34" s="61" t="s">
        <v>210</v>
      </c>
      <c r="N34" s="61" t="s">
        <v>210</v>
      </c>
      <c r="O34" s="61" t="s">
        <v>210</v>
      </c>
      <c r="P34" s="61" t="s">
        <v>211</v>
      </c>
      <c r="Q34" s="61" t="s">
        <v>211</v>
      </c>
      <c r="R34" s="61" t="s">
        <v>211</v>
      </c>
      <c r="S34" s="61" t="s">
        <v>211</v>
      </c>
      <c r="T34" s="61" t="s">
        <v>212</v>
      </c>
      <c r="U34" s="61" t="s">
        <v>212</v>
      </c>
      <c r="V34" s="61" t="s">
        <v>212</v>
      </c>
      <c r="W34" s="61" t="s">
        <v>212</v>
      </c>
      <c r="X34" s="61" t="s">
        <v>213</v>
      </c>
      <c r="Y34" s="61" t="s">
        <v>213</v>
      </c>
      <c r="Z34" s="61" t="s">
        <v>213</v>
      </c>
      <c r="AA34" s="61" t="s">
        <v>213</v>
      </c>
      <c r="AB34" s="61" t="s">
        <v>214</v>
      </c>
      <c r="AC34" s="61" t="s">
        <v>214</v>
      </c>
      <c r="AD34" s="61" t="s">
        <v>214</v>
      </c>
      <c r="AE34" s="61" t="s">
        <v>214</v>
      </c>
      <c r="AF34" s="61" t="s">
        <v>215</v>
      </c>
      <c r="AG34" s="61" t="s">
        <v>215</v>
      </c>
      <c r="AH34" s="61" t="s">
        <v>215</v>
      </c>
      <c r="AI34" s="61" t="s">
        <v>215</v>
      </c>
      <c r="AJ34" s="61" t="s">
        <v>216</v>
      </c>
      <c r="AK34" s="61" t="s">
        <v>216</v>
      </c>
      <c r="AL34" s="61" t="s">
        <v>216</v>
      </c>
      <c r="AM34" s="61" t="s">
        <v>216</v>
      </c>
      <c r="AN34" s="61" t="s">
        <v>217</v>
      </c>
      <c r="AO34" s="61" t="s">
        <v>217</v>
      </c>
      <c r="AP34" s="61" t="s">
        <v>217</v>
      </c>
      <c r="AQ34" s="61" t="s">
        <v>217</v>
      </c>
      <c r="AR34" s="61" t="s">
        <v>218</v>
      </c>
      <c r="AS34" s="61" t="s">
        <v>218</v>
      </c>
      <c r="AT34" s="61" t="s">
        <v>218</v>
      </c>
      <c r="AU34" s="61" t="s">
        <v>218</v>
      </c>
      <c r="AV34" s="61" t="s">
        <v>219</v>
      </c>
      <c r="AW34" s="61" t="s">
        <v>219</v>
      </c>
      <c r="AX34" s="61" t="s">
        <v>219</v>
      </c>
      <c r="AY34" s="61" t="s">
        <v>219</v>
      </c>
      <c r="AZ34" s="61" t="s">
        <v>220</v>
      </c>
      <c r="BA34" s="61" t="s">
        <v>220</v>
      </c>
      <c r="BB34" s="61" t="s">
        <v>220</v>
      </c>
      <c r="BC34" s="61" t="s">
        <v>220</v>
      </c>
      <c r="BD34" s="61" t="s">
        <v>221</v>
      </c>
      <c r="BE34" s="61" t="s">
        <v>221</v>
      </c>
      <c r="BF34" s="61" t="s">
        <v>221</v>
      </c>
      <c r="BG34" s="61" t="s">
        <v>221</v>
      </c>
      <c r="BH34" s="61" t="s">
        <v>222</v>
      </c>
      <c r="BI34" s="61" t="s">
        <v>222</v>
      </c>
      <c r="BJ34" s="61" t="s">
        <v>222</v>
      </c>
      <c r="BK34" s="61" t="s">
        <v>222</v>
      </c>
      <c r="BL34" s="61" t="s">
        <v>212</v>
      </c>
      <c r="BM34" s="61" t="s">
        <v>212</v>
      </c>
      <c r="BN34" s="61" t="s">
        <v>212</v>
      </c>
      <c r="BO34" s="61" t="s">
        <v>212</v>
      </c>
      <c r="BP34" s="61" t="s">
        <v>219</v>
      </c>
      <c r="BQ34" s="61" t="s">
        <v>223</v>
      </c>
      <c r="BR34" s="61" t="s">
        <v>223</v>
      </c>
      <c r="BS34" s="42"/>
      <c r="BT34" s="42"/>
      <c r="BU34" s="42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</row>
    <row r="35" spans="1:198" s="3" customFormat="1" x14ac:dyDescent="0.25">
      <c r="A35" s="120">
        <v>32</v>
      </c>
      <c r="B35" s="108" t="s">
        <v>1029</v>
      </c>
      <c r="C35" s="19" t="s">
        <v>479</v>
      </c>
      <c r="D35" s="19" t="s">
        <v>187</v>
      </c>
      <c r="E35" s="196" t="s">
        <v>1092</v>
      </c>
      <c r="F35" s="32" t="s">
        <v>112</v>
      </c>
      <c r="G35" s="51"/>
      <c r="H35" s="33">
        <v>11.4</v>
      </c>
      <c r="I35" s="33">
        <v>11.4</v>
      </c>
      <c r="J35" s="33">
        <v>11.4</v>
      </c>
      <c r="K35" s="33">
        <v>11.4</v>
      </c>
      <c r="L35" s="33">
        <v>13.5</v>
      </c>
      <c r="M35" s="33">
        <v>13.5</v>
      </c>
      <c r="N35" s="33">
        <v>13.5</v>
      </c>
      <c r="O35" s="33">
        <v>13.5</v>
      </c>
      <c r="P35" s="33">
        <v>15.7</v>
      </c>
      <c r="Q35" s="33">
        <v>15.7</v>
      </c>
      <c r="R35" s="33">
        <v>15.7</v>
      </c>
      <c r="S35" s="33">
        <v>15.7</v>
      </c>
      <c r="T35" s="42">
        <v>17.8</v>
      </c>
      <c r="U35" s="42">
        <v>17.8</v>
      </c>
      <c r="V35" s="42">
        <v>17.8</v>
      </c>
      <c r="W35" s="42">
        <v>17.8</v>
      </c>
      <c r="X35" s="42">
        <v>19.899999999999999</v>
      </c>
      <c r="Y35" s="42">
        <v>19.899999999999999</v>
      </c>
      <c r="Z35" s="42">
        <v>19.899999999999999</v>
      </c>
      <c r="AA35" s="42">
        <v>19.899999999999999</v>
      </c>
      <c r="AB35" s="42">
        <v>22.1</v>
      </c>
      <c r="AC35" s="42">
        <v>22.1</v>
      </c>
      <c r="AD35" s="42">
        <v>22.1</v>
      </c>
      <c r="AE35" s="42">
        <v>22.1</v>
      </c>
      <c r="AF35" s="42">
        <v>22.1</v>
      </c>
      <c r="AG35" s="42">
        <v>24.1</v>
      </c>
      <c r="AH35" s="42">
        <v>24.1</v>
      </c>
      <c r="AI35" s="42">
        <v>24.1</v>
      </c>
      <c r="AJ35" s="42">
        <v>26.3</v>
      </c>
      <c r="AK35" s="42">
        <v>26.3</v>
      </c>
      <c r="AL35" s="42">
        <v>26.3</v>
      </c>
      <c r="AM35" s="42">
        <v>26.3</v>
      </c>
      <c r="AN35" s="42">
        <v>28.5</v>
      </c>
      <c r="AO35" s="42">
        <v>28.5</v>
      </c>
      <c r="AP35" s="42">
        <v>28.5</v>
      </c>
      <c r="AQ35" s="42">
        <v>28.5</v>
      </c>
      <c r="AR35" s="42">
        <v>32.700000000000003</v>
      </c>
      <c r="AS35" s="42">
        <v>32.700000000000003</v>
      </c>
      <c r="AT35" s="42">
        <v>32.700000000000003</v>
      </c>
      <c r="AU35" s="42">
        <v>32.700000000000003</v>
      </c>
      <c r="AV35" s="33">
        <v>34.799999999999997</v>
      </c>
      <c r="AW35" s="33">
        <v>34.799999999999997</v>
      </c>
      <c r="AX35" s="33">
        <v>34.799999999999997</v>
      </c>
      <c r="AY35" s="33">
        <v>34.799999999999997</v>
      </c>
      <c r="AZ35" s="42">
        <v>37</v>
      </c>
      <c r="BA35" s="42">
        <v>37</v>
      </c>
      <c r="BB35" s="42">
        <v>37</v>
      </c>
      <c r="BC35" s="42">
        <v>37</v>
      </c>
      <c r="BD35" s="42">
        <v>39.200000000000003</v>
      </c>
      <c r="BE35" s="42">
        <v>39.200000000000003</v>
      </c>
      <c r="BF35" s="42">
        <v>39.200000000000003</v>
      </c>
      <c r="BG35" s="42">
        <v>39.200000000000003</v>
      </c>
      <c r="BH35" s="42">
        <v>43.5</v>
      </c>
      <c r="BI35" s="42">
        <v>43.5</v>
      </c>
      <c r="BJ35" s="42">
        <v>43.5</v>
      </c>
      <c r="BK35" s="42">
        <v>43.5</v>
      </c>
      <c r="BL35" s="42">
        <v>17.8</v>
      </c>
      <c r="BM35" s="42">
        <v>17.8</v>
      </c>
      <c r="BN35" s="42">
        <v>17.8</v>
      </c>
      <c r="BO35" s="42">
        <v>17.8</v>
      </c>
      <c r="BP35" s="33">
        <v>34.799999999999997</v>
      </c>
      <c r="BQ35" s="42">
        <v>9.3000000000000007</v>
      </c>
      <c r="BR35" s="42">
        <v>9.3000000000000007</v>
      </c>
      <c r="BS35" s="42"/>
      <c r="BT35" s="42"/>
      <c r="BU35" s="42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</row>
    <row r="36" spans="1:198" s="3" customFormat="1" ht="13.8" thickBot="1" x14ac:dyDescent="0.3">
      <c r="A36" s="120">
        <v>33</v>
      </c>
      <c r="B36" s="108" t="s">
        <v>1029</v>
      </c>
      <c r="C36" s="19" t="s">
        <v>479</v>
      </c>
      <c r="D36" s="19" t="s">
        <v>187</v>
      </c>
      <c r="E36" s="206" t="s">
        <v>1063</v>
      </c>
      <c r="F36" s="32" t="s">
        <v>112</v>
      </c>
      <c r="G36" s="51"/>
      <c r="H36" s="33">
        <v>11.82</v>
      </c>
      <c r="I36" s="33">
        <v>11.82</v>
      </c>
      <c r="J36" s="33">
        <v>11.82</v>
      </c>
      <c r="K36" s="33">
        <v>11.82</v>
      </c>
      <c r="L36" s="33">
        <v>14</v>
      </c>
      <c r="M36" s="33">
        <v>14</v>
      </c>
      <c r="N36" s="33">
        <v>14</v>
      </c>
      <c r="O36" s="33">
        <v>14</v>
      </c>
      <c r="P36" s="33">
        <v>16.149999999999999</v>
      </c>
      <c r="Q36" s="33">
        <v>16.149999999999999</v>
      </c>
      <c r="R36" s="33">
        <v>16.149999999999999</v>
      </c>
      <c r="S36" s="33">
        <v>16.149999999999999</v>
      </c>
      <c r="T36" s="42">
        <v>18.309999999999999</v>
      </c>
      <c r="U36" s="42">
        <v>18.309999999999999</v>
      </c>
      <c r="V36" s="42">
        <v>18.309999999999999</v>
      </c>
      <c r="W36" s="42">
        <v>18.309999999999999</v>
      </c>
      <c r="X36" s="42">
        <v>20.48</v>
      </c>
      <c r="Y36" s="42">
        <v>20.48</v>
      </c>
      <c r="Z36" s="42">
        <v>20.48</v>
      </c>
      <c r="AA36" s="42">
        <v>20.48</v>
      </c>
      <c r="AB36" s="42">
        <v>22.92</v>
      </c>
      <c r="AC36" s="42">
        <v>22.92</v>
      </c>
      <c r="AD36" s="42">
        <v>22.92</v>
      </c>
      <c r="AE36" s="42">
        <v>22.92</v>
      </c>
      <c r="AF36" s="42">
        <v>22.92</v>
      </c>
      <c r="AG36" s="42">
        <v>25.08</v>
      </c>
      <c r="AH36" s="42">
        <v>25.08</v>
      </c>
      <c r="AI36" s="42">
        <v>25.08</v>
      </c>
      <c r="AJ36" s="42">
        <v>27.25</v>
      </c>
      <c r="AK36" s="42">
        <v>27.25</v>
      </c>
      <c r="AL36" s="42">
        <v>27.25</v>
      </c>
      <c r="AM36" s="42">
        <v>27.25</v>
      </c>
      <c r="AN36" s="42">
        <v>29.41</v>
      </c>
      <c r="AO36" s="42">
        <v>29.41</v>
      </c>
      <c r="AP36" s="42">
        <v>29.41</v>
      </c>
      <c r="AQ36" s="42">
        <v>29.41</v>
      </c>
      <c r="AR36" s="42">
        <v>33.74</v>
      </c>
      <c r="AS36" s="42">
        <v>33.74</v>
      </c>
      <c r="AT36" s="42">
        <v>33.74</v>
      </c>
      <c r="AU36" s="42">
        <v>33.74</v>
      </c>
      <c r="AV36" s="33">
        <v>35.9</v>
      </c>
      <c r="AW36" s="33">
        <v>35.9</v>
      </c>
      <c r="AX36" s="33">
        <v>35.9</v>
      </c>
      <c r="AY36" s="33">
        <v>35.9</v>
      </c>
      <c r="AZ36" s="42">
        <v>38.07</v>
      </c>
      <c r="BA36" s="42">
        <v>38.07</v>
      </c>
      <c r="BB36" s="42">
        <v>38.07</v>
      </c>
      <c r="BC36" s="42">
        <v>38.07</v>
      </c>
      <c r="BD36" s="42">
        <v>40.229999999999997</v>
      </c>
      <c r="BE36" s="42">
        <v>40.229999999999997</v>
      </c>
      <c r="BF36" s="42">
        <v>40.229999999999997</v>
      </c>
      <c r="BG36" s="42">
        <v>40.229999999999997</v>
      </c>
      <c r="BH36" s="42">
        <v>44.56</v>
      </c>
      <c r="BI36" s="42">
        <v>44.56</v>
      </c>
      <c r="BJ36" s="42">
        <v>44.56</v>
      </c>
      <c r="BK36" s="42">
        <v>44.56</v>
      </c>
      <c r="BL36" s="42">
        <v>18.309999999999999</v>
      </c>
      <c r="BM36" s="42">
        <v>18.309999999999999</v>
      </c>
      <c r="BN36" s="42">
        <v>18.309999999999999</v>
      </c>
      <c r="BO36" s="42">
        <v>18.309999999999999</v>
      </c>
      <c r="BP36" s="33">
        <v>35.9</v>
      </c>
      <c r="BQ36" s="42">
        <v>9.92</v>
      </c>
      <c r="BR36" s="42">
        <v>9.92</v>
      </c>
      <c r="BS36" s="42"/>
      <c r="BT36" s="42"/>
      <c r="BU36" s="42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</row>
    <row r="37" spans="1:198" s="28" customFormat="1" x14ac:dyDescent="0.25">
      <c r="A37" s="121"/>
      <c r="B37" s="111"/>
      <c r="C37" s="25"/>
      <c r="D37" s="25"/>
      <c r="E37" s="25"/>
      <c r="F37" s="43"/>
      <c r="G37" s="39" t="s">
        <v>209</v>
      </c>
      <c r="H37" s="39" t="s">
        <v>272</v>
      </c>
      <c r="I37" s="39" t="s">
        <v>210</v>
      </c>
      <c r="J37" s="39" t="s">
        <v>211</v>
      </c>
      <c r="K37" s="39" t="s">
        <v>212</v>
      </c>
      <c r="L37" s="39" t="s">
        <v>213</v>
      </c>
      <c r="M37" s="39" t="s">
        <v>214</v>
      </c>
      <c r="N37" s="39" t="s">
        <v>215</v>
      </c>
      <c r="O37" s="39" t="s">
        <v>216</v>
      </c>
      <c r="P37" s="39" t="s">
        <v>217</v>
      </c>
      <c r="Q37" s="39" t="s">
        <v>218</v>
      </c>
      <c r="R37" s="39" t="s">
        <v>219</v>
      </c>
      <c r="S37" s="39" t="s">
        <v>220</v>
      </c>
      <c r="T37" s="39" t="s">
        <v>221</v>
      </c>
      <c r="U37" s="39" t="s">
        <v>222</v>
      </c>
      <c r="V37" s="39" t="s">
        <v>223</v>
      </c>
      <c r="W37" s="39" t="s">
        <v>224</v>
      </c>
      <c r="X37" s="39" t="s">
        <v>225</v>
      </c>
      <c r="Y37" s="39" t="s">
        <v>226</v>
      </c>
      <c r="Z37" s="39" t="s">
        <v>227</v>
      </c>
      <c r="AA37" s="39" t="s">
        <v>228</v>
      </c>
      <c r="AB37" s="39" t="s">
        <v>229</v>
      </c>
      <c r="AC37" s="39" t="s">
        <v>230</v>
      </c>
      <c r="AD37" s="39" t="s">
        <v>231</v>
      </c>
      <c r="AE37" s="39" t="s">
        <v>232</v>
      </c>
      <c r="AF37" s="39" t="s">
        <v>233</v>
      </c>
      <c r="AG37" s="39" t="s">
        <v>234</v>
      </c>
      <c r="AH37" s="39" t="s">
        <v>235</v>
      </c>
      <c r="AI37" s="39" t="s">
        <v>236</v>
      </c>
      <c r="AJ37" s="39" t="s">
        <v>237</v>
      </c>
      <c r="AK37" s="39" t="s">
        <v>238</v>
      </c>
      <c r="AL37" s="39" t="s">
        <v>239</v>
      </c>
      <c r="AM37" s="39" t="s">
        <v>240</v>
      </c>
      <c r="AN37" s="39" t="s">
        <v>241</v>
      </c>
      <c r="AO37" s="39" t="s">
        <v>242</v>
      </c>
      <c r="AP37" s="39" t="s">
        <v>243</v>
      </c>
      <c r="AQ37" s="39" t="s">
        <v>244</v>
      </c>
      <c r="AR37" s="39" t="s">
        <v>245</v>
      </c>
      <c r="AS37" s="39" t="s">
        <v>246</v>
      </c>
      <c r="AT37" s="39" t="s">
        <v>247</v>
      </c>
      <c r="AU37" s="39" t="s">
        <v>248</v>
      </c>
      <c r="AV37" s="39" t="s">
        <v>249</v>
      </c>
      <c r="AW37" s="39" t="s">
        <v>250</v>
      </c>
      <c r="AX37" s="39" t="s">
        <v>251</v>
      </c>
      <c r="AY37" s="39" t="s">
        <v>252</v>
      </c>
      <c r="AZ37" s="39" t="s">
        <v>253</v>
      </c>
      <c r="BA37" s="39" t="s">
        <v>254</v>
      </c>
      <c r="BB37" s="39" t="s">
        <v>255</v>
      </c>
      <c r="BC37" s="39" t="s">
        <v>256</v>
      </c>
      <c r="BD37" s="39" t="s">
        <v>257</v>
      </c>
      <c r="BE37" s="39" t="s">
        <v>258</v>
      </c>
      <c r="BF37" s="39" t="s">
        <v>259</v>
      </c>
      <c r="BG37" s="39" t="s">
        <v>260</v>
      </c>
      <c r="BH37" s="39" t="s">
        <v>261</v>
      </c>
      <c r="BI37" s="39" t="s">
        <v>262</v>
      </c>
      <c r="BJ37" s="39" t="s">
        <v>263</v>
      </c>
      <c r="BK37" s="39" t="s">
        <v>264</v>
      </c>
      <c r="BL37" s="39" t="s">
        <v>265</v>
      </c>
      <c r="BM37" s="39" t="s">
        <v>266</v>
      </c>
      <c r="BN37" s="39" t="s">
        <v>267</v>
      </c>
      <c r="BO37" s="39" t="s">
        <v>268</v>
      </c>
      <c r="BP37" s="39" t="s">
        <v>269</v>
      </c>
      <c r="BQ37" s="39" t="s">
        <v>270</v>
      </c>
      <c r="BR37" s="39" t="s">
        <v>271</v>
      </c>
      <c r="BS37" s="39"/>
      <c r="BT37" s="39"/>
      <c r="BU37" s="39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</row>
    <row r="38" spans="1:198" s="28" customFormat="1" x14ac:dyDescent="0.25">
      <c r="A38" s="118"/>
      <c r="B38" s="103"/>
      <c r="C38" s="1"/>
      <c r="D38" s="1"/>
      <c r="E38" s="1"/>
      <c r="F38" s="48"/>
      <c r="G38" s="48"/>
      <c r="H38" s="48"/>
      <c r="I38" s="4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</row>
    <row r="39" spans="1:198" s="28" customFormat="1" x14ac:dyDescent="0.25">
      <c r="A39" s="118"/>
      <c r="B39" s="103"/>
      <c r="C39" s="1"/>
      <c r="D39" s="1"/>
      <c r="E39" s="1"/>
      <c r="F39" s="48"/>
      <c r="G39" s="48"/>
      <c r="H39" s="48"/>
      <c r="I39" s="4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</row>
    <row r="40" spans="1:198" s="28" customFormat="1" x14ac:dyDescent="0.25">
      <c r="A40" s="118"/>
      <c r="B40" s="103"/>
      <c r="C40" s="1"/>
      <c r="D40" s="1"/>
      <c r="E40" s="1"/>
      <c r="F40" s="48"/>
      <c r="G40" s="48"/>
      <c r="H40" s="48"/>
      <c r="I40" s="4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</row>
    <row r="41" spans="1:198" s="28" customFormat="1" x14ac:dyDescent="0.25">
      <c r="A41" s="118"/>
      <c r="B41" s="103"/>
      <c r="C41" s="1"/>
      <c r="D41" s="1"/>
      <c r="E41" s="1"/>
      <c r="F41" s="48"/>
      <c r="G41" s="48"/>
      <c r="H41" s="48"/>
      <c r="I41" s="4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</row>
    <row r="42" spans="1:198" s="28" customFormat="1" x14ac:dyDescent="0.25">
      <c r="A42" s="118"/>
      <c r="B42" s="103"/>
      <c r="C42" s="1"/>
      <c r="D42" s="1"/>
      <c r="E42" s="1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</row>
    <row r="43" spans="1:198" s="28" customFormat="1" x14ac:dyDescent="0.25">
      <c r="A43" s="118"/>
      <c r="B43" s="103"/>
      <c r="C43" s="1"/>
      <c r="D43" s="1"/>
      <c r="E43" s="1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</row>
    <row r="44" spans="1:198" s="28" customFormat="1" x14ac:dyDescent="0.25">
      <c r="A44" s="118"/>
      <c r="B44" s="103"/>
      <c r="C44" s="1"/>
      <c r="D44" s="1"/>
      <c r="E44" s="1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</row>
    <row r="45" spans="1:198" s="28" customFormat="1" x14ac:dyDescent="0.25">
      <c r="A45" s="118"/>
      <c r="B45" s="103"/>
      <c r="C45" s="1"/>
      <c r="D45" s="1"/>
      <c r="E45" s="1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</row>
    <row r="46" spans="1:198" s="28" customFormat="1" x14ac:dyDescent="0.25">
      <c r="A46" s="118"/>
      <c r="B46" s="103"/>
      <c r="C46" s="1"/>
      <c r="D46" s="1"/>
      <c r="E46" s="1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</row>
    <row r="47" spans="1:198" s="28" customFormat="1" x14ac:dyDescent="0.25">
      <c r="A47" s="118"/>
      <c r="B47" s="103"/>
      <c r="C47" s="1"/>
      <c r="D47" s="1"/>
      <c r="E47" s="1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</row>
    <row r="48" spans="1:198" s="28" customFormat="1" x14ac:dyDescent="0.25">
      <c r="A48" s="118"/>
      <c r="B48" s="103"/>
      <c r="C48" s="1"/>
      <c r="D48" s="1"/>
      <c r="E48" s="1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</row>
    <row r="49" spans="1:198" s="28" customFormat="1" x14ac:dyDescent="0.25">
      <c r="A49" s="118"/>
      <c r="B49" s="103"/>
      <c r="C49" s="1"/>
      <c r="D49" s="9"/>
      <c r="E49" s="9"/>
      <c r="F49" s="48"/>
      <c r="G49" s="48"/>
      <c r="H49" s="48"/>
      <c r="I49" s="4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</row>
    <row r="50" spans="1:198" s="28" customFormat="1" x14ac:dyDescent="0.25">
      <c r="A50" s="118"/>
      <c r="B50" s="103"/>
      <c r="C50" s="1"/>
      <c r="D50" s="1"/>
      <c r="E50" s="1"/>
      <c r="F50" s="48"/>
      <c r="G50" s="48"/>
      <c r="H50" s="48"/>
      <c r="I50" s="4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</row>
    <row r="51" spans="1:198" s="28" customFormat="1" x14ac:dyDescent="0.25">
      <c r="A51" s="118"/>
      <c r="B51" s="103"/>
      <c r="C51" s="1"/>
      <c r="D51" s="1"/>
      <c r="E51" s="1"/>
      <c r="F51" s="48"/>
      <c r="G51" s="48"/>
      <c r="H51" s="48"/>
      <c r="I51" s="4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</row>
    <row r="52" spans="1:198" s="28" customFormat="1" x14ac:dyDescent="0.25">
      <c r="A52" s="118"/>
      <c r="B52" s="103"/>
      <c r="C52" s="1"/>
      <c r="D52" s="1"/>
      <c r="E52" s="1"/>
      <c r="F52" s="48"/>
      <c r="G52" s="48"/>
      <c r="H52" s="48"/>
      <c r="I52" s="4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</row>
    <row r="53" spans="1:198" s="28" customFormat="1" x14ac:dyDescent="0.25">
      <c r="A53" s="118"/>
      <c r="B53" s="103"/>
      <c r="C53" s="1"/>
      <c r="D53" s="1"/>
      <c r="E53" s="1"/>
      <c r="F53" s="48"/>
      <c r="G53" s="48"/>
      <c r="H53" s="48"/>
      <c r="I53" s="4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</row>
    <row r="54" spans="1:198" s="28" customFormat="1" x14ac:dyDescent="0.25">
      <c r="A54" s="118"/>
      <c r="B54" s="103"/>
      <c r="C54" s="1"/>
      <c r="D54" s="1"/>
      <c r="E54" s="1"/>
      <c r="F54" s="48"/>
      <c r="G54" s="48"/>
      <c r="H54" s="48"/>
      <c r="I54" s="4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</row>
    <row r="55" spans="1:198" s="28" customFormat="1" x14ac:dyDescent="0.25">
      <c r="A55" s="118"/>
      <c r="B55" s="103"/>
      <c r="C55" s="1"/>
      <c r="D55" s="1"/>
      <c r="E55" s="1"/>
      <c r="F55" s="48"/>
      <c r="G55" s="48"/>
      <c r="H55" s="48"/>
      <c r="I55" s="4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</row>
    <row r="56" spans="1:198" s="28" customFormat="1" x14ac:dyDescent="0.25">
      <c r="A56" s="118"/>
      <c r="B56" s="103"/>
      <c r="C56" s="1"/>
      <c r="D56" s="1"/>
      <c r="E56" s="1"/>
      <c r="F56" s="48"/>
      <c r="G56" s="48"/>
      <c r="H56" s="48"/>
      <c r="I56" s="4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</row>
    <row r="57" spans="1:198" s="28" customFormat="1" x14ac:dyDescent="0.25">
      <c r="A57" s="118"/>
      <c r="B57" s="103"/>
      <c r="C57" s="1"/>
      <c r="D57" s="6"/>
      <c r="E57" s="6"/>
      <c r="F57" s="48"/>
      <c r="G57" s="48"/>
      <c r="H57" s="48"/>
      <c r="I57" s="4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</row>
    <row r="58" spans="1:198" s="38" customFormat="1" x14ac:dyDescent="0.25">
      <c r="A58" s="118"/>
      <c r="B58" s="103"/>
      <c r="C58" s="1"/>
      <c r="D58" s="6"/>
      <c r="E58" s="6"/>
      <c r="F58" s="48"/>
      <c r="G58" s="48"/>
      <c r="H58" s="48"/>
      <c r="I58" s="4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</row>
    <row r="59" spans="1:198" s="38" customFormat="1" x14ac:dyDescent="0.25">
      <c r="A59" s="118"/>
      <c r="B59" s="103"/>
      <c r="C59" s="1"/>
      <c r="D59" s="6"/>
      <c r="E59" s="6"/>
      <c r="F59" s="48"/>
      <c r="G59" s="48"/>
      <c r="H59" s="48"/>
      <c r="I59" s="4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</row>
    <row r="60" spans="1:198" s="38" customFormat="1" x14ac:dyDescent="0.25">
      <c r="A60" s="118"/>
      <c r="B60" s="103"/>
      <c r="C60" s="1"/>
      <c r="D60" s="6"/>
      <c r="E60" s="6"/>
      <c r="F60" s="48"/>
      <c r="G60" s="48"/>
      <c r="H60" s="48"/>
      <c r="I60" s="4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</row>
    <row r="61" spans="1:198" s="38" customFormat="1" x14ac:dyDescent="0.25">
      <c r="A61" s="118"/>
      <c r="B61" s="103"/>
      <c r="C61" s="1"/>
      <c r="D61" s="6"/>
      <c r="E61" s="6"/>
      <c r="F61" s="48"/>
      <c r="G61" s="48"/>
      <c r="H61" s="48"/>
      <c r="I61" s="4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</row>
    <row r="62" spans="1:198" s="38" customFormat="1" x14ac:dyDescent="0.25">
      <c r="A62" s="118"/>
      <c r="B62" s="103"/>
      <c r="C62" s="1"/>
      <c r="D62" s="1"/>
      <c r="E62" s="1"/>
      <c r="F62" s="48"/>
      <c r="G62" s="48"/>
      <c r="H62" s="48"/>
      <c r="I62" s="4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</row>
    <row r="63" spans="1:198" s="38" customFormat="1" x14ac:dyDescent="0.25">
      <c r="A63" s="118"/>
      <c r="B63" s="103"/>
      <c r="C63" s="1"/>
      <c r="D63" s="1"/>
      <c r="E63" s="1"/>
      <c r="F63" s="48"/>
      <c r="G63" s="48"/>
      <c r="H63" s="48"/>
      <c r="I63" s="4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</row>
    <row r="64" spans="1:198" s="38" customFormat="1" x14ac:dyDescent="0.25">
      <c r="A64" s="118"/>
      <c r="B64" s="103"/>
      <c r="C64" s="1"/>
      <c r="D64" s="1"/>
      <c r="E64" s="1"/>
      <c r="F64" s="48"/>
      <c r="G64" s="48"/>
      <c r="H64" s="48"/>
      <c r="I64" s="4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</row>
    <row r="65" spans="1:198" s="38" customFormat="1" x14ac:dyDescent="0.25">
      <c r="A65" s="118"/>
      <c r="B65" s="103"/>
      <c r="C65" s="1"/>
      <c r="D65" s="1"/>
      <c r="E65" s="1"/>
      <c r="F65" s="48"/>
      <c r="G65" s="48"/>
      <c r="H65" s="48"/>
      <c r="I65" s="4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</row>
    <row r="66" spans="1:198" s="38" customFormat="1" x14ac:dyDescent="0.25">
      <c r="A66" s="118"/>
      <c r="B66" s="103"/>
      <c r="C66" s="1"/>
      <c r="D66" s="1"/>
      <c r="E66" s="1"/>
      <c r="F66" s="48"/>
      <c r="G66" s="48"/>
      <c r="H66" s="48"/>
      <c r="I66" s="4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</row>
    <row r="67" spans="1:198" s="38" customFormat="1" x14ac:dyDescent="0.25">
      <c r="A67" s="118"/>
      <c r="B67" s="103"/>
      <c r="C67" s="1"/>
      <c r="D67" s="1"/>
      <c r="E67" s="1"/>
      <c r="F67" s="48"/>
      <c r="G67" s="48"/>
      <c r="H67" s="48"/>
      <c r="I67" s="4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</row>
    <row r="68" spans="1:198" s="38" customFormat="1" x14ac:dyDescent="0.25">
      <c r="A68" s="118"/>
      <c r="B68" s="103"/>
      <c r="C68" s="1"/>
      <c r="D68" s="1"/>
      <c r="E68" s="1"/>
      <c r="F68" s="48"/>
      <c r="G68" s="48"/>
      <c r="H68" s="48"/>
      <c r="I68" s="4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</row>
    <row r="69" spans="1:198" s="38" customFormat="1" x14ac:dyDescent="0.25">
      <c r="A69" s="118"/>
      <c r="B69" s="103"/>
      <c r="C69" s="1"/>
      <c r="D69" s="1"/>
      <c r="E69" s="1"/>
      <c r="F69" s="48"/>
      <c r="G69" s="48"/>
      <c r="H69" s="48"/>
      <c r="I69" s="4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</row>
    <row r="70" spans="1:198" s="38" customFormat="1" x14ac:dyDescent="0.25">
      <c r="A70" s="118"/>
      <c r="B70" s="103"/>
      <c r="C70" s="1"/>
      <c r="D70" s="1"/>
      <c r="E70" s="1"/>
      <c r="F70" s="48"/>
      <c r="G70" s="48"/>
      <c r="H70" s="48"/>
      <c r="I70" s="4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</row>
    <row r="71" spans="1:198" s="38" customFormat="1" x14ac:dyDescent="0.25">
      <c r="A71" s="118"/>
      <c r="B71" s="103"/>
      <c r="C71" s="1"/>
      <c r="D71" s="1"/>
      <c r="E71" s="1"/>
      <c r="F71" s="48"/>
      <c r="G71" s="48"/>
      <c r="H71" s="48"/>
      <c r="I71" s="4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</row>
    <row r="72" spans="1:198" s="38" customFormat="1" x14ac:dyDescent="0.25">
      <c r="A72" s="118"/>
      <c r="B72" s="103"/>
      <c r="C72" s="1"/>
      <c r="D72" s="1"/>
      <c r="E72" s="1"/>
      <c r="F72" s="48"/>
      <c r="G72" s="48"/>
      <c r="H72" s="48"/>
      <c r="I72" s="4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</row>
    <row r="73" spans="1:198" s="38" customFormat="1" x14ac:dyDescent="0.25">
      <c r="A73" s="118"/>
      <c r="B73" s="103"/>
      <c r="C73" s="1"/>
      <c r="D73" s="1"/>
      <c r="E73" s="1"/>
      <c r="F73" s="48"/>
      <c r="G73" s="48"/>
      <c r="H73" s="48"/>
      <c r="I73" s="4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</row>
    <row r="74" spans="1:198" s="38" customFormat="1" x14ac:dyDescent="0.25">
      <c r="A74" s="118"/>
      <c r="B74" s="103"/>
      <c r="C74" s="1"/>
      <c r="D74" s="1"/>
      <c r="E74" s="1"/>
      <c r="F74" s="48"/>
      <c r="G74" s="48"/>
      <c r="H74" s="48"/>
      <c r="I74" s="4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</row>
    <row r="75" spans="1:198" s="38" customFormat="1" x14ac:dyDescent="0.25">
      <c r="A75" s="118"/>
      <c r="B75" s="103"/>
      <c r="C75" s="1"/>
      <c r="D75" s="1"/>
      <c r="E75" s="1"/>
      <c r="F75" s="48"/>
      <c r="G75" s="48"/>
      <c r="H75" s="48"/>
      <c r="I75" s="4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</row>
    <row r="76" spans="1:198" s="38" customFormat="1" x14ac:dyDescent="0.25">
      <c r="A76" s="118"/>
      <c r="B76" s="103"/>
      <c r="C76" s="1"/>
      <c r="D76" s="1"/>
      <c r="E76" s="1"/>
      <c r="F76" s="48"/>
      <c r="G76" s="48"/>
      <c r="H76" s="48"/>
      <c r="I76" s="4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</row>
    <row r="77" spans="1:198" s="38" customFormat="1" x14ac:dyDescent="0.25">
      <c r="A77" s="118"/>
      <c r="B77" s="103"/>
      <c r="C77" s="1"/>
      <c r="D77" s="1"/>
      <c r="E77" s="1"/>
      <c r="F77" s="48"/>
      <c r="G77" s="48"/>
      <c r="H77" s="48"/>
      <c r="I77" s="4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</row>
    <row r="78" spans="1:198" s="38" customFormat="1" x14ac:dyDescent="0.25">
      <c r="A78" s="118"/>
      <c r="B78" s="103"/>
      <c r="C78" s="1"/>
      <c r="D78" s="1"/>
      <c r="E78" s="1"/>
      <c r="F78" s="48"/>
      <c r="G78" s="48"/>
      <c r="H78" s="48"/>
      <c r="I78" s="4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</row>
    <row r="79" spans="1:198" s="38" customFormat="1" x14ac:dyDescent="0.25">
      <c r="A79" s="118"/>
      <c r="B79" s="103"/>
      <c r="C79" s="2"/>
      <c r="D79" s="10"/>
      <c r="E79" s="2"/>
      <c r="F79" s="48"/>
      <c r="G79" s="48"/>
      <c r="H79" s="48"/>
      <c r="I79" s="4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</row>
    <row r="80" spans="1:198" s="38" customFormat="1" x14ac:dyDescent="0.25">
      <c r="A80" s="118"/>
      <c r="B80" s="103"/>
      <c r="C80" s="2"/>
      <c r="D80" s="2"/>
      <c r="E80" s="2"/>
      <c r="F80" s="48"/>
      <c r="G80" s="48"/>
      <c r="H80" s="48"/>
      <c r="I80" s="4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</row>
    <row r="81" spans="1:198" s="38" customFormat="1" x14ac:dyDescent="0.25">
      <c r="A81" s="118"/>
      <c r="B81" s="103"/>
      <c r="C81" s="2"/>
      <c r="D81" s="2"/>
      <c r="E81" s="2"/>
      <c r="F81" s="48"/>
      <c r="G81" s="48"/>
      <c r="H81" s="48"/>
      <c r="I81" s="4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</row>
    <row r="82" spans="1:198" s="38" customFormat="1" x14ac:dyDescent="0.25">
      <c r="A82" s="118"/>
      <c r="B82" s="103"/>
      <c r="C82" s="2"/>
      <c r="D82" s="2"/>
      <c r="E82" s="2"/>
      <c r="F82" s="48"/>
      <c r="G82" s="48"/>
      <c r="H82" s="48"/>
      <c r="I82" s="4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</row>
    <row r="83" spans="1:198" s="38" customFormat="1" x14ac:dyDescent="0.25">
      <c r="A83" s="118"/>
      <c r="B83" s="103"/>
      <c r="C83" s="2"/>
      <c r="D83" s="2"/>
      <c r="E83" s="2"/>
      <c r="F83" s="48"/>
      <c r="G83" s="48"/>
      <c r="H83" s="48"/>
      <c r="I83" s="4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</row>
    <row r="84" spans="1:198" s="38" customFormat="1" x14ac:dyDescent="0.25">
      <c r="A84" s="118"/>
      <c r="B84" s="103"/>
      <c r="C84" s="2"/>
      <c r="D84" s="2"/>
      <c r="E84" s="11"/>
      <c r="F84" s="48"/>
      <c r="G84" s="48"/>
      <c r="H84" s="48"/>
      <c r="I84" s="4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</row>
    <row r="85" spans="1:198" s="38" customFormat="1" x14ac:dyDescent="0.25">
      <c r="A85" s="118"/>
      <c r="B85" s="103"/>
      <c r="C85" s="1"/>
      <c r="D85" s="1"/>
      <c r="E85" s="1"/>
      <c r="F85" s="48"/>
      <c r="G85" s="48"/>
      <c r="H85" s="48"/>
      <c r="I85" s="4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</row>
    <row r="86" spans="1:198" s="38" customFormat="1" x14ac:dyDescent="0.25">
      <c r="A86" s="118"/>
      <c r="B86" s="103"/>
      <c r="C86" s="1"/>
      <c r="D86" s="1"/>
      <c r="E86" s="1"/>
      <c r="F86" s="48"/>
      <c r="G86" s="48"/>
      <c r="H86" s="48"/>
      <c r="I86" s="4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</row>
    <row r="87" spans="1:198" s="38" customFormat="1" x14ac:dyDescent="0.25">
      <c r="A87" s="118"/>
      <c r="B87" s="103"/>
      <c r="C87" s="1"/>
      <c r="D87" s="1"/>
      <c r="E87" s="1"/>
      <c r="F87" s="48"/>
      <c r="G87" s="48"/>
      <c r="H87" s="48"/>
      <c r="I87" s="4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</row>
    <row r="88" spans="1:198" s="38" customFormat="1" x14ac:dyDescent="0.25">
      <c r="A88" s="118"/>
      <c r="B88" s="103"/>
      <c r="C88" s="1"/>
      <c r="D88" s="1"/>
      <c r="E88" s="1"/>
      <c r="F88" s="48"/>
      <c r="G88" s="48"/>
      <c r="H88" s="48"/>
      <c r="I88" s="4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</row>
    <row r="89" spans="1:198" s="38" customFormat="1" x14ac:dyDescent="0.25">
      <c r="A89" s="118"/>
      <c r="B89" s="103"/>
      <c r="C89" s="1"/>
      <c r="D89" s="1"/>
      <c r="E89" s="1"/>
      <c r="F89" s="48"/>
      <c r="G89" s="48"/>
      <c r="H89" s="48"/>
      <c r="I89" s="4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</row>
    <row r="90" spans="1:198" s="38" customFormat="1" x14ac:dyDescent="0.25">
      <c r="A90" s="118"/>
      <c r="B90" s="103"/>
      <c r="C90" s="1"/>
      <c r="D90" s="1"/>
      <c r="E90" s="1"/>
      <c r="F90" s="48"/>
      <c r="G90" s="48"/>
      <c r="H90" s="48"/>
      <c r="I90" s="4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</row>
    <row r="91" spans="1:198" s="38" customFormat="1" x14ac:dyDescent="0.25">
      <c r="A91" s="118"/>
      <c r="B91" s="103"/>
      <c r="C91" s="1"/>
      <c r="D91" s="1"/>
      <c r="E91" s="1"/>
      <c r="F91" s="48"/>
      <c r="G91" s="48"/>
      <c r="H91" s="48"/>
      <c r="I91" s="4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</row>
    <row r="92" spans="1:198" s="38" customFormat="1" x14ac:dyDescent="0.25">
      <c r="A92" s="118"/>
      <c r="B92" s="103"/>
      <c r="C92" s="1"/>
      <c r="D92" s="1"/>
      <c r="E92" s="1"/>
      <c r="F92" s="48"/>
      <c r="G92" s="48"/>
      <c r="H92" s="48"/>
      <c r="I92" s="4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</row>
    <row r="93" spans="1:198" s="38" customFormat="1" x14ac:dyDescent="0.25">
      <c r="A93" s="118"/>
      <c r="B93" s="103"/>
      <c r="C93" s="1"/>
      <c r="D93" s="1"/>
      <c r="E93" s="1"/>
      <c r="F93" s="48"/>
      <c r="G93" s="48"/>
      <c r="H93" s="48"/>
      <c r="I93" s="4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</row>
    <row r="94" spans="1:198" s="38" customFormat="1" x14ac:dyDescent="0.25">
      <c r="A94" s="118"/>
      <c r="B94" s="103"/>
      <c r="C94" s="1"/>
      <c r="D94" s="1"/>
      <c r="E94" s="1"/>
      <c r="F94" s="48"/>
      <c r="G94" s="48"/>
      <c r="H94" s="48"/>
      <c r="I94" s="4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</row>
  </sheetData>
  <mergeCells count="3">
    <mergeCell ref="F2:F4"/>
    <mergeCell ref="G2:G3"/>
    <mergeCell ref="A3:E3"/>
  </mergeCells>
  <pageMargins left="0.39370078740157483" right="0.39370078740157483" top="0.39370078740157483" bottom="0.39370078740157483" header="0.19685039370078741" footer="0.19685039370078741"/>
  <pageSetup paperSize="8" orientation="landscape" r:id="rId1"/>
  <headerFooter alignWithMargins="0"/>
  <colBreaks count="1" manualBreakCount="1">
    <brk id="7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4"/>
  <sheetViews>
    <sheetView zoomScale="70" zoomScaleNormal="70" zoomScaleSheetLayoutView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51" sqref="G51"/>
    </sheetView>
  </sheetViews>
  <sheetFormatPr defaultRowHeight="13.2" x14ac:dyDescent="0.25"/>
  <cols>
    <col min="1" max="1" width="2.44140625" style="118" bestFit="1" customWidth="1"/>
    <col min="2" max="2" width="12" style="103" bestFit="1" customWidth="1"/>
    <col min="3" max="3" width="24.88671875" bestFit="1" customWidth="1"/>
    <col min="4" max="4" width="25" bestFit="1" customWidth="1"/>
    <col min="5" max="5" width="19.33203125" bestFit="1" customWidth="1"/>
    <col min="6" max="6" width="23.88671875" bestFit="1" customWidth="1"/>
    <col min="7" max="7" width="50" bestFit="1" customWidth="1"/>
    <col min="8" max="8" width="4.5546875" style="48" bestFit="1" customWidth="1"/>
    <col min="9" max="9" width="7.44140625" style="48" bestFit="1" customWidth="1"/>
    <col min="10" max="10" width="7.44140625" style="28" bestFit="1" customWidth="1"/>
    <col min="11" max="11" width="43.44140625" style="28" bestFit="1" customWidth="1"/>
    <col min="12" max="92" width="9.109375" style="28"/>
    <col min="93" max="134" width="9.109375" style="1"/>
  </cols>
  <sheetData>
    <row r="1" spans="1:134" x14ac:dyDescent="0.25">
      <c r="C1" s="18"/>
      <c r="D1" s="18"/>
    </row>
    <row r="2" spans="1:134" ht="12.75" customHeight="1" x14ac:dyDescent="0.25">
      <c r="C2" s="18"/>
      <c r="D2" s="18"/>
      <c r="G2" s="9"/>
      <c r="H2" s="116" t="s">
        <v>434</v>
      </c>
      <c r="I2" s="117" t="s">
        <v>370</v>
      </c>
    </row>
    <row r="3" spans="1:134" s="1" customFormat="1" ht="17.399999999999999" x14ac:dyDescent="0.25">
      <c r="B3" s="866" t="s">
        <v>1216</v>
      </c>
      <c r="C3" s="866"/>
      <c r="D3" s="866"/>
      <c r="E3" s="866"/>
      <c r="F3" s="866"/>
      <c r="G3" s="866"/>
      <c r="H3" s="864" t="s">
        <v>1091</v>
      </c>
      <c r="I3" s="865"/>
      <c r="J3" s="865"/>
      <c r="K3" s="28"/>
      <c r="L3" s="28"/>
      <c r="M3" s="28"/>
      <c r="N3" s="28"/>
      <c r="O3" s="28"/>
      <c r="P3" s="28"/>
      <c r="Q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</row>
    <row r="4" spans="1:134" s="1" customFormat="1" x14ac:dyDescent="0.25">
      <c r="A4" s="119" t="s">
        <v>1058</v>
      </c>
      <c r="B4" s="104" t="s">
        <v>904</v>
      </c>
      <c r="C4" s="26"/>
      <c r="D4" s="26"/>
      <c r="E4" s="27"/>
      <c r="F4" s="27"/>
      <c r="G4" s="27"/>
      <c r="H4" s="113" t="s">
        <v>1062</v>
      </c>
      <c r="I4" s="130" t="s">
        <v>1092</v>
      </c>
      <c r="J4" s="112" t="s">
        <v>1063</v>
      </c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</row>
    <row r="5" spans="1:134" s="3" customFormat="1" x14ac:dyDescent="0.25">
      <c r="A5" s="181">
        <v>2</v>
      </c>
      <c r="B5" s="108" t="s">
        <v>1052</v>
      </c>
      <c r="C5" s="19" t="s">
        <v>437</v>
      </c>
      <c r="D5" s="19" t="s">
        <v>293</v>
      </c>
      <c r="E5" s="98" t="s">
        <v>1059</v>
      </c>
      <c r="F5" s="98"/>
      <c r="G5" s="98" t="s">
        <v>1101</v>
      </c>
      <c r="H5" s="133" t="s">
        <v>89</v>
      </c>
      <c r="I5" s="98">
        <v>5.6000000000000001E-2</v>
      </c>
      <c r="J5" s="98">
        <v>0.06</v>
      </c>
      <c r="K5" s="94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 s="25" customFormat="1" x14ac:dyDescent="0.25">
      <c r="A6" s="181">
        <v>3</v>
      </c>
      <c r="B6" s="105"/>
      <c r="E6" s="263"/>
      <c r="F6" s="263"/>
      <c r="G6" s="263"/>
      <c r="H6" s="150"/>
      <c r="I6" s="299"/>
      <c r="J6" s="300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 s="3" customFormat="1" x14ac:dyDescent="0.25">
      <c r="A7" s="181">
        <v>4</v>
      </c>
      <c r="B7" s="109" t="s">
        <v>984</v>
      </c>
      <c r="C7" s="19" t="s">
        <v>438</v>
      </c>
      <c r="D7" s="22" t="s">
        <v>10</v>
      </c>
      <c r="E7" s="98" t="s">
        <v>34</v>
      </c>
      <c r="F7" s="98"/>
      <c r="G7" s="98" t="s">
        <v>1215</v>
      </c>
      <c r="H7" s="126" t="s">
        <v>89</v>
      </c>
      <c r="I7" s="126"/>
      <c r="J7" s="9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 s="3" customFormat="1" x14ac:dyDescent="0.25">
      <c r="A8" s="181">
        <v>5</v>
      </c>
      <c r="B8" s="109" t="s">
        <v>984</v>
      </c>
      <c r="C8" s="19" t="s">
        <v>438</v>
      </c>
      <c r="D8" s="22" t="s">
        <v>10</v>
      </c>
      <c r="E8" s="98" t="s">
        <v>34</v>
      </c>
      <c r="F8" s="98"/>
      <c r="G8" s="98" t="s">
        <v>1214</v>
      </c>
      <c r="H8" s="126" t="s">
        <v>89</v>
      </c>
      <c r="I8" s="126"/>
      <c r="J8" s="9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 s="25" customFormat="1" x14ac:dyDescent="0.25">
      <c r="A9" s="181">
        <v>6</v>
      </c>
      <c r="B9" s="105"/>
      <c r="E9" s="278"/>
      <c r="F9" s="278"/>
      <c r="G9" s="263"/>
      <c r="H9" s="150"/>
      <c r="I9" s="299"/>
      <c r="J9" s="30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 s="3" customFormat="1" x14ac:dyDescent="0.25">
      <c r="A10" s="181">
        <v>7</v>
      </c>
      <c r="B10" s="108" t="s">
        <v>1029</v>
      </c>
      <c r="C10" s="19" t="s">
        <v>479</v>
      </c>
      <c r="D10" s="19" t="s">
        <v>187</v>
      </c>
      <c r="E10" s="98" t="s">
        <v>1072</v>
      </c>
      <c r="F10" s="98"/>
      <c r="G10" s="98" t="s">
        <v>1221</v>
      </c>
      <c r="H10" s="126" t="s">
        <v>89</v>
      </c>
      <c r="I10" s="126"/>
      <c r="J10" s="9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 s="3" customFormat="1" x14ac:dyDescent="0.25">
      <c r="A11" s="181">
        <v>8</v>
      </c>
      <c r="B11" s="108" t="s">
        <v>1029</v>
      </c>
      <c r="C11" s="19" t="s">
        <v>479</v>
      </c>
      <c r="D11" s="19" t="s">
        <v>187</v>
      </c>
      <c r="E11" s="98" t="s">
        <v>1072</v>
      </c>
      <c r="F11" s="98"/>
      <c r="G11" s="98" t="s">
        <v>1222</v>
      </c>
      <c r="H11" s="126" t="s">
        <v>89</v>
      </c>
      <c r="I11" s="126"/>
      <c r="J11" s="9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 x14ac:dyDescent="0.25">
      <c r="A12" s="121"/>
      <c r="B12" s="111"/>
      <c r="C12" s="25"/>
      <c r="D12" s="25"/>
      <c r="E12" s="30"/>
      <c r="F12" s="30"/>
      <c r="G12" s="30"/>
      <c r="H12" s="132"/>
      <c r="I12" s="301"/>
      <c r="J12" s="300"/>
      <c r="K12" s="25"/>
    </row>
    <row r="13" spans="1:134" s="28" customFormat="1" x14ac:dyDescent="0.25">
      <c r="A13" s="118"/>
      <c r="B13" s="103"/>
      <c r="C13" s="1"/>
      <c r="D13" s="1"/>
      <c r="E13" s="1"/>
      <c r="F13" s="1"/>
      <c r="G13" s="1"/>
      <c r="H13" s="48"/>
      <c r="I13" s="48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</row>
    <row r="14" spans="1:134" s="28" customFormat="1" x14ac:dyDescent="0.25">
      <c r="A14" s="118"/>
      <c r="B14" s="103"/>
      <c r="C14" s="1"/>
      <c r="D14" s="1"/>
      <c r="E14" s="1"/>
      <c r="F14" s="1"/>
      <c r="G14" s="1"/>
      <c r="H14" s="48"/>
      <c r="I14" s="48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</row>
    <row r="15" spans="1:134" s="28" customFormat="1" x14ac:dyDescent="0.25">
      <c r="A15" s="118"/>
      <c r="B15" s="103"/>
      <c r="C15" s="1"/>
      <c r="D15" s="1"/>
      <c r="E15" s="1"/>
      <c r="F15" s="1"/>
      <c r="G15" s="1"/>
      <c r="H15" s="48"/>
      <c r="I15" s="48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</row>
    <row r="16" spans="1:134" s="28" customFormat="1" x14ac:dyDescent="0.25">
      <c r="A16" s="118"/>
      <c r="B16" s="103"/>
      <c r="C16" s="1"/>
      <c r="D16" s="1"/>
      <c r="E16" s="1"/>
      <c r="F16" s="1"/>
      <c r="G16" s="1"/>
      <c r="H16" s="48"/>
      <c r="I16" s="48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</row>
    <row r="17" spans="1:134" s="28" customFormat="1" x14ac:dyDescent="0.25">
      <c r="A17" s="118"/>
      <c r="B17" s="103"/>
      <c r="C17" s="1"/>
      <c r="D17" s="1"/>
      <c r="E17" s="1"/>
      <c r="F17" s="1"/>
      <c r="G17" s="1"/>
      <c r="H17" s="48"/>
      <c r="I17" s="48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</row>
    <row r="18" spans="1:134" s="28" customFormat="1" x14ac:dyDescent="0.25">
      <c r="A18" s="118"/>
      <c r="B18" s="103"/>
      <c r="C18" s="1"/>
      <c r="D18" s="1"/>
      <c r="E18" s="9"/>
      <c r="F18" s="9"/>
      <c r="G18" s="9"/>
      <c r="H18" s="48"/>
      <c r="I18" s="48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</row>
    <row r="19" spans="1:134" s="28" customFormat="1" x14ac:dyDescent="0.25">
      <c r="A19" s="118"/>
      <c r="B19" s="103"/>
      <c r="C19" s="1"/>
      <c r="D19" s="9"/>
      <c r="E19" s="1"/>
      <c r="F19" s="1"/>
      <c r="G19" s="1"/>
      <c r="H19" s="48"/>
      <c r="I19" s="48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</row>
    <row r="20" spans="1:134" s="28" customFormat="1" x14ac:dyDescent="0.25">
      <c r="A20" s="118"/>
      <c r="B20" s="103"/>
      <c r="C20" s="1"/>
      <c r="D20" s="1"/>
      <c r="E20" s="1"/>
      <c r="F20" s="1"/>
      <c r="G20" s="1"/>
      <c r="H20" s="48"/>
      <c r="I20" s="48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</row>
    <row r="21" spans="1:134" s="28" customFormat="1" x14ac:dyDescent="0.25">
      <c r="A21" s="118"/>
      <c r="B21" s="103"/>
      <c r="C21" s="1"/>
      <c r="D21" s="1"/>
      <c r="E21" s="1"/>
      <c r="F21" s="1"/>
      <c r="G21" s="1"/>
      <c r="H21" s="48"/>
      <c r="I21" s="48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</row>
    <row r="22" spans="1:134" s="28" customFormat="1" x14ac:dyDescent="0.25">
      <c r="A22" s="118"/>
      <c r="B22" s="103"/>
      <c r="C22" s="1"/>
      <c r="D22" s="1"/>
      <c r="E22" s="1"/>
      <c r="F22" s="1"/>
      <c r="G22" s="1"/>
      <c r="H22" s="48"/>
      <c r="I22" s="48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</row>
    <row r="23" spans="1:134" s="28" customFormat="1" x14ac:dyDescent="0.25">
      <c r="A23" s="118"/>
      <c r="B23" s="103"/>
      <c r="C23" s="1"/>
      <c r="D23" s="1"/>
      <c r="E23" s="1"/>
      <c r="F23" s="1"/>
      <c r="G23" s="1"/>
      <c r="H23" s="48"/>
      <c r="I23" s="48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</row>
    <row r="24" spans="1:134" s="28" customFormat="1" x14ac:dyDescent="0.25">
      <c r="A24" s="118"/>
      <c r="B24" s="103"/>
      <c r="C24" s="1"/>
      <c r="D24" s="1"/>
      <c r="E24" s="1"/>
      <c r="F24" s="1"/>
      <c r="G24" s="1"/>
      <c r="H24" s="48"/>
      <c r="I24" s="48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</row>
    <row r="25" spans="1:134" s="28" customFormat="1" x14ac:dyDescent="0.25">
      <c r="A25" s="118"/>
      <c r="B25" s="103"/>
      <c r="C25" s="1"/>
      <c r="D25" s="1"/>
      <c r="E25" s="1"/>
      <c r="F25" s="1"/>
      <c r="G25" s="1"/>
      <c r="H25" s="48"/>
      <c r="I25" s="48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</row>
    <row r="26" spans="1:134" s="28" customFormat="1" x14ac:dyDescent="0.25">
      <c r="A26" s="118"/>
      <c r="B26" s="103"/>
      <c r="C26" s="1"/>
      <c r="D26" s="1"/>
      <c r="E26" s="1"/>
      <c r="F26" s="1"/>
      <c r="G26" s="1"/>
      <c r="H26" s="48"/>
      <c r="I26" s="48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</row>
    <row r="27" spans="1:134" s="28" customFormat="1" x14ac:dyDescent="0.25">
      <c r="A27" s="118"/>
      <c r="B27" s="103"/>
      <c r="C27" s="1"/>
      <c r="D27" s="6"/>
      <c r="E27" s="6"/>
      <c r="F27" s="6"/>
      <c r="G27" s="6"/>
      <c r="H27" s="48"/>
      <c r="I27" s="48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</row>
    <row r="28" spans="1:134" s="28" customFormat="1" x14ac:dyDescent="0.25">
      <c r="A28" s="118"/>
      <c r="B28" s="103"/>
      <c r="C28" s="1"/>
      <c r="D28" s="6"/>
      <c r="E28" s="6"/>
      <c r="F28" s="6"/>
      <c r="G28" s="1"/>
      <c r="H28" s="48"/>
      <c r="I28" s="48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</row>
    <row r="29" spans="1:134" s="38" customFormat="1" x14ac:dyDescent="0.25">
      <c r="A29" s="118"/>
      <c r="B29" s="103"/>
      <c r="C29" s="1"/>
      <c r="D29" s="6"/>
      <c r="E29" s="6"/>
      <c r="F29" s="6"/>
      <c r="G29" s="1"/>
      <c r="H29" s="48"/>
      <c r="I29" s="4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</row>
    <row r="30" spans="1:134" s="38" customFormat="1" x14ac:dyDescent="0.25">
      <c r="A30" s="118"/>
      <c r="B30" s="103"/>
      <c r="C30" s="1"/>
      <c r="D30" s="6"/>
      <c r="E30" s="6"/>
      <c r="F30" s="6"/>
      <c r="G30" s="1"/>
      <c r="H30" s="48"/>
      <c r="I30" s="4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</row>
    <row r="31" spans="1:134" s="38" customFormat="1" x14ac:dyDescent="0.25">
      <c r="A31" s="118"/>
      <c r="B31" s="103"/>
      <c r="C31" s="1"/>
      <c r="D31" s="6"/>
      <c r="E31" s="6"/>
      <c r="F31" s="6"/>
      <c r="G31" s="1"/>
      <c r="H31" s="48"/>
      <c r="I31" s="4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</row>
    <row r="32" spans="1:134" s="38" customFormat="1" x14ac:dyDescent="0.25">
      <c r="A32" s="118"/>
      <c r="B32" s="103"/>
      <c r="C32" s="1"/>
      <c r="D32" s="1"/>
      <c r="E32" s="1"/>
      <c r="F32" s="1"/>
      <c r="G32" s="1"/>
      <c r="H32" s="48"/>
      <c r="I32" s="4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</row>
    <row r="33" spans="1:134" s="38" customFormat="1" x14ac:dyDescent="0.25">
      <c r="A33" s="118"/>
      <c r="B33" s="103"/>
      <c r="C33" s="1"/>
      <c r="D33" s="1"/>
      <c r="E33" s="1"/>
      <c r="F33" s="1"/>
      <c r="G33" s="1"/>
      <c r="H33" s="48"/>
      <c r="I33" s="4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</row>
    <row r="34" spans="1:134" s="38" customFormat="1" x14ac:dyDescent="0.25">
      <c r="A34" s="118"/>
      <c r="B34" s="103"/>
      <c r="C34" s="1"/>
      <c r="D34" s="1"/>
      <c r="E34" s="1"/>
      <c r="F34" s="1"/>
      <c r="G34" s="1"/>
      <c r="H34" s="48"/>
      <c r="I34" s="4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</row>
    <row r="35" spans="1:134" s="38" customFormat="1" x14ac:dyDescent="0.25">
      <c r="A35" s="118"/>
      <c r="B35" s="103"/>
      <c r="C35" s="1"/>
      <c r="D35" s="1"/>
      <c r="E35" s="1"/>
      <c r="F35" s="1"/>
      <c r="G35" s="1"/>
      <c r="H35" s="48"/>
      <c r="I35" s="4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</row>
    <row r="36" spans="1:134" s="38" customFormat="1" x14ac:dyDescent="0.25">
      <c r="A36" s="118"/>
      <c r="B36" s="103"/>
      <c r="C36" s="1"/>
      <c r="D36" s="1"/>
      <c r="E36" s="1"/>
      <c r="F36" s="1"/>
      <c r="G36" s="1"/>
      <c r="H36" s="48"/>
      <c r="I36" s="4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</row>
    <row r="37" spans="1:134" s="38" customFormat="1" x14ac:dyDescent="0.25">
      <c r="A37" s="118"/>
      <c r="B37" s="103"/>
      <c r="C37" s="1"/>
      <c r="D37" s="1"/>
      <c r="E37" s="1"/>
      <c r="F37" s="1"/>
      <c r="G37" s="1"/>
      <c r="H37" s="48"/>
      <c r="I37" s="4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</row>
    <row r="38" spans="1:134" s="38" customFormat="1" x14ac:dyDescent="0.25">
      <c r="A38" s="118"/>
      <c r="B38" s="103"/>
      <c r="C38" s="1"/>
      <c r="D38" s="1"/>
      <c r="E38" s="1"/>
      <c r="F38" s="1"/>
      <c r="G38" s="1"/>
      <c r="H38" s="48"/>
      <c r="I38" s="4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</row>
    <row r="39" spans="1:134" s="38" customFormat="1" x14ac:dyDescent="0.25">
      <c r="A39" s="118"/>
      <c r="B39" s="103"/>
      <c r="C39" s="1"/>
      <c r="D39" s="1"/>
      <c r="E39" s="1"/>
      <c r="F39" s="1"/>
      <c r="G39" s="1"/>
      <c r="H39" s="48"/>
      <c r="I39" s="4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</row>
    <row r="40" spans="1:134" s="38" customFormat="1" x14ac:dyDescent="0.25">
      <c r="A40" s="118"/>
      <c r="B40" s="103"/>
      <c r="C40" s="1"/>
      <c r="D40" s="1"/>
      <c r="E40" s="1"/>
      <c r="F40" s="1"/>
      <c r="G40" s="1"/>
      <c r="H40" s="48"/>
      <c r="I40" s="4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</row>
    <row r="41" spans="1:134" s="38" customFormat="1" x14ac:dyDescent="0.25">
      <c r="A41" s="118"/>
      <c r="B41" s="103"/>
      <c r="C41" s="1"/>
      <c r="D41" s="1"/>
      <c r="E41" s="1"/>
      <c r="F41" s="1"/>
      <c r="G41" s="1"/>
      <c r="H41" s="48"/>
      <c r="I41" s="4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</row>
    <row r="42" spans="1:134" s="38" customFormat="1" x14ac:dyDescent="0.25">
      <c r="A42" s="118"/>
      <c r="B42" s="103"/>
      <c r="C42" s="1"/>
      <c r="D42" s="1"/>
      <c r="E42" s="1"/>
      <c r="F42" s="1"/>
      <c r="G42" s="1"/>
      <c r="H42" s="48"/>
      <c r="I42" s="4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</row>
    <row r="43" spans="1:134" s="38" customFormat="1" x14ac:dyDescent="0.25">
      <c r="A43" s="118"/>
      <c r="B43" s="103"/>
      <c r="C43" s="1"/>
      <c r="D43" s="1"/>
      <c r="E43" s="1"/>
      <c r="F43" s="1"/>
      <c r="G43" s="1"/>
      <c r="H43" s="48"/>
      <c r="I43" s="4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</row>
    <row r="44" spans="1:134" s="38" customFormat="1" x14ac:dyDescent="0.25">
      <c r="A44" s="118"/>
      <c r="B44" s="103"/>
      <c r="C44" s="1"/>
      <c r="D44" s="1"/>
      <c r="E44" s="1"/>
      <c r="F44" s="1"/>
      <c r="G44" s="1"/>
      <c r="H44" s="48"/>
      <c r="I44" s="4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</row>
    <row r="45" spans="1:134" s="38" customFormat="1" x14ac:dyDescent="0.25">
      <c r="A45" s="118"/>
      <c r="B45" s="103"/>
      <c r="C45" s="1"/>
      <c r="D45" s="1"/>
      <c r="E45" s="1"/>
      <c r="F45" s="1"/>
      <c r="G45" s="1"/>
      <c r="H45" s="48"/>
      <c r="I45" s="4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</row>
    <row r="46" spans="1:134" s="38" customFormat="1" x14ac:dyDescent="0.25">
      <c r="A46" s="118"/>
      <c r="B46" s="103"/>
      <c r="C46" s="1"/>
      <c r="D46" s="1"/>
      <c r="E46" s="1"/>
      <c r="F46" s="1"/>
      <c r="G46" s="1"/>
      <c r="H46" s="48"/>
      <c r="I46" s="4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</row>
    <row r="47" spans="1:134" s="38" customFormat="1" x14ac:dyDescent="0.25">
      <c r="A47" s="118"/>
      <c r="B47" s="103"/>
      <c r="C47" s="1"/>
      <c r="D47" s="1"/>
      <c r="E47" s="1"/>
      <c r="F47" s="1"/>
      <c r="G47" s="1"/>
      <c r="H47" s="48"/>
      <c r="I47" s="4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</row>
    <row r="48" spans="1:134" s="38" customFormat="1" x14ac:dyDescent="0.25">
      <c r="A48" s="118"/>
      <c r="B48" s="103"/>
      <c r="C48" s="1"/>
      <c r="D48" s="1"/>
      <c r="E48" s="1"/>
      <c r="F48" s="1"/>
      <c r="G48" s="1"/>
      <c r="H48" s="48"/>
      <c r="I48" s="4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</row>
    <row r="49" spans="1:134" s="38" customFormat="1" x14ac:dyDescent="0.25">
      <c r="A49" s="118"/>
      <c r="B49" s="103"/>
      <c r="C49" s="2"/>
      <c r="D49" s="10"/>
      <c r="E49" s="1"/>
      <c r="F49" s="1"/>
      <c r="G49" s="1"/>
      <c r="H49" s="48"/>
      <c r="I49" s="4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</row>
    <row r="50" spans="1:134" s="38" customFormat="1" x14ac:dyDescent="0.25">
      <c r="A50" s="118"/>
      <c r="B50" s="103"/>
      <c r="C50" s="2"/>
      <c r="D50" s="2"/>
      <c r="E50" s="1"/>
      <c r="F50" s="1"/>
      <c r="G50" s="1"/>
      <c r="H50" s="48"/>
      <c r="I50" s="4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</row>
    <row r="51" spans="1:134" s="38" customFormat="1" x14ac:dyDescent="0.25">
      <c r="A51" s="118"/>
      <c r="B51" s="103"/>
      <c r="C51" s="2"/>
      <c r="D51" s="2"/>
      <c r="E51" s="1"/>
      <c r="F51" s="1"/>
      <c r="G51" s="1"/>
      <c r="H51" s="48"/>
      <c r="I51" s="4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</row>
    <row r="52" spans="1:134" s="38" customFormat="1" x14ac:dyDescent="0.25">
      <c r="A52" s="118"/>
      <c r="B52" s="103"/>
      <c r="C52" s="2"/>
      <c r="D52" s="2"/>
      <c r="E52" s="1"/>
      <c r="F52" s="1"/>
      <c r="G52" s="1"/>
      <c r="H52" s="48"/>
      <c r="I52" s="4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</row>
    <row r="53" spans="1:134" s="38" customFormat="1" x14ac:dyDescent="0.25">
      <c r="A53" s="118"/>
      <c r="B53" s="103"/>
      <c r="C53" s="2"/>
      <c r="D53" s="2"/>
      <c r="E53" s="1"/>
      <c r="F53" s="1"/>
      <c r="G53" s="1"/>
      <c r="H53" s="48"/>
      <c r="I53" s="4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</row>
    <row r="54" spans="1:134" s="38" customFormat="1" x14ac:dyDescent="0.25">
      <c r="A54" s="118"/>
      <c r="B54" s="103"/>
      <c r="C54" s="2"/>
      <c r="D54" s="2"/>
      <c r="E54" s="1"/>
      <c r="F54" s="1"/>
      <c r="G54" s="1"/>
      <c r="H54" s="48"/>
      <c r="I54" s="4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</row>
    <row r="55" spans="1:134" s="38" customFormat="1" x14ac:dyDescent="0.25">
      <c r="A55" s="118"/>
      <c r="B55" s="103"/>
      <c r="C55" s="1"/>
      <c r="D55" s="1"/>
      <c r="E55" s="1"/>
      <c r="F55" s="1"/>
      <c r="G55" s="1"/>
      <c r="H55" s="48"/>
      <c r="I55" s="4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</row>
    <row r="56" spans="1:134" s="38" customFormat="1" x14ac:dyDescent="0.25">
      <c r="A56" s="118"/>
      <c r="B56" s="103"/>
      <c r="C56" s="1"/>
      <c r="D56" s="1"/>
      <c r="E56" s="1"/>
      <c r="F56" s="1"/>
      <c r="G56" s="1"/>
      <c r="H56" s="48"/>
      <c r="I56" s="4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</row>
    <row r="57" spans="1:134" s="38" customFormat="1" x14ac:dyDescent="0.25">
      <c r="A57" s="118"/>
      <c r="B57" s="103"/>
      <c r="C57" s="1"/>
      <c r="D57" s="1"/>
      <c r="E57" s="1"/>
      <c r="F57" s="1"/>
      <c r="G57" s="1"/>
      <c r="H57" s="48"/>
      <c r="I57" s="4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</row>
    <row r="58" spans="1:134" s="38" customFormat="1" x14ac:dyDescent="0.25">
      <c r="A58" s="118"/>
      <c r="B58" s="103"/>
      <c r="C58" s="1"/>
      <c r="D58" s="1"/>
      <c r="E58" s="1"/>
      <c r="F58" s="1"/>
      <c r="G58" s="1"/>
      <c r="H58" s="48"/>
      <c r="I58" s="4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</row>
    <row r="59" spans="1:134" s="38" customFormat="1" x14ac:dyDescent="0.25">
      <c r="A59" s="118"/>
      <c r="B59" s="103"/>
      <c r="C59" s="1"/>
      <c r="D59" s="1"/>
      <c r="E59" s="1"/>
      <c r="F59" s="1"/>
      <c r="G59" s="1"/>
      <c r="H59" s="48"/>
      <c r="I59" s="4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</row>
    <row r="60" spans="1:134" s="38" customFormat="1" x14ac:dyDescent="0.25">
      <c r="A60" s="118"/>
      <c r="B60" s="103"/>
      <c r="C60" s="1"/>
      <c r="D60" s="1"/>
      <c r="E60" s="1"/>
      <c r="F60" s="1"/>
      <c r="G60" s="1"/>
      <c r="H60" s="48"/>
      <c r="I60" s="4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</row>
    <row r="61" spans="1:134" s="38" customFormat="1" x14ac:dyDescent="0.25">
      <c r="A61" s="118"/>
      <c r="B61" s="103"/>
      <c r="C61" s="1"/>
      <c r="D61" s="1"/>
      <c r="E61" s="1"/>
      <c r="F61" s="1"/>
      <c r="G61" s="1"/>
      <c r="H61" s="48"/>
      <c r="I61" s="4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</row>
    <row r="62" spans="1:134" s="38" customFormat="1" x14ac:dyDescent="0.25">
      <c r="A62" s="118"/>
      <c r="B62" s="103"/>
      <c r="C62" s="1"/>
      <c r="D62" s="1"/>
      <c r="E62" s="1"/>
      <c r="F62" s="1"/>
      <c r="G62" s="1"/>
      <c r="H62" s="48"/>
      <c r="I62" s="4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</row>
    <row r="63" spans="1:134" s="38" customFormat="1" x14ac:dyDescent="0.25">
      <c r="A63" s="118"/>
      <c r="B63" s="103"/>
      <c r="C63" s="1"/>
      <c r="D63" s="1"/>
      <c r="E63" s="1"/>
      <c r="F63" s="1"/>
      <c r="G63" s="1"/>
      <c r="H63" s="48"/>
      <c r="I63" s="4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</row>
    <row r="64" spans="1:134" s="38" customFormat="1" x14ac:dyDescent="0.25">
      <c r="A64" s="118"/>
      <c r="B64" s="103"/>
      <c r="C64" s="1"/>
      <c r="D64" s="1"/>
      <c r="E64" s="1"/>
      <c r="F64" s="1"/>
      <c r="G64" s="1"/>
      <c r="H64" s="48"/>
      <c r="I64" s="4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</row>
  </sheetData>
  <mergeCells count="2">
    <mergeCell ref="B3:G3"/>
    <mergeCell ref="H3:J3"/>
  </mergeCells>
  <pageMargins left="0.39370078740157483" right="0.39370078740157483" top="0.39370078740157483" bottom="0.39370078740157483" header="0.19685039370078741" footer="0.19685039370078741"/>
  <pageSetup paperSize="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ПЭДУ заказы</vt:lpstr>
      <vt:lpstr>ЭД117 типы</vt:lpstr>
      <vt:lpstr>ведомость</vt:lpstr>
      <vt:lpstr>43</vt:lpstr>
      <vt:lpstr>дерево ЭД117-02Э</vt:lpstr>
      <vt:lpstr>детали ЭД117-02Э</vt:lpstr>
      <vt:lpstr>исп. ЭД117-02Э таб</vt:lpstr>
      <vt:lpstr>исп. ЭД117-02Э стр</vt:lpstr>
      <vt:lpstr>Лист1</vt:lpstr>
      <vt:lpstr>'43'!Область_печати</vt:lpstr>
      <vt:lpstr>ведомость!Область_печати</vt:lpstr>
      <vt:lpstr>'дерево ЭД117-02Э'!Область_печати</vt:lpstr>
      <vt:lpstr>'детали ЭД117-02Э'!Область_печати</vt:lpstr>
      <vt:lpstr>'исп. ЭД117-02Э стр'!Область_печати</vt:lpstr>
      <vt:lpstr>'исп. ЭД117-02Э таб'!Область_печати</vt:lpstr>
      <vt:lpstr>'ПЭДУ заказы'!Область_печати</vt:lpstr>
      <vt:lpstr>'ЭД117 типы'!Область_печати</vt:lpstr>
    </vt:vector>
  </TitlesOfParts>
  <Company>MoBIL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to3</dc:creator>
  <cp:lastModifiedBy>Vasya</cp:lastModifiedBy>
  <cp:lastPrinted>2017-06-19T11:19:01Z</cp:lastPrinted>
  <dcterms:created xsi:type="dcterms:W3CDTF">2016-04-12T09:37:27Z</dcterms:created>
  <dcterms:modified xsi:type="dcterms:W3CDTF">2017-07-31T09:55:45Z</dcterms:modified>
</cp:coreProperties>
</file>