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Z_B668912D_ACBC_43A9_A857_7C7669476781_.wvu.FilterData">Sheet1!$J$1:$J$302</definedName>
  </definedNames>
  <calcPr/>
  <customWorkbookViews>
    <customWorkbookView activeSheetId="0" maximized="1" windowHeight="0" windowWidth="0" guid="{B668912D-ACBC-43A9-A857-7C7669476781}" name="Filter 1"/>
  </customWorkbookViews>
  <extLst>
    <ext uri="GoogleSheetsCustomDataVersion1">
      <go:sheetsCustomData xmlns:go="http://customooxmlschemas.google.com/" r:id="rId6" roundtripDataSignature="AMtx7mh+YC3FDwIUl5k/ENz6KvtOVHF5ag=="/>
    </ext>
  </extLst>
</workbook>
</file>

<file path=xl/sharedStrings.xml><?xml version="1.0" encoding="utf-8"?>
<sst xmlns="http://schemas.openxmlformats.org/spreadsheetml/2006/main" count="246" uniqueCount="134">
  <si>
    <t>Approximations</t>
  </si>
  <si>
    <t>Gas price</t>
  </si>
  <si>
    <t>Param</t>
  </si>
  <si>
    <t>Compute (µs)</t>
  </si>
  <si>
    <t>History (bytes)</t>
  </si>
  <si>
    <t>State (bytes)</t>
  </si>
  <si>
    <t>Bandwidth</t>
  </si>
  <si>
    <t>Bloom topic</t>
  </si>
  <si>
    <t>Mem quad</t>
  </si>
  <si>
    <t>Computed</t>
  </si>
  <si>
    <t>Actual</t>
  </si>
  <si>
    <t>Coefficient</t>
  </si>
  <si>
    <t>DUP</t>
  </si>
  <si>
    <t>FASTESTSTEP</t>
  </si>
  <si>
    <t>SWAP</t>
  </si>
  <si>
    <t>PUSH</t>
  </si>
  <si>
    <t>Max execution time (us)</t>
  </si>
  <si>
    <t>per microsecond</t>
  </si>
  <si>
    <t>Max history growth per day (MB)</t>
  </si>
  <si>
    <t>per history byte</t>
  </si>
  <si>
    <t>ADD</t>
  </si>
  <si>
    <t>Max state growth per day (MB)</t>
  </si>
  <si>
    <t>per state byte</t>
  </si>
  <si>
    <t>MUL</t>
  </si>
  <si>
    <t>FASTSTEP</t>
  </si>
  <si>
    <t>Max block size</t>
  </si>
  <si>
    <t>per bandwidth byte</t>
  </si>
  <si>
    <t>SUB</t>
  </si>
  <si>
    <t>Max bloom topics per block</t>
  </si>
  <si>
    <t>per bloom topic</t>
  </si>
  <si>
    <t>DIV</t>
  </si>
  <si>
    <t>Max memory (MB)</t>
  </si>
  <si>
    <t>per memory quad (eg. 160 bytes -&gt; 5 words -&gt; 25 quads)</t>
  </si>
  <si>
    <t>SDIV</t>
  </si>
  <si>
    <t>MOD</t>
  </si>
  <si>
    <t>SMOD</t>
  </si>
  <si>
    <t>Gas limit</t>
  </si>
  <si>
    <t>ADDMOD</t>
  </si>
  <si>
    <t>MIDSTEP</t>
  </si>
  <si>
    <t>MULMOD</t>
  </si>
  <si>
    <t>EXPBASE</t>
  </si>
  <si>
    <t>SLOWSTEP</t>
  </si>
  <si>
    <t>EXPBYTE</t>
  </si>
  <si>
    <t>SIGNEXTEND</t>
  </si>
  <si>
    <t>LT</t>
  </si>
  <si>
    <t>GT</t>
  </si>
  <si>
    <t>SLT</t>
  </si>
  <si>
    <t>SGT</t>
  </si>
  <si>
    <t>EQ</t>
  </si>
  <si>
    <t>ISZERO</t>
  </si>
  <si>
    <t>AND</t>
  </si>
  <si>
    <t>OR</t>
  </si>
  <si>
    <t>XOR</t>
  </si>
  <si>
    <t>NOT</t>
  </si>
  <si>
    <t>BYTE</t>
  </si>
  <si>
    <t>SHA3BASE</t>
  </si>
  <si>
    <t>SHA3WORD</t>
  </si>
  <si>
    <t>ECRECOVER</t>
  </si>
  <si>
    <t>SHA256BASE</t>
  </si>
  <si>
    <t>SHA256WORD</t>
  </si>
  <si>
    <t>RIPEMD160BASE</t>
  </si>
  <si>
    <t>RIPEMD160WORD</t>
  </si>
  <si>
    <t>IDENTITYBASE</t>
  </si>
  <si>
    <t>IDENTITYWORD</t>
  </si>
  <si>
    <t>ADDRESS</t>
  </si>
  <si>
    <t>QUICKSTEP</t>
  </si>
  <si>
    <t>BALANCE</t>
  </si>
  <si>
    <t>EXTSTEP</t>
  </si>
  <si>
    <t>ORIGIN</t>
  </si>
  <si>
    <t>CALLER</t>
  </si>
  <si>
    <t>CALLVALUE</t>
  </si>
  <si>
    <t>CALLDATALOAD</t>
  </si>
  <si>
    <t>CALLDATASIZE</t>
  </si>
  <si>
    <t>CALLDATACOPYBASE</t>
  </si>
  <si>
    <t>CODESIZE</t>
  </si>
  <si>
    <t>CODECOPYBASE</t>
  </si>
  <si>
    <t>GASPRICE</t>
  </si>
  <si>
    <t>EXTCODESIZE</t>
  </si>
  <si>
    <t>EXTCODECOPYBASE</t>
  </si>
  <si>
    <t>GCOPYWORD</t>
  </si>
  <si>
    <t>BLOCKHASH</t>
  </si>
  <si>
    <t>COINBASE</t>
  </si>
  <si>
    <t>TIMESTAMP</t>
  </si>
  <si>
    <t>NUMBER</t>
  </si>
  <si>
    <t>DIFFICULTY</t>
  </si>
  <si>
    <t>GASLIMIT</t>
  </si>
  <si>
    <t>POP</t>
  </si>
  <si>
    <t>MLOAD</t>
  </si>
  <si>
    <t>MSTORE</t>
  </si>
  <si>
    <t>MSTORE8</t>
  </si>
  <si>
    <t>SLOAD</t>
  </si>
  <si>
    <t>STORAGEADD</t>
  </si>
  <si>
    <t>STORAGEMOD</t>
  </si>
  <si>
    <t>STORAGEKILL</t>
  </si>
  <si>
    <t>5000, plus 15000 refund</t>
  </si>
  <si>
    <t>JUMP</t>
  </si>
  <si>
    <t>JUMPI</t>
  </si>
  <si>
    <t>PC</t>
  </si>
  <si>
    <t>MSIZE</t>
  </si>
  <si>
    <t>GAS</t>
  </si>
  <si>
    <t>JUMPDEST</t>
  </si>
  <si>
    <t>GLOG</t>
  </si>
  <si>
    <t>GLOGTOPIC</t>
  </si>
  <si>
    <t>GLOGDATA</t>
  </si>
  <si>
    <t>CREATE</t>
  </si>
  <si>
    <t>CREATEDATA</t>
  </si>
  <si>
    <t>New: full_memory_gas_cost = 3 * W + floor(W*W / 512)</t>
  </si>
  <si>
    <t>GCALL</t>
  </si>
  <si>
    <t>GCALLVALUETRANSFER</t>
  </si>
  <si>
    <t>Note: 2300 additional free gas to internal execution for calls that have value transfer</t>
  </si>
  <si>
    <t>GCALLSTIPEND</t>
  </si>
  <si>
    <t>GCALLNEWACCOUNT</t>
  </si>
  <si>
    <t>RETURN</t>
  </si>
  <si>
    <t>ZEROSTEP</t>
  </si>
  <si>
    <t>STOP</t>
  </si>
  <si>
    <t>SUICIDE</t>
  </si>
  <si>
    <t>GSUICIDEREFUND</t>
  </si>
  <si>
    <t>24000 refund</t>
  </si>
  <si>
    <t>MEMWORD</t>
  </si>
  <si>
    <t>QUADCOEFFDIV</t>
  </si>
  <si>
    <t>512 (divisor)</t>
  </si>
  <si>
    <t>Old: full_memory_gas_cost = W + floor(W*W / 1024), W = words in memory</t>
  </si>
  <si>
    <t>GTX</t>
  </si>
  <si>
    <t>GTXDATANONZERO</t>
  </si>
  <si>
    <t>GTXDATAZERO</t>
  </si>
  <si>
    <t>See https://github.com/ethereum/cpp-ethereum/blob/poc9trie/feeStructure.json</t>
  </si>
  <si>
    <t>Tier</t>
  </si>
  <si>
    <t>Name</t>
  </si>
  <si>
    <t>Gas</t>
  </si>
  <si>
    <t>(SPECIAL)</t>
  </si>
  <si>
    <t>n/a</t>
  </si>
  <si>
    <t>Gas cost</t>
  </si>
  <si>
    <t>CALLDATACOPY</t>
  </si>
  <si>
    <t>CODECOPY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</si>
</sst>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1" xfId="0" applyFont="1" applyNumberFormat="1"/>
    <xf borderId="0" fillId="2" fontId="1" numFmtId="0" xfId="0" applyFill="1" applyFont="1"/>
    <xf borderId="0" fillId="2" fontId="2" numFmtId="1" xfId="0" applyFont="1" applyNumberFormat="1"/>
    <xf borderId="0" fillId="3" fontId="2" numFmtId="1" xfId="0" applyFill="1" applyFont="1" applyNumberFormat="1"/>
    <xf borderId="0" fillId="4" fontId="1" numFmtId="0" xfId="0" applyFill="1" applyFont="1"/>
    <xf borderId="0" fillId="4" fontId="2" numFmtId="1" xfId="0" applyFont="1" applyNumberFormat="1"/>
    <xf borderId="0" fillId="5" fontId="2" numFmtId="1" xfId="0" applyFill="1" applyFont="1" applyNumberFormat="1"/>
    <xf borderId="0" fillId="6" fontId="1" numFmtId="0" xfId="0" applyFill="1" applyFont="1"/>
    <xf borderId="0" fillId="6" fontId="2" numFmtId="1" xfId="0" applyFont="1" applyNumberFormat="1"/>
    <xf borderId="0" fillId="7" fontId="1" numFmtId="0" xfId="0" applyFill="1" applyFont="1"/>
    <xf borderId="0" fillId="7" fontId="2" numFmtId="0" xfId="0" applyFont="1"/>
    <xf borderId="0" fillId="8" fontId="2" numFmtId="1" xfId="0" applyFill="1" applyFont="1" applyNumberFormat="1"/>
    <xf borderId="0" fillId="7" fontId="2" numFmtId="1" xfId="0" applyFont="1" applyNumberFormat="1"/>
    <xf borderId="0" fillId="9" fontId="1" numFmtId="0" xfId="0" applyFill="1" applyFont="1"/>
    <xf borderId="0" fillId="9" fontId="2" numFmtId="1" xfId="0" applyFont="1" applyNumberFormat="1"/>
    <xf borderId="0" fillId="10" fontId="2" numFmtId="1" xfId="0" applyFill="1" applyFont="1" applyNumberFormat="1"/>
    <xf borderId="0" fillId="11" fontId="1" numFmtId="0" xfId="0" applyFill="1" applyFont="1"/>
    <xf borderId="0" fillId="11" fontId="2" numFmtId="1" xfId="0" applyFont="1" applyNumberFormat="1"/>
    <xf borderId="0" fillId="12" fontId="1" numFmtId="0" xfId="0" applyFill="1" applyFont="1"/>
    <xf borderId="0" fillId="12" fontId="2" numFmtId="1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8.0"/>
    <col customWidth="1" min="2" max="5" width="13.71"/>
    <col customWidth="1" min="6" max="7" width="11.29"/>
    <col customWidth="1" min="8" max="9" width="10.29"/>
    <col customWidth="1" min="10" max="11" width="18.0"/>
    <col customWidth="1" min="12" max="12" width="29.71"/>
    <col customWidth="1" min="13" max="29" width="18.0"/>
  </cols>
  <sheetData>
    <row r="1" ht="15.75" customHeight="1">
      <c r="A1" s="1"/>
      <c r="B1" s="2" t="s">
        <v>0</v>
      </c>
      <c r="F1" s="1"/>
      <c r="G1" s="1"/>
      <c r="H1" s="2" t="s">
        <v>1</v>
      </c>
      <c r="J1" s="1"/>
      <c r="N1" s="1"/>
    </row>
    <row r="2" ht="15.7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3" t="s">
        <v>10</v>
      </c>
      <c r="J2" s="1"/>
      <c r="N2" s="1" t="s">
        <v>11</v>
      </c>
    </row>
    <row r="3" ht="15.75" customHeight="1">
      <c r="A3" s="4" t="s">
        <v>12</v>
      </c>
      <c r="B3" s="4">
        <v>3.0</v>
      </c>
      <c r="C3" s="4"/>
      <c r="D3" s="4"/>
      <c r="E3" s="4"/>
      <c r="F3" s="4"/>
      <c r="G3" s="4"/>
      <c r="H3" s="4">
        <f t="shared" ref="H3:H5" si="1">B3*N$5 + C3*N$6 + D3*N$7 + E3 * N$8 + F3 * N$9 + G3 * N$10</f>
        <v>3</v>
      </c>
      <c r="I3" s="5">
        <v>3.0</v>
      </c>
      <c r="J3" s="4" t="s">
        <v>13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t="15.75" customHeight="1">
      <c r="A4" s="4" t="s">
        <v>14</v>
      </c>
      <c r="B4" s="4">
        <v>3.0</v>
      </c>
      <c r="C4" s="4"/>
      <c r="D4" s="4"/>
      <c r="E4" s="4"/>
      <c r="F4" s="4"/>
      <c r="G4" s="4"/>
      <c r="H4" s="4">
        <f t="shared" si="1"/>
        <v>3</v>
      </c>
      <c r="I4" s="5">
        <v>3.0</v>
      </c>
      <c r="J4" s="4" t="s">
        <v>13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15.75" customHeight="1">
      <c r="A5" s="4" t="s">
        <v>15</v>
      </c>
      <c r="B5" s="4">
        <v>3.0</v>
      </c>
      <c r="C5" s="4"/>
      <c r="D5" s="4"/>
      <c r="E5" s="4"/>
      <c r="F5" s="4"/>
      <c r="G5" s="4"/>
      <c r="H5" s="4">
        <f t="shared" si="1"/>
        <v>3</v>
      </c>
      <c r="I5" s="6">
        <v>3.0</v>
      </c>
      <c r="J5" s="4" t="s">
        <v>13</v>
      </c>
      <c r="K5" s="4"/>
      <c r="L5" s="4" t="s">
        <v>16</v>
      </c>
      <c r="M5" s="4">
        <v>3141592.0</v>
      </c>
      <c r="N5" s="4">
        <f>M13/M5</f>
        <v>1</v>
      </c>
      <c r="O5" s="4" t="s">
        <v>17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15.75" customHeight="1">
      <c r="A6" s="4"/>
      <c r="B6" s="4"/>
      <c r="C6" s="4"/>
      <c r="D6" s="4"/>
      <c r="E6" s="4"/>
      <c r="F6" s="4"/>
      <c r="G6" s="4"/>
      <c r="H6" s="4"/>
      <c r="I6" s="5"/>
      <c r="J6" s="4"/>
      <c r="K6" s="4"/>
      <c r="L6" s="4" t="s">
        <v>18</v>
      </c>
      <c r="M6" s="4">
        <v>3217.0</v>
      </c>
      <c r="N6" s="4">
        <f>M13/(M6*1048576/7200)</f>
        <v>6.705502127</v>
      </c>
      <c r="O6" s="4" t="s">
        <v>19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15.75" customHeight="1">
      <c r="A7" s="7" t="s">
        <v>20</v>
      </c>
      <c r="B7" s="7">
        <v>3.0</v>
      </c>
      <c r="C7" s="7"/>
      <c r="D7" s="7"/>
      <c r="E7" s="7"/>
      <c r="F7" s="7"/>
      <c r="G7" s="7"/>
      <c r="H7" s="7">
        <f t="shared" ref="H7:H79" si="2">B7*N$5 + C7*N$6 + D7*N$7 + E7 * N$8 + F7 * N$9 + G7 * N$10</f>
        <v>3</v>
      </c>
      <c r="I7" s="8">
        <f>H7</f>
        <v>3</v>
      </c>
      <c r="J7" s="7" t="s">
        <v>13</v>
      </c>
      <c r="K7" s="7"/>
      <c r="L7" s="7" t="s">
        <v>21</v>
      </c>
      <c r="M7" s="7">
        <v>113.0</v>
      </c>
      <c r="N7" s="7">
        <f>M13/(M7*1048576/7200)</f>
        <v>190.8991181</v>
      </c>
      <c r="O7" s="7" t="s">
        <v>22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5.75" customHeight="1">
      <c r="A8" s="7" t="s">
        <v>23</v>
      </c>
      <c r="B8" s="7">
        <v>5.0</v>
      </c>
      <c r="C8" s="7"/>
      <c r="D8" s="7"/>
      <c r="E8" s="7"/>
      <c r="F8" s="7"/>
      <c r="G8" s="7"/>
      <c r="H8" s="7">
        <f t="shared" si="2"/>
        <v>5</v>
      </c>
      <c r="I8" s="8">
        <v>5.0</v>
      </c>
      <c r="J8" s="7" t="s">
        <v>24</v>
      </c>
      <c r="K8" s="7"/>
      <c r="L8" s="7" t="s">
        <v>25</v>
      </c>
      <c r="M8" s="7">
        <v>50.25</v>
      </c>
      <c r="N8" s="7">
        <f>M13/(M8*1024)</f>
        <v>61.053949</v>
      </c>
      <c r="O8" s="7" t="s">
        <v>26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5.75" customHeight="1">
      <c r="A9" s="7" t="s">
        <v>27</v>
      </c>
      <c r="B9" s="7">
        <v>3.0</v>
      </c>
      <c r="C9" s="7"/>
      <c r="D9" s="7"/>
      <c r="E9" s="7"/>
      <c r="F9" s="7"/>
      <c r="G9" s="7"/>
      <c r="H9" s="7">
        <f t="shared" si="2"/>
        <v>3</v>
      </c>
      <c r="I9" s="8">
        <f>H9</f>
        <v>3</v>
      </c>
      <c r="J9" s="7" t="s">
        <v>13</v>
      </c>
      <c r="K9" s="7"/>
      <c r="L9" s="7" t="s">
        <v>28</v>
      </c>
      <c r="M9" s="7">
        <v>12566.0</v>
      </c>
      <c r="N9" s="7">
        <f>M13/M9</f>
        <v>250.0073213</v>
      </c>
      <c r="O9" s="7" t="s">
        <v>29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5.75" customHeight="1">
      <c r="A10" s="7" t="s">
        <v>30</v>
      </c>
      <c r="B10" s="7">
        <v>5.0</v>
      </c>
      <c r="C10" s="7"/>
      <c r="D10" s="7"/>
      <c r="E10" s="7"/>
      <c r="F10" s="7"/>
      <c r="G10" s="7"/>
      <c r="H10" s="7">
        <f t="shared" si="2"/>
        <v>5</v>
      </c>
      <c r="I10" s="9">
        <v>5.0</v>
      </c>
      <c r="J10" s="7" t="s">
        <v>24</v>
      </c>
      <c r="K10" s="7"/>
      <c r="L10" s="7" t="s">
        <v>31</v>
      </c>
      <c r="M10" s="7">
        <v>39.0</v>
      </c>
      <c r="N10" s="7">
        <f>M13/(M10*1048576/32)^2*1024</f>
        <v>0.001969793296</v>
      </c>
      <c r="O10" s="7" t="s">
        <v>32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5.75" customHeight="1">
      <c r="A11" s="7" t="s">
        <v>33</v>
      </c>
      <c r="B11" s="7">
        <v>5.0</v>
      </c>
      <c r="C11" s="7"/>
      <c r="D11" s="7"/>
      <c r="E11" s="7"/>
      <c r="F11" s="7"/>
      <c r="G11" s="7"/>
      <c r="H11" s="7">
        <f t="shared" si="2"/>
        <v>5</v>
      </c>
      <c r="I11" s="9">
        <v>5.0</v>
      </c>
      <c r="J11" s="7" t="s">
        <v>24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5.75" customHeight="1">
      <c r="A12" s="7" t="s">
        <v>34</v>
      </c>
      <c r="B12" s="7">
        <v>5.0</v>
      </c>
      <c r="C12" s="7"/>
      <c r="D12" s="7"/>
      <c r="E12" s="7"/>
      <c r="F12" s="7"/>
      <c r="G12" s="7"/>
      <c r="H12" s="7">
        <f t="shared" si="2"/>
        <v>5</v>
      </c>
      <c r="I12" s="9">
        <v>5.0</v>
      </c>
      <c r="J12" s="7" t="s">
        <v>24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5.75" customHeight="1">
      <c r="A13" s="7" t="s">
        <v>35</v>
      </c>
      <c r="B13" s="7">
        <v>5.0</v>
      </c>
      <c r="C13" s="7"/>
      <c r="D13" s="7"/>
      <c r="E13" s="7"/>
      <c r="F13" s="7"/>
      <c r="G13" s="7"/>
      <c r="H13" s="7">
        <f t="shared" si="2"/>
        <v>5</v>
      </c>
      <c r="I13" s="9">
        <v>5.0</v>
      </c>
      <c r="J13" s="7" t="s">
        <v>24</v>
      </c>
      <c r="K13" s="7"/>
      <c r="L13" s="7" t="s">
        <v>36</v>
      </c>
      <c r="M13" s="7">
        <v>3141592.0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5.75" customHeight="1">
      <c r="A14" s="7" t="s">
        <v>37</v>
      </c>
      <c r="B14" s="7">
        <v>8.0</v>
      </c>
      <c r="C14" s="7"/>
      <c r="D14" s="7"/>
      <c r="E14" s="7"/>
      <c r="F14" s="7"/>
      <c r="G14" s="7"/>
      <c r="H14" s="7">
        <f t="shared" si="2"/>
        <v>8</v>
      </c>
      <c r="I14" s="9">
        <v>8.0</v>
      </c>
      <c r="J14" s="7" t="s">
        <v>38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5.75" customHeight="1">
      <c r="A15" s="7" t="s">
        <v>39</v>
      </c>
      <c r="B15" s="7">
        <v>8.0</v>
      </c>
      <c r="C15" s="7"/>
      <c r="D15" s="7"/>
      <c r="E15" s="7"/>
      <c r="F15" s="7"/>
      <c r="G15" s="7"/>
      <c r="H15" s="7">
        <f t="shared" si="2"/>
        <v>8</v>
      </c>
      <c r="I15" s="9">
        <v>8.0</v>
      </c>
      <c r="J15" s="7" t="s">
        <v>38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5.75" customHeight="1">
      <c r="A16" s="7" t="s">
        <v>40</v>
      </c>
      <c r="B16" s="7">
        <v>10.0</v>
      </c>
      <c r="C16" s="7"/>
      <c r="D16" s="7"/>
      <c r="E16" s="7"/>
      <c r="F16" s="7"/>
      <c r="G16" s="7"/>
      <c r="H16" s="7">
        <f t="shared" si="2"/>
        <v>10</v>
      </c>
      <c r="I16" s="9">
        <v>10.0</v>
      </c>
      <c r="J16" s="7" t="s">
        <v>41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5.75" customHeight="1">
      <c r="A17" s="7" t="s">
        <v>42</v>
      </c>
      <c r="B17" s="7">
        <v>10.0</v>
      </c>
      <c r="C17" s="7"/>
      <c r="D17" s="7"/>
      <c r="E17" s="7"/>
      <c r="F17" s="7"/>
      <c r="G17" s="7"/>
      <c r="H17" s="7">
        <f t="shared" si="2"/>
        <v>10</v>
      </c>
      <c r="I17" s="9">
        <v>10.0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5.75" customHeight="1">
      <c r="A18" s="7" t="s">
        <v>43</v>
      </c>
      <c r="B18" s="7">
        <v>5.0</v>
      </c>
      <c r="C18" s="7"/>
      <c r="D18" s="7"/>
      <c r="E18" s="7"/>
      <c r="F18" s="7"/>
      <c r="G18" s="7"/>
      <c r="H18" s="7">
        <f t="shared" si="2"/>
        <v>5</v>
      </c>
      <c r="I18" s="9">
        <v>5.0</v>
      </c>
      <c r="J18" s="7" t="s">
        <v>24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5.75" customHeight="1">
      <c r="A19" s="7" t="s">
        <v>44</v>
      </c>
      <c r="B19" s="7">
        <v>3.0</v>
      </c>
      <c r="C19" s="7"/>
      <c r="D19" s="7"/>
      <c r="E19" s="7"/>
      <c r="F19" s="7"/>
      <c r="G19" s="7"/>
      <c r="H19" s="7">
        <f t="shared" si="2"/>
        <v>3</v>
      </c>
      <c r="I19" s="8">
        <f t="shared" ref="I19:I38" si="3">H19</f>
        <v>3</v>
      </c>
      <c r="J19" s="7" t="s">
        <v>13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5.75" customHeight="1">
      <c r="A20" s="7" t="s">
        <v>45</v>
      </c>
      <c r="B20" s="7">
        <v>3.0</v>
      </c>
      <c r="C20" s="7"/>
      <c r="D20" s="7"/>
      <c r="E20" s="7"/>
      <c r="F20" s="7"/>
      <c r="G20" s="7"/>
      <c r="H20" s="7">
        <f t="shared" si="2"/>
        <v>3</v>
      </c>
      <c r="I20" s="8">
        <f t="shared" si="3"/>
        <v>3</v>
      </c>
      <c r="J20" s="7" t="s">
        <v>13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5.75" customHeight="1">
      <c r="A21" s="7" t="s">
        <v>46</v>
      </c>
      <c r="B21" s="7">
        <v>3.0</v>
      </c>
      <c r="C21" s="7"/>
      <c r="D21" s="7"/>
      <c r="E21" s="7"/>
      <c r="F21" s="7"/>
      <c r="G21" s="7"/>
      <c r="H21" s="7">
        <f t="shared" si="2"/>
        <v>3</v>
      </c>
      <c r="I21" s="8">
        <f t="shared" si="3"/>
        <v>3</v>
      </c>
      <c r="J21" s="7" t="s">
        <v>13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5.75" customHeight="1">
      <c r="A22" s="7" t="s">
        <v>47</v>
      </c>
      <c r="B22" s="7">
        <v>3.0</v>
      </c>
      <c r="C22" s="7"/>
      <c r="D22" s="7"/>
      <c r="E22" s="7"/>
      <c r="F22" s="7"/>
      <c r="G22" s="7"/>
      <c r="H22" s="7">
        <f t="shared" si="2"/>
        <v>3</v>
      </c>
      <c r="I22" s="8">
        <f t="shared" si="3"/>
        <v>3</v>
      </c>
      <c r="J22" s="7" t="s">
        <v>13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5.75" customHeight="1">
      <c r="A23" s="7" t="s">
        <v>48</v>
      </c>
      <c r="B23" s="7">
        <v>3.0</v>
      </c>
      <c r="C23" s="7"/>
      <c r="D23" s="7"/>
      <c r="E23" s="7"/>
      <c r="F23" s="7"/>
      <c r="G23" s="7"/>
      <c r="H23" s="7">
        <f t="shared" si="2"/>
        <v>3</v>
      </c>
      <c r="I23" s="8">
        <f t="shared" si="3"/>
        <v>3</v>
      </c>
      <c r="J23" s="7" t="s">
        <v>13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5.75" customHeight="1">
      <c r="A24" s="7" t="s">
        <v>49</v>
      </c>
      <c r="B24" s="7">
        <v>3.0</v>
      </c>
      <c r="C24" s="7"/>
      <c r="D24" s="7"/>
      <c r="E24" s="7"/>
      <c r="F24" s="7"/>
      <c r="G24" s="7"/>
      <c r="H24" s="7">
        <f t="shared" si="2"/>
        <v>3</v>
      </c>
      <c r="I24" s="8">
        <f t="shared" si="3"/>
        <v>3</v>
      </c>
      <c r="J24" s="7" t="s">
        <v>13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5.75" customHeight="1">
      <c r="A25" s="7" t="s">
        <v>50</v>
      </c>
      <c r="B25" s="7">
        <v>3.0</v>
      </c>
      <c r="C25" s="7"/>
      <c r="D25" s="7"/>
      <c r="E25" s="7"/>
      <c r="F25" s="7"/>
      <c r="G25" s="7"/>
      <c r="H25" s="7">
        <f t="shared" si="2"/>
        <v>3</v>
      </c>
      <c r="I25" s="8">
        <f t="shared" si="3"/>
        <v>3</v>
      </c>
      <c r="J25" s="7" t="s">
        <v>13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5.75" customHeight="1">
      <c r="A26" s="7" t="s">
        <v>51</v>
      </c>
      <c r="B26" s="7">
        <v>3.0</v>
      </c>
      <c r="C26" s="7"/>
      <c r="D26" s="7"/>
      <c r="E26" s="7"/>
      <c r="F26" s="7"/>
      <c r="G26" s="7"/>
      <c r="H26" s="7">
        <f t="shared" si="2"/>
        <v>3</v>
      </c>
      <c r="I26" s="8">
        <f t="shared" si="3"/>
        <v>3</v>
      </c>
      <c r="J26" s="7" t="s">
        <v>13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5.75" customHeight="1">
      <c r="A27" s="7" t="s">
        <v>52</v>
      </c>
      <c r="B27" s="7">
        <v>3.0</v>
      </c>
      <c r="C27" s="7"/>
      <c r="D27" s="7"/>
      <c r="E27" s="7"/>
      <c r="F27" s="7"/>
      <c r="G27" s="7"/>
      <c r="H27" s="7">
        <f t="shared" si="2"/>
        <v>3</v>
      </c>
      <c r="I27" s="8">
        <f t="shared" si="3"/>
        <v>3</v>
      </c>
      <c r="J27" s="7" t="s">
        <v>13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5.75" customHeight="1">
      <c r="A28" s="7" t="s">
        <v>53</v>
      </c>
      <c r="B28" s="7">
        <v>3.0</v>
      </c>
      <c r="C28" s="7"/>
      <c r="D28" s="7"/>
      <c r="E28" s="7"/>
      <c r="F28" s="7"/>
      <c r="G28" s="7"/>
      <c r="H28" s="7">
        <f t="shared" si="2"/>
        <v>3</v>
      </c>
      <c r="I28" s="8">
        <f t="shared" si="3"/>
        <v>3</v>
      </c>
      <c r="J28" s="7" t="s">
        <v>13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5.75" customHeight="1">
      <c r="A29" s="7" t="s">
        <v>54</v>
      </c>
      <c r="B29" s="7">
        <v>3.0</v>
      </c>
      <c r="C29" s="7"/>
      <c r="D29" s="7"/>
      <c r="E29" s="7"/>
      <c r="F29" s="7"/>
      <c r="G29" s="7"/>
      <c r="H29" s="7">
        <f t="shared" si="2"/>
        <v>3</v>
      </c>
      <c r="I29" s="8">
        <f t="shared" si="3"/>
        <v>3</v>
      </c>
      <c r="J29" s="7" t="s">
        <v>13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5.75" customHeight="1">
      <c r="A30" s="10" t="s">
        <v>55</v>
      </c>
      <c r="B30" s="10">
        <v>30.0</v>
      </c>
      <c r="C30" s="10"/>
      <c r="D30" s="10"/>
      <c r="E30" s="10"/>
      <c r="F30" s="10"/>
      <c r="G30" s="10"/>
      <c r="H30" s="10">
        <f t="shared" si="2"/>
        <v>30</v>
      </c>
      <c r="I30" s="11">
        <f t="shared" si="3"/>
        <v>30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ht="15.75" customHeight="1">
      <c r="A31" s="10" t="s">
        <v>56</v>
      </c>
      <c r="B31" s="10">
        <v>6.0</v>
      </c>
      <c r="C31" s="10"/>
      <c r="D31" s="10"/>
      <c r="E31" s="10"/>
      <c r="F31" s="10"/>
      <c r="G31" s="10"/>
      <c r="H31" s="10">
        <f t="shared" si="2"/>
        <v>6</v>
      </c>
      <c r="I31" s="11">
        <f t="shared" si="3"/>
        <v>6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ht="15.75" customHeight="1">
      <c r="A32" s="10" t="s">
        <v>57</v>
      </c>
      <c r="B32" s="10">
        <v>3000.0</v>
      </c>
      <c r="C32" s="10"/>
      <c r="D32" s="10"/>
      <c r="E32" s="10"/>
      <c r="F32" s="10"/>
      <c r="G32" s="10"/>
      <c r="H32" s="10">
        <f t="shared" si="2"/>
        <v>3000</v>
      </c>
      <c r="I32" s="11">
        <f t="shared" si="3"/>
        <v>3000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ht="15.75" customHeight="1">
      <c r="A33" s="10" t="s">
        <v>58</v>
      </c>
      <c r="B33" s="10">
        <v>60.0</v>
      </c>
      <c r="C33" s="10"/>
      <c r="D33" s="10"/>
      <c r="E33" s="10"/>
      <c r="F33" s="10"/>
      <c r="G33" s="10"/>
      <c r="H33" s="10">
        <f t="shared" si="2"/>
        <v>60</v>
      </c>
      <c r="I33" s="11">
        <f t="shared" si="3"/>
        <v>60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ht="15.75" customHeight="1">
      <c r="A34" s="10" t="s">
        <v>59</v>
      </c>
      <c r="B34" s="10">
        <v>12.0</v>
      </c>
      <c r="C34" s="10"/>
      <c r="D34" s="10"/>
      <c r="E34" s="10"/>
      <c r="F34" s="10"/>
      <c r="G34" s="10"/>
      <c r="H34" s="10">
        <f t="shared" si="2"/>
        <v>12</v>
      </c>
      <c r="I34" s="11">
        <f t="shared" si="3"/>
        <v>12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ht="15.75" customHeight="1">
      <c r="A35" s="10" t="s">
        <v>60</v>
      </c>
      <c r="B35" s="10">
        <v>600.0</v>
      </c>
      <c r="C35" s="10"/>
      <c r="D35" s="10"/>
      <c r="E35" s="10"/>
      <c r="F35" s="10"/>
      <c r="G35" s="10"/>
      <c r="H35" s="10">
        <f t="shared" si="2"/>
        <v>600</v>
      </c>
      <c r="I35" s="11">
        <f t="shared" si="3"/>
        <v>600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ht="15.75" customHeight="1">
      <c r="A36" s="10" t="s">
        <v>61</v>
      </c>
      <c r="B36" s="10">
        <v>120.0</v>
      </c>
      <c r="C36" s="10"/>
      <c r="D36" s="10"/>
      <c r="E36" s="10"/>
      <c r="F36" s="10"/>
      <c r="G36" s="10"/>
      <c r="H36" s="10">
        <f t="shared" si="2"/>
        <v>120</v>
      </c>
      <c r="I36" s="11">
        <f t="shared" si="3"/>
        <v>120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ht="15.75" customHeight="1">
      <c r="A37" s="10" t="s">
        <v>62</v>
      </c>
      <c r="B37" s="10">
        <v>15.0</v>
      </c>
      <c r="C37" s="10"/>
      <c r="D37" s="10"/>
      <c r="E37" s="10"/>
      <c r="F37" s="10"/>
      <c r="G37" s="10"/>
      <c r="H37" s="10">
        <f t="shared" si="2"/>
        <v>15</v>
      </c>
      <c r="I37" s="11">
        <f t="shared" si="3"/>
        <v>15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ht="15.75" customHeight="1">
      <c r="A38" s="10" t="s">
        <v>63</v>
      </c>
      <c r="B38" s="10">
        <v>3.0</v>
      </c>
      <c r="C38" s="10"/>
      <c r="D38" s="10"/>
      <c r="E38" s="10"/>
      <c r="F38" s="10"/>
      <c r="G38" s="10"/>
      <c r="H38" s="10">
        <f t="shared" si="2"/>
        <v>3</v>
      </c>
      <c r="I38" s="11">
        <f t="shared" si="3"/>
        <v>3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ht="15.75" customHeight="1">
      <c r="A39" s="12" t="s">
        <v>64</v>
      </c>
      <c r="B39" s="12">
        <v>2.0</v>
      </c>
      <c r="C39" s="12"/>
      <c r="D39" s="12"/>
      <c r="E39" s="12"/>
      <c r="F39" s="12"/>
      <c r="G39" s="12"/>
      <c r="H39" s="12">
        <f t="shared" si="2"/>
        <v>2</v>
      </c>
      <c r="I39" s="13">
        <v>2.0</v>
      </c>
      <c r="J39" s="12" t="s">
        <v>65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5.75" customHeight="1">
      <c r="A40" s="12" t="s">
        <v>66</v>
      </c>
      <c r="B40" s="12">
        <v>20.0</v>
      </c>
      <c r="C40" s="12"/>
      <c r="D40" s="12"/>
      <c r="E40" s="12"/>
      <c r="F40" s="12"/>
      <c r="G40" s="12"/>
      <c r="H40" s="12">
        <f t="shared" si="2"/>
        <v>20</v>
      </c>
      <c r="I40" s="14">
        <f>H40</f>
        <v>20</v>
      </c>
      <c r="J40" s="12" t="s">
        <v>67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5.75" customHeight="1">
      <c r="A41" s="12" t="s">
        <v>68</v>
      </c>
      <c r="B41" s="12">
        <v>2.0</v>
      </c>
      <c r="C41" s="12"/>
      <c r="D41" s="12"/>
      <c r="E41" s="12"/>
      <c r="F41" s="12"/>
      <c r="G41" s="12"/>
      <c r="H41" s="12">
        <f t="shared" si="2"/>
        <v>2</v>
      </c>
      <c r="I41" s="15">
        <v>2.0</v>
      </c>
      <c r="J41" s="12" t="s">
        <v>65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5.75" customHeight="1">
      <c r="A42" s="12" t="s">
        <v>69</v>
      </c>
      <c r="B42" s="12">
        <v>2.0</v>
      </c>
      <c r="C42" s="12"/>
      <c r="D42" s="12"/>
      <c r="E42" s="12"/>
      <c r="F42" s="12"/>
      <c r="G42" s="12"/>
      <c r="H42" s="12">
        <f t="shared" si="2"/>
        <v>2</v>
      </c>
      <c r="I42" s="15">
        <v>2.0</v>
      </c>
      <c r="J42" s="12" t="s">
        <v>65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5.75" customHeight="1">
      <c r="A43" s="12" t="s">
        <v>70</v>
      </c>
      <c r="B43" s="12">
        <v>2.0</v>
      </c>
      <c r="C43" s="12"/>
      <c r="D43" s="12"/>
      <c r="E43" s="12"/>
      <c r="F43" s="12"/>
      <c r="G43" s="12"/>
      <c r="H43" s="12">
        <f t="shared" si="2"/>
        <v>2</v>
      </c>
      <c r="I43" s="15">
        <v>2.0</v>
      </c>
      <c r="J43" s="12" t="s">
        <v>65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5.75" customHeight="1">
      <c r="A44" s="12" t="s">
        <v>71</v>
      </c>
      <c r="B44" s="12">
        <v>3.0</v>
      </c>
      <c r="C44" s="12"/>
      <c r="D44" s="12"/>
      <c r="E44" s="12"/>
      <c r="F44" s="12"/>
      <c r="G44" s="12"/>
      <c r="H44" s="12">
        <f t="shared" si="2"/>
        <v>3</v>
      </c>
      <c r="I44" s="15">
        <v>3.0</v>
      </c>
      <c r="J44" s="12" t="s">
        <v>13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5.75" customHeight="1">
      <c r="A45" s="12" t="s">
        <v>72</v>
      </c>
      <c r="B45" s="12">
        <v>2.0</v>
      </c>
      <c r="C45" s="12"/>
      <c r="D45" s="12"/>
      <c r="E45" s="12"/>
      <c r="F45" s="12"/>
      <c r="G45" s="12"/>
      <c r="H45" s="12">
        <f t="shared" si="2"/>
        <v>2</v>
      </c>
      <c r="I45" s="15">
        <v>2.0</v>
      </c>
      <c r="J45" s="12" t="s">
        <v>65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5.75" customHeight="1">
      <c r="A46" s="12" t="s">
        <v>73</v>
      </c>
      <c r="B46" s="12">
        <v>3.0</v>
      </c>
      <c r="C46" s="12"/>
      <c r="D46" s="12"/>
      <c r="E46" s="12"/>
      <c r="F46" s="12"/>
      <c r="G46" s="12"/>
      <c r="H46" s="12">
        <f t="shared" si="2"/>
        <v>3</v>
      </c>
      <c r="I46" s="15">
        <v>3.0</v>
      </c>
      <c r="J46" s="12" t="s">
        <v>13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5.75" customHeight="1">
      <c r="A47" s="12" t="s">
        <v>74</v>
      </c>
      <c r="B47" s="12">
        <v>2.0</v>
      </c>
      <c r="C47" s="12"/>
      <c r="D47" s="12"/>
      <c r="E47" s="12"/>
      <c r="F47" s="12"/>
      <c r="G47" s="12"/>
      <c r="H47" s="12">
        <f t="shared" si="2"/>
        <v>2</v>
      </c>
      <c r="I47" s="15">
        <v>2.0</v>
      </c>
      <c r="J47" s="12" t="s">
        <v>65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5.75" customHeight="1">
      <c r="A48" s="12" t="s">
        <v>75</v>
      </c>
      <c r="B48" s="12">
        <v>3.0</v>
      </c>
      <c r="C48" s="12"/>
      <c r="D48" s="12"/>
      <c r="E48" s="12"/>
      <c r="F48" s="12"/>
      <c r="G48" s="12"/>
      <c r="H48" s="12">
        <f t="shared" si="2"/>
        <v>3</v>
      </c>
      <c r="I48" s="15">
        <v>3.0</v>
      </c>
      <c r="J48" s="12" t="s">
        <v>13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5.75" customHeight="1">
      <c r="A49" s="12" t="s">
        <v>76</v>
      </c>
      <c r="B49" s="12">
        <v>2.0</v>
      </c>
      <c r="C49" s="12"/>
      <c r="D49" s="12"/>
      <c r="E49" s="12"/>
      <c r="F49" s="12"/>
      <c r="G49" s="12"/>
      <c r="H49" s="12">
        <f t="shared" si="2"/>
        <v>2</v>
      </c>
      <c r="I49" s="15">
        <v>2.0</v>
      </c>
      <c r="J49" s="12" t="s">
        <v>65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5.75" customHeight="1">
      <c r="A50" s="12" t="s">
        <v>77</v>
      </c>
      <c r="B50" s="12">
        <v>20.0</v>
      </c>
      <c r="C50" s="12"/>
      <c r="D50" s="12"/>
      <c r="E50" s="12"/>
      <c r="F50" s="12"/>
      <c r="G50" s="12"/>
      <c r="H50" s="12">
        <f t="shared" si="2"/>
        <v>20</v>
      </c>
      <c r="I50" s="14">
        <f t="shared" ref="I50:I53" si="4">H50</f>
        <v>20</v>
      </c>
      <c r="J50" s="12" t="s">
        <v>67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5.75" customHeight="1">
      <c r="A51" s="12" t="s">
        <v>78</v>
      </c>
      <c r="B51" s="12">
        <v>20.0</v>
      </c>
      <c r="C51" s="12"/>
      <c r="D51" s="12"/>
      <c r="E51" s="12"/>
      <c r="F51" s="12"/>
      <c r="G51" s="12"/>
      <c r="H51" s="12">
        <f t="shared" si="2"/>
        <v>20</v>
      </c>
      <c r="I51" s="15">
        <f t="shared" si="4"/>
        <v>20</v>
      </c>
      <c r="J51" s="12" t="s">
        <v>67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5.75" customHeight="1">
      <c r="A52" s="12" t="s">
        <v>79</v>
      </c>
      <c r="B52" s="12">
        <v>3.0</v>
      </c>
      <c r="C52" s="12"/>
      <c r="D52" s="12"/>
      <c r="E52" s="12"/>
      <c r="F52" s="12"/>
      <c r="G52" s="12"/>
      <c r="H52" s="12">
        <f t="shared" si="2"/>
        <v>3</v>
      </c>
      <c r="I52" s="15">
        <f t="shared" si="4"/>
        <v>3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5.75" customHeight="1">
      <c r="A53" s="12" t="s">
        <v>80</v>
      </c>
      <c r="B53" s="12">
        <v>20.0</v>
      </c>
      <c r="C53" s="12"/>
      <c r="D53" s="12"/>
      <c r="E53" s="12"/>
      <c r="F53" s="12"/>
      <c r="G53" s="12"/>
      <c r="H53" s="12">
        <f t="shared" si="2"/>
        <v>20</v>
      </c>
      <c r="I53" s="14">
        <f t="shared" si="4"/>
        <v>20</v>
      </c>
      <c r="J53" s="12" t="s">
        <v>67</v>
      </c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5.75" customHeight="1">
      <c r="A54" s="12" t="s">
        <v>81</v>
      </c>
      <c r="B54" s="12">
        <v>2.0</v>
      </c>
      <c r="C54" s="12"/>
      <c r="D54" s="12"/>
      <c r="E54" s="12"/>
      <c r="F54" s="12"/>
      <c r="G54" s="12"/>
      <c r="H54" s="12">
        <f t="shared" si="2"/>
        <v>2</v>
      </c>
      <c r="I54" s="15">
        <v>2.0</v>
      </c>
      <c r="J54" s="12" t="s">
        <v>65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5.75" customHeight="1">
      <c r="A55" s="12" t="s">
        <v>82</v>
      </c>
      <c r="B55" s="12">
        <v>2.0</v>
      </c>
      <c r="C55" s="12"/>
      <c r="D55" s="12"/>
      <c r="E55" s="12"/>
      <c r="F55" s="12"/>
      <c r="G55" s="12"/>
      <c r="H55" s="12">
        <f t="shared" si="2"/>
        <v>2</v>
      </c>
      <c r="I55" s="15">
        <v>2.0</v>
      </c>
      <c r="J55" s="12" t="s">
        <v>65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5.75" customHeight="1">
      <c r="A56" s="12" t="s">
        <v>83</v>
      </c>
      <c r="B56" s="12">
        <v>2.0</v>
      </c>
      <c r="C56" s="12"/>
      <c r="D56" s="12"/>
      <c r="E56" s="12"/>
      <c r="F56" s="12"/>
      <c r="G56" s="12"/>
      <c r="H56" s="12">
        <f t="shared" si="2"/>
        <v>2</v>
      </c>
      <c r="I56" s="15">
        <v>2.0</v>
      </c>
      <c r="J56" s="12" t="s">
        <v>65</v>
      </c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5.75" customHeight="1">
      <c r="A57" s="12" t="s">
        <v>84</v>
      </c>
      <c r="B57" s="12">
        <v>2.0</v>
      </c>
      <c r="C57" s="12"/>
      <c r="D57" s="12"/>
      <c r="E57" s="12"/>
      <c r="F57" s="12"/>
      <c r="G57" s="12"/>
      <c r="H57" s="12">
        <f t="shared" si="2"/>
        <v>2</v>
      </c>
      <c r="I57" s="15">
        <v>2.0</v>
      </c>
      <c r="J57" s="12" t="s">
        <v>65</v>
      </c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5.75" customHeight="1">
      <c r="A58" s="12" t="s">
        <v>85</v>
      </c>
      <c r="B58" s="12">
        <v>2.0</v>
      </c>
      <c r="C58" s="12"/>
      <c r="D58" s="12"/>
      <c r="E58" s="12"/>
      <c r="F58" s="12"/>
      <c r="G58" s="12"/>
      <c r="H58" s="12">
        <f t="shared" si="2"/>
        <v>2</v>
      </c>
      <c r="I58" s="15">
        <v>2.0</v>
      </c>
      <c r="J58" s="12" t="s">
        <v>65</v>
      </c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5.75" customHeight="1">
      <c r="A59" s="16" t="s">
        <v>86</v>
      </c>
      <c r="B59" s="16">
        <v>2.0</v>
      </c>
      <c r="C59" s="16"/>
      <c r="D59" s="16"/>
      <c r="E59" s="16"/>
      <c r="F59" s="16"/>
      <c r="G59" s="16"/>
      <c r="H59" s="16">
        <f t="shared" si="2"/>
        <v>2</v>
      </c>
      <c r="I59" s="17">
        <v>2.0</v>
      </c>
      <c r="J59" s="16" t="s">
        <v>65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ht="15.75" customHeight="1">
      <c r="A60" s="16" t="s">
        <v>87</v>
      </c>
      <c r="B60" s="16">
        <v>3.0</v>
      </c>
      <c r="C60" s="16"/>
      <c r="D60" s="16"/>
      <c r="E60" s="16"/>
      <c r="F60" s="16"/>
      <c r="G60" s="16"/>
      <c r="H60" s="16">
        <f t="shared" si="2"/>
        <v>3</v>
      </c>
      <c r="I60" s="17">
        <f t="shared" ref="I60:I63" si="5">H60</f>
        <v>3</v>
      </c>
      <c r="J60" s="16" t="s">
        <v>13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ht="15.75" customHeight="1">
      <c r="A61" s="16" t="s">
        <v>88</v>
      </c>
      <c r="B61" s="16">
        <v>3.0</v>
      </c>
      <c r="C61" s="16"/>
      <c r="D61" s="16"/>
      <c r="E61" s="16"/>
      <c r="F61" s="16"/>
      <c r="G61" s="16"/>
      <c r="H61" s="16">
        <f t="shared" si="2"/>
        <v>3</v>
      </c>
      <c r="I61" s="17">
        <f t="shared" si="5"/>
        <v>3</v>
      </c>
      <c r="J61" s="16" t="s">
        <v>13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ht="15.75" customHeight="1">
      <c r="A62" s="16" t="s">
        <v>89</v>
      </c>
      <c r="B62" s="16">
        <v>3.0</v>
      </c>
      <c r="C62" s="16"/>
      <c r="D62" s="16"/>
      <c r="E62" s="16"/>
      <c r="F62" s="16"/>
      <c r="G62" s="16"/>
      <c r="H62" s="16">
        <f t="shared" si="2"/>
        <v>3</v>
      </c>
      <c r="I62" s="17">
        <f t="shared" si="5"/>
        <v>3</v>
      </c>
      <c r="J62" s="16" t="s">
        <v>13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ht="15.75" customHeight="1">
      <c r="A63" s="16" t="s">
        <v>90</v>
      </c>
      <c r="B63" s="16">
        <v>50.0</v>
      </c>
      <c r="C63" s="16"/>
      <c r="D63" s="16"/>
      <c r="E63" s="16"/>
      <c r="F63" s="16"/>
      <c r="G63" s="16"/>
      <c r="H63" s="16">
        <f t="shared" si="2"/>
        <v>50</v>
      </c>
      <c r="I63" s="17">
        <f t="shared" si="5"/>
        <v>50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ht="15.75" customHeight="1">
      <c r="A64" s="16" t="s">
        <v>91</v>
      </c>
      <c r="B64" s="16">
        <v>200.0</v>
      </c>
      <c r="C64" s="16">
        <v>750.0</v>
      </c>
      <c r="D64" s="16">
        <v>80.0</v>
      </c>
      <c r="E64" s="16"/>
      <c r="F64" s="16"/>
      <c r="G64" s="16"/>
      <c r="H64" s="16">
        <f t="shared" si="2"/>
        <v>20501.05604</v>
      </c>
      <c r="I64" s="17">
        <v>20000.0</v>
      </c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ht="15.75" customHeight="1">
      <c r="A65" s="16" t="s">
        <v>92</v>
      </c>
      <c r="B65" s="16">
        <v>200.0</v>
      </c>
      <c r="C65" s="16">
        <v>750.0</v>
      </c>
      <c r="D65" s="16">
        <v>0.0</v>
      </c>
      <c r="E65" s="16"/>
      <c r="F65" s="16"/>
      <c r="G65" s="16"/>
      <c r="H65" s="16">
        <f t="shared" si="2"/>
        <v>5229.126595</v>
      </c>
      <c r="I65" s="17">
        <v>5000.0</v>
      </c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ht="15.75" customHeight="1">
      <c r="A66" s="16" t="s">
        <v>93</v>
      </c>
      <c r="B66" s="16">
        <v>200.0</v>
      </c>
      <c r="C66" s="16">
        <v>750.0</v>
      </c>
      <c r="D66" s="16">
        <v>-80.0</v>
      </c>
      <c r="E66" s="16"/>
      <c r="F66" s="16"/>
      <c r="G66" s="16"/>
      <c r="H66" s="16">
        <f t="shared" si="2"/>
        <v>-10042.80285</v>
      </c>
      <c r="I66" s="17" t="s">
        <v>94</v>
      </c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ht="15.75" customHeight="1">
      <c r="A67" s="16" t="s">
        <v>95</v>
      </c>
      <c r="B67" s="16">
        <v>8.0</v>
      </c>
      <c r="C67" s="16"/>
      <c r="D67" s="16"/>
      <c r="E67" s="16"/>
      <c r="F67" s="16"/>
      <c r="G67" s="16"/>
      <c r="H67" s="16">
        <f t="shared" si="2"/>
        <v>8</v>
      </c>
      <c r="I67" s="18">
        <v>8.0</v>
      </c>
      <c r="J67" s="16" t="s">
        <v>38</v>
      </c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ht="15.75" customHeight="1">
      <c r="A68" s="16" t="s">
        <v>96</v>
      </c>
      <c r="B68" s="16">
        <v>10.0</v>
      </c>
      <c r="C68" s="16"/>
      <c r="D68" s="16"/>
      <c r="E68" s="16"/>
      <c r="F68" s="16"/>
      <c r="G68" s="16"/>
      <c r="H68" s="16">
        <f t="shared" si="2"/>
        <v>10</v>
      </c>
      <c r="I68" s="18">
        <v>10.0</v>
      </c>
      <c r="J68" s="16" t="s">
        <v>41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ht="15.75" customHeight="1">
      <c r="A69" s="16" t="s">
        <v>97</v>
      </c>
      <c r="B69" s="16">
        <v>2.0</v>
      </c>
      <c r="C69" s="16"/>
      <c r="D69" s="16"/>
      <c r="E69" s="16"/>
      <c r="F69" s="16"/>
      <c r="G69" s="16"/>
      <c r="H69" s="16">
        <f t="shared" si="2"/>
        <v>2</v>
      </c>
      <c r="I69" s="17">
        <v>2.0</v>
      </c>
      <c r="J69" s="16" t="s">
        <v>65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ht="15.75" customHeight="1">
      <c r="A70" s="16" t="s">
        <v>98</v>
      </c>
      <c r="B70" s="16">
        <v>2.0</v>
      </c>
      <c r="C70" s="16"/>
      <c r="D70" s="16"/>
      <c r="E70" s="16"/>
      <c r="F70" s="16"/>
      <c r="G70" s="16"/>
      <c r="H70" s="16">
        <f t="shared" si="2"/>
        <v>2</v>
      </c>
      <c r="I70" s="17">
        <v>2.0</v>
      </c>
      <c r="J70" s="16" t="s">
        <v>65</v>
      </c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ht="15.75" customHeight="1">
      <c r="A71" s="16" t="s">
        <v>99</v>
      </c>
      <c r="B71" s="16">
        <v>2.0</v>
      </c>
      <c r="C71" s="16"/>
      <c r="D71" s="16"/>
      <c r="E71" s="16"/>
      <c r="F71" s="16"/>
      <c r="G71" s="16"/>
      <c r="H71" s="16">
        <f t="shared" si="2"/>
        <v>2</v>
      </c>
      <c r="I71" s="17">
        <v>2.0</v>
      </c>
      <c r="J71" s="16" t="s">
        <v>65</v>
      </c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ht="15.75" customHeight="1">
      <c r="A72" s="16" t="s">
        <v>100</v>
      </c>
      <c r="B72" s="16">
        <v>1.0</v>
      </c>
      <c r="C72" s="16"/>
      <c r="D72" s="16"/>
      <c r="E72" s="16"/>
      <c r="F72" s="16"/>
      <c r="G72" s="16"/>
      <c r="H72" s="16">
        <f t="shared" si="2"/>
        <v>1</v>
      </c>
      <c r="I72" s="17">
        <v>1.0</v>
      </c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ht="15.75" customHeight="1">
      <c r="A73" s="19" t="s">
        <v>101</v>
      </c>
      <c r="B73" s="19">
        <v>32.0</v>
      </c>
      <c r="C73" s="19">
        <v>10.0</v>
      </c>
      <c r="D73" s="19"/>
      <c r="E73" s="19"/>
      <c r="F73" s="19">
        <v>1.0</v>
      </c>
      <c r="G73" s="19"/>
      <c r="H73" s="19">
        <f t="shared" si="2"/>
        <v>349.0623426</v>
      </c>
      <c r="I73" s="20">
        <v>375.0</v>
      </c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 ht="15.75" customHeight="1">
      <c r="A74" s="19" t="s">
        <v>102</v>
      </c>
      <c r="B74" s="19">
        <v>20.0</v>
      </c>
      <c r="C74" s="19">
        <v>16.0</v>
      </c>
      <c r="D74" s="19"/>
      <c r="E74" s="19"/>
      <c r="F74" s="19">
        <v>1.0</v>
      </c>
      <c r="G74" s="19"/>
      <c r="H74" s="19">
        <f t="shared" si="2"/>
        <v>377.2953554</v>
      </c>
      <c r="I74" s="20">
        <v>375.0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 ht="15.75" customHeight="1">
      <c r="A75" s="19" t="s">
        <v>103</v>
      </c>
      <c r="B75" s="19">
        <v>1.0</v>
      </c>
      <c r="C75" s="19">
        <v>1.0</v>
      </c>
      <c r="D75" s="19"/>
      <c r="E75" s="19"/>
      <c r="F75" s="19"/>
      <c r="G75" s="19"/>
      <c r="H75" s="19">
        <f t="shared" si="2"/>
        <v>7.705502127</v>
      </c>
      <c r="I75" s="20">
        <v>8.0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 ht="15.75" customHeight="1">
      <c r="A76" s="19" t="s">
        <v>104</v>
      </c>
      <c r="B76" s="19">
        <v>40.0</v>
      </c>
      <c r="C76" s="19">
        <v>1000.0</v>
      </c>
      <c r="D76" s="19">
        <v>128.0</v>
      </c>
      <c r="E76" s="19"/>
      <c r="F76" s="19"/>
      <c r="G76" s="19"/>
      <c r="H76" s="19">
        <f t="shared" si="2"/>
        <v>31180.58924</v>
      </c>
      <c r="I76" s="20">
        <v>32000.0</v>
      </c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 ht="15.75" customHeight="1">
      <c r="A77" s="19" t="s">
        <v>105</v>
      </c>
      <c r="B77" s="19">
        <v>3.0</v>
      </c>
      <c r="C77" s="19"/>
      <c r="D77" s="19">
        <v>1.0</v>
      </c>
      <c r="E77" s="19"/>
      <c r="F77" s="19"/>
      <c r="G77" s="19"/>
      <c r="H77" s="19">
        <f t="shared" si="2"/>
        <v>193.8991181</v>
      </c>
      <c r="I77" s="20">
        <v>200.0</v>
      </c>
      <c r="J77" s="19"/>
      <c r="K77" s="19" t="s">
        <v>106</v>
      </c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ht="15.75" customHeight="1">
      <c r="A78" s="19" t="s">
        <v>107</v>
      </c>
      <c r="B78" s="19">
        <v>40.0</v>
      </c>
      <c r="C78" s="19"/>
      <c r="D78" s="19"/>
      <c r="E78" s="19"/>
      <c r="F78" s="19"/>
      <c r="G78" s="19"/>
      <c r="H78" s="19">
        <f t="shared" si="2"/>
        <v>40</v>
      </c>
      <c r="I78" s="20">
        <v>40.0</v>
      </c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 ht="15.75" customHeight="1">
      <c r="A79" s="19" t="s">
        <v>108</v>
      </c>
      <c r="B79" s="19"/>
      <c r="C79" s="19">
        <v>1000.0</v>
      </c>
      <c r="D79" s="19"/>
      <c r="E79" s="19"/>
      <c r="F79" s="19"/>
      <c r="G79" s="19"/>
      <c r="H79" s="19">
        <f t="shared" si="2"/>
        <v>6705.502127</v>
      </c>
      <c r="I79" s="20">
        <v>9000.0</v>
      </c>
      <c r="J79" s="19"/>
      <c r="K79" s="19" t="s">
        <v>109</v>
      </c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 ht="15.75" customHeight="1">
      <c r="A80" s="19" t="s">
        <v>110</v>
      </c>
      <c r="B80" s="19"/>
      <c r="C80" s="19"/>
      <c r="D80" s="19"/>
      <c r="E80" s="19"/>
      <c r="F80" s="19"/>
      <c r="G80" s="19"/>
      <c r="H80" s="19"/>
      <c r="I80" s="20">
        <v>2300.0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 ht="15.75" customHeight="1">
      <c r="A81" s="19" t="s">
        <v>111</v>
      </c>
      <c r="B81" s="19"/>
      <c r="C81" s="19">
        <v>0.0</v>
      </c>
      <c r="D81" s="19">
        <v>128.0</v>
      </c>
      <c r="E81" s="19"/>
      <c r="F81" s="19"/>
      <c r="G81" s="19"/>
      <c r="H81" s="19">
        <f>B81*N$5 + C81*N$6 + D81*N$7 + E81 * N$8 + F81 * N$9 + G81 * N$10</f>
        <v>24435.08711</v>
      </c>
      <c r="I81" s="20">
        <v>25000.0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20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 ht="15.75" customHeight="1">
      <c r="A83" s="19" t="s">
        <v>112</v>
      </c>
      <c r="B83" s="19">
        <v>5.0</v>
      </c>
      <c r="C83" s="19"/>
      <c r="D83" s="19"/>
      <c r="E83" s="19"/>
      <c r="F83" s="19"/>
      <c r="G83" s="19"/>
      <c r="H83" s="19">
        <f t="shared" ref="H83:H91" si="6">B83*N$5 + C83*N$6 + D83*N$7 + E83 * N$8 + F83 * N$9 + G83 * N$10</f>
        <v>5</v>
      </c>
      <c r="I83" s="20">
        <v>0.0</v>
      </c>
      <c r="J83" s="19" t="s">
        <v>113</v>
      </c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 ht="15.75" customHeight="1">
      <c r="A84" s="19" t="s">
        <v>114</v>
      </c>
      <c r="B84" s="19">
        <v>1.0</v>
      </c>
      <c r="C84" s="19"/>
      <c r="D84" s="19"/>
      <c r="E84" s="19"/>
      <c r="F84" s="19"/>
      <c r="G84" s="19"/>
      <c r="H84" s="19">
        <f t="shared" si="6"/>
        <v>1</v>
      </c>
      <c r="I84" s="20">
        <v>0.0</v>
      </c>
      <c r="J84" s="19" t="s">
        <v>113</v>
      </c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 ht="15.75" customHeight="1">
      <c r="A85" s="19" t="s">
        <v>115</v>
      </c>
      <c r="B85" s="19">
        <v>10.0</v>
      </c>
      <c r="C85" s="19">
        <v>0.0</v>
      </c>
      <c r="D85" s="19"/>
      <c r="E85" s="19"/>
      <c r="F85" s="19"/>
      <c r="G85" s="19"/>
      <c r="H85" s="19">
        <f t="shared" si="6"/>
        <v>10</v>
      </c>
      <c r="I85" s="20">
        <v>0.0</v>
      </c>
      <c r="J85" s="19" t="s">
        <v>113</v>
      </c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 ht="15.75" customHeight="1">
      <c r="A86" s="19" t="s">
        <v>116</v>
      </c>
      <c r="B86" s="19"/>
      <c r="C86" s="19"/>
      <c r="D86" s="19">
        <v>-128.0</v>
      </c>
      <c r="E86" s="19"/>
      <c r="F86" s="19"/>
      <c r="G86" s="19"/>
      <c r="H86" s="19">
        <f t="shared" si="6"/>
        <v>-24435.08711</v>
      </c>
      <c r="I86" s="20" t="s">
        <v>117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 ht="15.75" customHeight="1">
      <c r="A87" s="21" t="s">
        <v>118</v>
      </c>
      <c r="B87" s="21">
        <v>3.0</v>
      </c>
      <c r="C87" s="21"/>
      <c r="D87" s="21"/>
      <c r="E87" s="21"/>
      <c r="F87" s="21"/>
      <c r="G87" s="21"/>
      <c r="H87" s="21">
        <f t="shared" si="6"/>
        <v>3</v>
      </c>
      <c r="I87" s="22">
        <f>H87</f>
        <v>3</v>
      </c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ht="15.75" customHeight="1">
      <c r="A88" s="21" t="s">
        <v>119</v>
      </c>
      <c r="B88" s="21"/>
      <c r="C88" s="21"/>
      <c r="D88" s="21"/>
      <c r="E88" s="21"/>
      <c r="F88" s="21"/>
      <c r="G88" s="21">
        <v>1.0</v>
      </c>
      <c r="H88" s="21">
        <f t="shared" si="6"/>
        <v>0.001969793296</v>
      </c>
      <c r="I88" s="22" t="s">
        <v>120</v>
      </c>
      <c r="J88" s="21"/>
      <c r="K88" s="21" t="s">
        <v>121</v>
      </c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ht="15.75" customHeight="1">
      <c r="A89" s="21" t="s">
        <v>122</v>
      </c>
      <c r="B89" s="21">
        <v>10000.0</v>
      </c>
      <c r="C89" s="21">
        <v>1200.0</v>
      </c>
      <c r="D89" s="21"/>
      <c r="E89" s="21">
        <v>110.0</v>
      </c>
      <c r="F89" s="21"/>
      <c r="G89" s="21"/>
      <c r="H89" s="21">
        <f t="shared" si="6"/>
        <v>24762.53694</v>
      </c>
      <c r="I89" s="22">
        <v>21000.0</v>
      </c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ht="15.75" customHeight="1">
      <c r="A90" s="21" t="s">
        <v>123</v>
      </c>
      <c r="B90" s="21"/>
      <c r="C90" s="21">
        <v>1.0</v>
      </c>
      <c r="D90" s="21"/>
      <c r="E90" s="21">
        <v>1.0</v>
      </c>
      <c r="F90" s="21"/>
      <c r="G90" s="21"/>
      <c r="H90" s="21">
        <f t="shared" si="6"/>
        <v>67.75945113</v>
      </c>
      <c r="I90" s="22">
        <f t="shared" ref="I90:I91" si="7">H90</f>
        <v>67.75945113</v>
      </c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ht="15.75" customHeight="1">
      <c r="A91" s="21" t="s">
        <v>124</v>
      </c>
      <c r="B91" s="21"/>
      <c r="C91" s="21">
        <v>0.0625</v>
      </c>
      <c r="D91" s="21"/>
      <c r="E91" s="21">
        <v>0.0625</v>
      </c>
      <c r="F91" s="21"/>
      <c r="G91" s="21"/>
      <c r="H91" s="21">
        <f t="shared" si="6"/>
        <v>4.234965696</v>
      </c>
      <c r="I91" s="22">
        <f t="shared" si="7"/>
        <v>4.234965696</v>
      </c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ht="15.75" customHeight="1"/>
    <row r="93" ht="15.75" customHeight="1">
      <c r="A93" s="1"/>
      <c r="B93" s="1" t="s">
        <v>125</v>
      </c>
      <c r="I93" s="3"/>
    </row>
    <row r="94" ht="15.75" customHeight="1">
      <c r="A94" s="1"/>
      <c r="B94" s="23" t="s">
        <v>126</v>
      </c>
      <c r="C94" s="23" t="s">
        <v>127</v>
      </c>
      <c r="D94" s="23" t="s">
        <v>128</v>
      </c>
      <c r="I94" s="3"/>
    </row>
    <row r="95" ht="15.75" customHeight="1">
      <c r="A95" s="1"/>
      <c r="B95" s="1">
        <v>0.0</v>
      </c>
      <c r="C95" s="1" t="s">
        <v>113</v>
      </c>
      <c r="D95" s="1">
        <v>0.0</v>
      </c>
      <c r="I95" s="3"/>
    </row>
    <row r="96" ht="15.75" customHeight="1">
      <c r="B96" s="1">
        <v>1.0</v>
      </c>
      <c r="C96" s="1" t="s">
        <v>65</v>
      </c>
      <c r="D96" s="1">
        <v>2.0</v>
      </c>
      <c r="I96" s="3"/>
    </row>
    <row r="97" ht="15.75" customHeight="1">
      <c r="B97" s="1">
        <v>2.0</v>
      </c>
      <c r="C97" s="1" t="s">
        <v>13</v>
      </c>
      <c r="D97" s="1">
        <v>3.0</v>
      </c>
      <c r="I97" s="3"/>
    </row>
    <row r="98" ht="15.75" customHeight="1">
      <c r="B98" s="1">
        <v>3.0</v>
      </c>
      <c r="C98" s="1" t="s">
        <v>24</v>
      </c>
      <c r="D98" s="1">
        <v>5.0</v>
      </c>
      <c r="I98" s="3"/>
    </row>
    <row r="99" ht="15.75" customHeight="1">
      <c r="B99" s="1">
        <v>4.0</v>
      </c>
      <c r="C99" s="1" t="s">
        <v>38</v>
      </c>
      <c r="D99" s="1">
        <v>8.0</v>
      </c>
      <c r="I99" s="3"/>
    </row>
    <row r="100" ht="15.75" customHeight="1">
      <c r="B100" s="1">
        <v>5.0</v>
      </c>
      <c r="C100" s="1" t="s">
        <v>41</v>
      </c>
      <c r="D100" s="1">
        <v>10.0</v>
      </c>
      <c r="I100" s="3"/>
    </row>
    <row r="101" ht="15.75" customHeight="1">
      <c r="B101" s="1">
        <v>6.0</v>
      </c>
      <c r="C101" s="1" t="s">
        <v>67</v>
      </c>
      <c r="D101" s="1">
        <v>20.0</v>
      </c>
      <c r="I101" s="3"/>
    </row>
    <row r="102" ht="15.75" customHeight="1">
      <c r="B102" s="1">
        <v>7.0</v>
      </c>
      <c r="C102" s="1" t="s">
        <v>129</v>
      </c>
      <c r="D102" s="1" t="s">
        <v>130</v>
      </c>
      <c r="I102" s="3"/>
    </row>
    <row r="103" ht="15.75" customHeight="1">
      <c r="I103" s="3"/>
    </row>
    <row r="104" ht="15.75" customHeight="1">
      <c r="I104" s="3"/>
    </row>
    <row r="105" ht="15.75" customHeight="1">
      <c r="I105" s="3"/>
    </row>
    <row r="106" ht="15.75" customHeight="1">
      <c r="I106" s="3"/>
    </row>
    <row r="107" ht="15.75" customHeight="1">
      <c r="I107" s="3"/>
    </row>
    <row r="108" ht="15.75" customHeight="1">
      <c r="I108" s="3"/>
    </row>
    <row r="109" ht="15.75" customHeight="1">
      <c r="I109" s="3"/>
    </row>
    <row r="110" ht="15.75" customHeight="1">
      <c r="I110" s="3"/>
    </row>
    <row r="111" ht="15.75" customHeight="1">
      <c r="I111" s="3"/>
    </row>
    <row r="112" ht="15.75" customHeight="1">
      <c r="I112" s="3"/>
    </row>
    <row r="113" ht="15.75" customHeight="1">
      <c r="I113" s="3"/>
    </row>
    <row r="114" ht="15.75" customHeight="1">
      <c r="I114" s="3"/>
    </row>
    <row r="115" ht="15.75" customHeight="1">
      <c r="I115" s="3"/>
    </row>
    <row r="116" ht="15.75" customHeight="1">
      <c r="I116" s="3"/>
    </row>
    <row r="117" ht="15.75" customHeight="1">
      <c r="I117" s="3"/>
    </row>
    <row r="118" ht="15.75" customHeight="1">
      <c r="I118" s="3"/>
    </row>
    <row r="119" ht="15.75" customHeight="1">
      <c r="I119" s="3"/>
    </row>
    <row r="120" ht="15.75" customHeight="1">
      <c r="I120" s="3"/>
    </row>
    <row r="121" ht="15.75" customHeight="1">
      <c r="I121" s="3"/>
    </row>
    <row r="122" ht="15.75" customHeight="1">
      <c r="I122" s="3"/>
    </row>
    <row r="123" ht="15.75" customHeight="1">
      <c r="I123" s="3"/>
    </row>
    <row r="124" ht="15.75" customHeight="1">
      <c r="I124" s="3"/>
    </row>
    <row r="125" ht="15.75" customHeight="1">
      <c r="I125" s="3"/>
    </row>
    <row r="126" ht="15.75" customHeight="1">
      <c r="I126" s="3"/>
    </row>
    <row r="127" ht="15.75" customHeight="1">
      <c r="I127" s="3"/>
    </row>
    <row r="128" ht="15.75" customHeight="1">
      <c r="I128" s="3"/>
    </row>
    <row r="129" ht="15.75" customHeight="1">
      <c r="I129" s="3"/>
    </row>
    <row r="130" ht="15.75" customHeight="1">
      <c r="I130" s="3"/>
    </row>
    <row r="131" ht="15.75" customHeight="1">
      <c r="I131" s="3"/>
    </row>
    <row r="132" ht="15.75" customHeight="1">
      <c r="I132" s="3"/>
    </row>
    <row r="133" ht="15.75" customHeight="1">
      <c r="I133" s="3"/>
    </row>
    <row r="134" ht="15.75" customHeight="1">
      <c r="I134" s="3"/>
    </row>
    <row r="135" ht="15.75" customHeight="1">
      <c r="I135" s="3"/>
    </row>
    <row r="136" ht="15.75" customHeight="1">
      <c r="I136" s="3"/>
    </row>
    <row r="137" ht="15.75" customHeight="1">
      <c r="I137" s="3"/>
    </row>
    <row r="138" ht="15.75" customHeight="1">
      <c r="I138" s="3"/>
    </row>
    <row r="139" ht="15.75" customHeight="1">
      <c r="I139" s="3"/>
    </row>
    <row r="140" ht="15.75" customHeight="1">
      <c r="I140" s="3"/>
    </row>
    <row r="141" ht="15.75" customHeight="1">
      <c r="I141" s="3"/>
    </row>
    <row r="142" ht="15.75" customHeight="1">
      <c r="I142" s="3"/>
    </row>
    <row r="143" ht="15.75" customHeight="1">
      <c r="I143" s="3"/>
    </row>
    <row r="144" ht="15.75" customHeight="1">
      <c r="I144" s="3"/>
    </row>
    <row r="145" ht="15.75" customHeight="1">
      <c r="I145" s="3"/>
    </row>
    <row r="146" ht="15.75" customHeight="1">
      <c r="I146" s="3"/>
    </row>
    <row r="147" ht="15.75" customHeight="1">
      <c r="I147" s="3"/>
    </row>
    <row r="148" ht="15.75" customHeight="1">
      <c r="I148" s="3"/>
    </row>
    <row r="149" ht="15.75" customHeight="1">
      <c r="I149" s="3"/>
    </row>
    <row r="150" ht="15.75" customHeight="1">
      <c r="I150" s="3"/>
    </row>
    <row r="151" ht="15.75" customHeight="1">
      <c r="I151" s="3"/>
    </row>
    <row r="152" ht="15.75" customHeight="1">
      <c r="I152" s="3"/>
    </row>
    <row r="153" ht="15.75" customHeight="1">
      <c r="I153" s="3"/>
    </row>
    <row r="154" ht="15.75" customHeight="1">
      <c r="I154" s="3"/>
    </row>
    <row r="155" ht="15.75" customHeight="1">
      <c r="I155" s="3"/>
    </row>
    <row r="156" ht="15.75" customHeight="1">
      <c r="I156" s="3"/>
    </row>
    <row r="157" ht="15.75" customHeight="1">
      <c r="I157" s="3"/>
    </row>
    <row r="158" ht="15.75" customHeight="1">
      <c r="I158" s="3"/>
    </row>
    <row r="159" ht="15.75" customHeight="1">
      <c r="I159" s="3"/>
    </row>
    <row r="160" ht="15.75" customHeight="1">
      <c r="I160" s="3"/>
    </row>
    <row r="161" ht="15.75" customHeight="1">
      <c r="I161" s="3"/>
    </row>
    <row r="162" ht="15.75" customHeight="1">
      <c r="I162" s="3"/>
    </row>
    <row r="163" ht="15.75" customHeight="1">
      <c r="I163" s="3"/>
    </row>
    <row r="164" ht="15.75" customHeight="1">
      <c r="I164" s="3"/>
    </row>
    <row r="165" ht="15.75" customHeight="1">
      <c r="I165" s="3"/>
    </row>
    <row r="166" ht="15.75" customHeight="1">
      <c r="I166" s="3"/>
    </row>
    <row r="167" ht="15.75" customHeight="1">
      <c r="I167" s="3"/>
    </row>
    <row r="168" ht="15.75" customHeight="1">
      <c r="I168" s="3"/>
    </row>
    <row r="169" ht="15.75" customHeight="1">
      <c r="I169" s="3"/>
    </row>
    <row r="170" ht="15.75" customHeight="1">
      <c r="I170" s="3"/>
    </row>
    <row r="171" ht="15.75" customHeight="1">
      <c r="I171" s="3"/>
    </row>
    <row r="172" ht="15.75" customHeight="1">
      <c r="I172" s="3"/>
    </row>
    <row r="173" ht="15.75" customHeight="1">
      <c r="I173" s="3"/>
    </row>
    <row r="174" ht="15.75" customHeight="1">
      <c r="I174" s="3"/>
    </row>
    <row r="175" ht="15.75" customHeight="1">
      <c r="I175" s="3"/>
    </row>
    <row r="176" ht="15.75" customHeight="1">
      <c r="I176" s="3"/>
    </row>
    <row r="177" ht="15.75" customHeight="1">
      <c r="I177" s="3"/>
    </row>
    <row r="178" ht="15.75" customHeight="1">
      <c r="I178" s="3"/>
    </row>
    <row r="179" ht="15.75" customHeight="1">
      <c r="I179" s="3"/>
    </row>
    <row r="180" ht="15.75" customHeight="1">
      <c r="I180" s="3"/>
    </row>
    <row r="181" ht="15.75" customHeight="1">
      <c r="I181" s="3"/>
    </row>
    <row r="182" ht="15.75" customHeight="1">
      <c r="I182" s="3"/>
    </row>
    <row r="183" ht="15.75" customHeight="1">
      <c r="I183" s="3"/>
    </row>
    <row r="184" ht="15.75" customHeight="1">
      <c r="I184" s="3"/>
    </row>
    <row r="185" ht="15.75" customHeight="1">
      <c r="I185" s="3"/>
    </row>
    <row r="186" ht="15.75" customHeight="1">
      <c r="I186" s="3"/>
    </row>
    <row r="187" ht="15.75" customHeight="1">
      <c r="I187" s="3"/>
    </row>
    <row r="188" ht="15.75" customHeight="1">
      <c r="I188" s="3"/>
    </row>
    <row r="189" ht="15.75" customHeight="1">
      <c r="I189" s="3"/>
    </row>
    <row r="190" ht="15.75" customHeight="1">
      <c r="I190" s="3"/>
    </row>
    <row r="191" ht="15.75" customHeight="1">
      <c r="I191" s="3"/>
    </row>
    <row r="192" ht="15.75" customHeight="1">
      <c r="I192" s="3"/>
    </row>
    <row r="193" ht="15.75" customHeight="1">
      <c r="I193" s="3"/>
    </row>
    <row r="194" ht="15.75" customHeight="1">
      <c r="I194" s="3"/>
    </row>
    <row r="195" ht="15.75" customHeight="1">
      <c r="I195" s="3"/>
    </row>
    <row r="196" ht="15.75" customHeight="1">
      <c r="I196" s="3"/>
    </row>
    <row r="197" ht="15.75" customHeight="1">
      <c r="I197" s="3"/>
    </row>
    <row r="198" ht="15.75" customHeight="1">
      <c r="I198" s="3"/>
    </row>
    <row r="199" ht="15.75" customHeight="1">
      <c r="I199" s="3"/>
    </row>
    <row r="200" ht="15.75" customHeight="1">
      <c r="I200" s="3"/>
    </row>
    <row r="201" ht="15.75" customHeight="1">
      <c r="I201" s="3"/>
    </row>
    <row r="202" ht="15.75" customHeight="1">
      <c r="I202" s="3"/>
    </row>
    <row r="203" ht="15.75" customHeight="1">
      <c r="I203" s="3"/>
    </row>
    <row r="204" ht="15.75" customHeight="1">
      <c r="I204" s="3"/>
    </row>
    <row r="205" ht="15.75" customHeight="1">
      <c r="I205" s="3"/>
    </row>
    <row r="206" ht="15.75" customHeight="1">
      <c r="I206" s="3"/>
    </row>
    <row r="207" ht="15.75" customHeight="1">
      <c r="I207" s="3"/>
    </row>
    <row r="208" ht="15.75" customHeight="1">
      <c r="I208" s="3"/>
    </row>
    <row r="209" ht="15.75" customHeight="1">
      <c r="I209" s="3"/>
    </row>
    <row r="210" ht="15.75" customHeight="1">
      <c r="I210" s="3"/>
    </row>
    <row r="211" ht="15.75" customHeight="1">
      <c r="I211" s="3"/>
    </row>
    <row r="212" ht="15.75" customHeight="1">
      <c r="I212" s="3"/>
    </row>
    <row r="213" ht="15.75" customHeight="1">
      <c r="I213" s="3"/>
    </row>
    <row r="214" ht="15.75" customHeight="1">
      <c r="I214" s="3"/>
    </row>
    <row r="215" ht="15.75" customHeight="1">
      <c r="I215" s="3"/>
    </row>
    <row r="216" ht="15.75" customHeight="1">
      <c r="I216" s="3"/>
    </row>
    <row r="217" ht="15.75" customHeight="1">
      <c r="I217" s="3"/>
    </row>
    <row r="218" ht="15.75" customHeight="1">
      <c r="I218" s="3"/>
    </row>
    <row r="219" ht="15.75" customHeight="1">
      <c r="I219" s="3"/>
    </row>
    <row r="220" ht="15.75" customHeight="1">
      <c r="I220" s="3"/>
    </row>
    <row r="221" ht="15.75" customHeight="1">
      <c r="I221" s="3"/>
    </row>
    <row r="222" ht="15.75" customHeight="1">
      <c r="I222" s="3"/>
    </row>
    <row r="223" ht="15.75" customHeight="1">
      <c r="I223" s="3"/>
    </row>
    <row r="224" ht="15.75" customHeight="1">
      <c r="I224" s="3"/>
    </row>
    <row r="225" ht="15.75" customHeight="1">
      <c r="I225" s="3"/>
    </row>
    <row r="226" ht="15.75" customHeight="1">
      <c r="I226" s="3"/>
    </row>
    <row r="227" ht="15.75" customHeight="1">
      <c r="I227" s="3"/>
    </row>
    <row r="228" ht="15.75" customHeight="1">
      <c r="I228" s="3"/>
    </row>
    <row r="229" ht="15.75" customHeight="1">
      <c r="I229" s="3"/>
    </row>
    <row r="230" ht="15.75" customHeight="1">
      <c r="I230" s="3"/>
    </row>
    <row r="231" ht="15.75" customHeight="1">
      <c r="I231" s="3"/>
    </row>
    <row r="232" ht="15.75" customHeight="1">
      <c r="I232" s="3"/>
    </row>
    <row r="233" ht="15.75" customHeight="1">
      <c r="I233" s="3"/>
    </row>
    <row r="234" ht="15.75" customHeight="1">
      <c r="I234" s="3"/>
    </row>
    <row r="235" ht="15.75" customHeight="1">
      <c r="I235" s="3"/>
    </row>
    <row r="236" ht="15.75" customHeight="1">
      <c r="I236" s="3"/>
    </row>
    <row r="237" ht="15.75" customHeight="1">
      <c r="I237" s="3"/>
    </row>
    <row r="238" ht="15.75" customHeight="1">
      <c r="I238" s="3"/>
    </row>
    <row r="239" ht="15.75" customHeight="1">
      <c r="I239" s="3"/>
    </row>
    <row r="240" ht="15.75" customHeight="1">
      <c r="I240" s="3"/>
    </row>
    <row r="241" ht="15.75" customHeight="1">
      <c r="I241" s="3"/>
    </row>
    <row r="242" ht="15.75" customHeight="1">
      <c r="I242" s="3"/>
    </row>
    <row r="243" ht="15.75" customHeight="1">
      <c r="I243" s="3"/>
    </row>
    <row r="244" ht="15.75" customHeight="1">
      <c r="I244" s="3"/>
    </row>
    <row r="245" ht="15.75" customHeight="1">
      <c r="I245" s="3"/>
    </row>
    <row r="246" ht="15.75" customHeight="1">
      <c r="I246" s="3"/>
    </row>
    <row r="247" ht="15.75" customHeight="1">
      <c r="I247" s="3"/>
    </row>
    <row r="248" ht="15.75" customHeight="1">
      <c r="I248" s="3"/>
    </row>
    <row r="249" ht="15.75" customHeight="1">
      <c r="I249" s="3"/>
    </row>
    <row r="250" ht="15.75" customHeight="1">
      <c r="I250" s="3"/>
    </row>
    <row r="251" ht="15.75" customHeight="1">
      <c r="I251" s="3"/>
    </row>
    <row r="252" ht="15.75" customHeight="1">
      <c r="I252" s="3"/>
    </row>
    <row r="253" ht="15.75" customHeight="1">
      <c r="I253" s="3"/>
    </row>
    <row r="254" ht="15.75" customHeight="1">
      <c r="I254" s="3"/>
    </row>
    <row r="255" ht="15.75" customHeight="1">
      <c r="I255" s="3"/>
    </row>
    <row r="256" ht="15.75" customHeight="1">
      <c r="I256" s="3"/>
    </row>
    <row r="257" ht="15.75" customHeight="1">
      <c r="I257" s="3"/>
    </row>
    <row r="258" ht="15.75" customHeight="1">
      <c r="I258" s="3"/>
    </row>
    <row r="259" ht="15.75" customHeight="1">
      <c r="I259" s="3"/>
    </row>
    <row r="260" ht="15.75" customHeight="1">
      <c r="I260" s="3"/>
    </row>
    <row r="261" ht="15.75" customHeight="1">
      <c r="I261" s="3"/>
    </row>
    <row r="262" ht="15.75" customHeight="1">
      <c r="I262" s="3"/>
    </row>
    <row r="263" ht="15.75" customHeight="1">
      <c r="I263" s="3"/>
    </row>
    <row r="264" ht="15.75" customHeight="1">
      <c r="I264" s="3"/>
    </row>
    <row r="265" ht="15.75" customHeight="1">
      <c r="I265" s="3"/>
    </row>
    <row r="266" ht="15.75" customHeight="1">
      <c r="I266" s="3"/>
    </row>
    <row r="267" ht="15.75" customHeight="1">
      <c r="I267" s="3"/>
    </row>
    <row r="268" ht="15.75" customHeight="1">
      <c r="I268" s="3"/>
    </row>
    <row r="269" ht="15.75" customHeight="1">
      <c r="I269" s="3"/>
    </row>
    <row r="270" ht="15.75" customHeight="1">
      <c r="I270" s="3"/>
    </row>
    <row r="271" ht="15.75" customHeight="1">
      <c r="I271" s="3"/>
    </row>
    <row r="272" ht="15.75" customHeight="1">
      <c r="I272" s="3"/>
    </row>
    <row r="273" ht="15.75" customHeight="1">
      <c r="I273" s="3"/>
    </row>
    <row r="274" ht="15.75" customHeight="1">
      <c r="I274" s="3"/>
    </row>
    <row r="275" ht="15.75" customHeight="1">
      <c r="I275" s="3"/>
    </row>
    <row r="276" ht="15.75" customHeight="1">
      <c r="I276" s="3"/>
    </row>
    <row r="277" ht="15.75" customHeight="1">
      <c r="I277" s="3"/>
    </row>
    <row r="278" ht="15.75" customHeight="1">
      <c r="I278" s="3"/>
    </row>
    <row r="279" ht="15.75" customHeight="1">
      <c r="I279" s="3"/>
    </row>
    <row r="280" ht="15.75" customHeight="1">
      <c r="I280" s="3"/>
    </row>
    <row r="281" ht="15.75" customHeight="1">
      <c r="I281" s="3"/>
    </row>
    <row r="282" ht="15.75" customHeight="1">
      <c r="I282" s="3"/>
    </row>
    <row r="283" ht="15.75" customHeight="1">
      <c r="I283" s="3"/>
    </row>
    <row r="284" ht="15.75" customHeight="1">
      <c r="I284" s="3"/>
    </row>
    <row r="285" ht="15.75" customHeight="1">
      <c r="I285" s="3"/>
    </row>
    <row r="286" ht="15.75" customHeight="1">
      <c r="I286" s="3"/>
    </row>
    <row r="287" ht="15.75" customHeight="1">
      <c r="I287" s="3"/>
    </row>
    <row r="288" ht="15.75" customHeight="1">
      <c r="I288" s="3"/>
    </row>
    <row r="289" ht="15.75" customHeight="1">
      <c r="I289" s="3"/>
    </row>
    <row r="290" ht="15.75" customHeight="1">
      <c r="I290" s="3"/>
    </row>
    <row r="291" ht="15.75" customHeight="1">
      <c r="I291" s="3"/>
    </row>
    <row r="292" ht="15.75" customHeight="1">
      <c r="I292" s="3"/>
    </row>
    <row r="293" ht="15.75" customHeight="1">
      <c r="I293" s="3"/>
    </row>
    <row r="294" ht="15.75" customHeight="1">
      <c r="I294" s="3"/>
    </row>
    <row r="295" ht="15.75" customHeight="1">
      <c r="I295" s="3"/>
    </row>
    <row r="296" ht="15.75" customHeight="1">
      <c r="I296" s="3"/>
    </row>
    <row r="297" ht="15.75" customHeight="1">
      <c r="I297" s="3"/>
    </row>
    <row r="298" ht="15.75" customHeight="1">
      <c r="I298" s="3"/>
    </row>
    <row r="299" ht="15.75" customHeight="1">
      <c r="I299" s="3"/>
    </row>
    <row r="300" ht="15.75" customHeight="1">
      <c r="I300" s="3"/>
    </row>
    <row r="301" ht="15.75" customHeight="1">
      <c r="I301" s="3"/>
    </row>
    <row r="302" ht="15.75" customHeight="1">
      <c r="I302" s="3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B668912D-ACBC-43A9-A857-7C7669476781}" filter="1" showAutoFilter="1">
      <autoFilter ref="$J$1:$J$302"/>
      <extLst>
        <ext uri="GoogleSheetsCustomDataVersion1">
          <go:sheetsCustomData xmlns:go="http://customooxmlschemas.google.com/" filterViewId="1736222635"/>
        </ext>
      </extLst>
    </customSheetView>
  </customSheetViews>
  <mergeCells count="2">
    <mergeCell ref="B1:E1"/>
    <mergeCell ref="H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B1" s="1" t="s">
        <v>65</v>
      </c>
      <c r="C1" s="1" t="s">
        <v>13</v>
      </c>
      <c r="D1" s="1" t="s">
        <v>24</v>
      </c>
      <c r="E1" s="1" t="s">
        <v>38</v>
      </c>
      <c r="F1" s="1" t="s">
        <v>41</v>
      </c>
      <c r="G1" s="1" t="s">
        <v>67</v>
      </c>
      <c r="H1" s="1"/>
      <c r="I1" s="1"/>
    </row>
    <row r="2" ht="15.75" customHeight="1">
      <c r="A2" s="1" t="s">
        <v>131</v>
      </c>
      <c r="B2" s="1">
        <v>2.0</v>
      </c>
      <c r="C2" s="1">
        <v>3.0</v>
      </c>
      <c r="D2" s="1">
        <v>5.0</v>
      </c>
      <c r="E2" s="1">
        <v>8.0</v>
      </c>
      <c r="F2" s="1">
        <v>10.0</v>
      </c>
      <c r="G2" s="1">
        <v>20.0</v>
      </c>
    </row>
    <row r="3" ht="15.75" customHeight="1">
      <c r="A3" s="1"/>
      <c r="B3" s="1" t="s">
        <v>64</v>
      </c>
      <c r="C3" s="1" t="s">
        <v>12</v>
      </c>
      <c r="D3" s="1" t="s">
        <v>23</v>
      </c>
      <c r="E3" s="1" t="s">
        <v>37</v>
      </c>
      <c r="F3" s="1" t="s">
        <v>96</v>
      </c>
      <c r="G3" s="1" t="s">
        <v>80</v>
      </c>
      <c r="H3" s="1"/>
      <c r="I3" s="1"/>
    </row>
    <row r="4" ht="15.75" customHeight="1">
      <c r="A4" s="1"/>
      <c r="B4" s="1" t="s">
        <v>68</v>
      </c>
      <c r="C4" s="1" t="s">
        <v>14</v>
      </c>
      <c r="D4" s="1" t="s">
        <v>30</v>
      </c>
      <c r="E4" s="1" t="s">
        <v>39</v>
      </c>
      <c r="F4" s="1" t="s">
        <v>40</v>
      </c>
      <c r="G4" s="1" t="s">
        <v>66</v>
      </c>
      <c r="H4" s="1"/>
    </row>
    <row r="5" ht="15.75" customHeight="1">
      <c r="A5" s="1"/>
      <c r="B5" s="1" t="s">
        <v>69</v>
      </c>
      <c r="C5" s="1" t="s">
        <v>15</v>
      </c>
      <c r="D5" s="1" t="s">
        <v>34</v>
      </c>
      <c r="E5" s="1" t="s">
        <v>95</v>
      </c>
      <c r="G5" s="1" t="s">
        <v>77</v>
      </c>
      <c r="H5" s="1"/>
    </row>
    <row r="6" ht="15.75" customHeight="1">
      <c r="A6" s="1"/>
      <c r="B6" s="1" t="s">
        <v>70</v>
      </c>
      <c r="C6" s="1" t="s">
        <v>20</v>
      </c>
      <c r="D6" s="1" t="s">
        <v>33</v>
      </c>
      <c r="G6" s="1" t="s">
        <v>78</v>
      </c>
      <c r="H6" s="1"/>
    </row>
    <row r="7" ht="15.75" customHeight="1">
      <c r="A7" s="1"/>
      <c r="B7" s="1" t="s">
        <v>72</v>
      </c>
      <c r="C7" s="1" t="s">
        <v>27</v>
      </c>
      <c r="D7" s="1" t="s">
        <v>35</v>
      </c>
    </row>
    <row r="8" ht="15.75" customHeight="1">
      <c r="A8" s="1"/>
      <c r="B8" s="1" t="s">
        <v>74</v>
      </c>
      <c r="C8" s="1" t="s">
        <v>44</v>
      </c>
      <c r="D8" s="1" t="s">
        <v>43</v>
      </c>
    </row>
    <row r="9" ht="15.75" customHeight="1">
      <c r="A9" s="1"/>
      <c r="B9" s="1" t="s">
        <v>76</v>
      </c>
      <c r="C9" s="1" t="s">
        <v>45</v>
      </c>
    </row>
    <row r="10" ht="15.75" customHeight="1">
      <c r="A10" s="1"/>
      <c r="B10" s="1" t="s">
        <v>81</v>
      </c>
      <c r="C10" s="1" t="s">
        <v>46</v>
      </c>
    </row>
    <row r="11" ht="15.75" customHeight="1">
      <c r="A11" s="1"/>
      <c r="B11" s="1" t="s">
        <v>82</v>
      </c>
      <c r="C11" s="1" t="s">
        <v>47</v>
      </c>
    </row>
    <row r="12" ht="15.75" customHeight="1">
      <c r="A12" s="1"/>
      <c r="B12" s="1" t="s">
        <v>83</v>
      </c>
      <c r="C12" s="1" t="s">
        <v>48</v>
      </c>
    </row>
    <row r="13" ht="15.75" customHeight="1">
      <c r="A13" s="1"/>
      <c r="B13" s="1" t="s">
        <v>84</v>
      </c>
      <c r="C13" s="1" t="s">
        <v>50</v>
      </c>
    </row>
    <row r="14" ht="15.75" customHeight="1">
      <c r="A14" s="1"/>
      <c r="B14" s="1" t="s">
        <v>85</v>
      </c>
      <c r="C14" s="1" t="s">
        <v>51</v>
      </c>
    </row>
    <row r="15" ht="15.75" customHeight="1">
      <c r="A15" s="1"/>
      <c r="B15" s="1" t="s">
        <v>86</v>
      </c>
      <c r="C15" s="1" t="s">
        <v>52</v>
      </c>
    </row>
    <row r="16" ht="15.75" customHeight="1">
      <c r="A16" s="1"/>
      <c r="B16" s="1" t="s">
        <v>97</v>
      </c>
      <c r="C16" s="1" t="s">
        <v>53</v>
      </c>
    </row>
    <row r="17" ht="15.75" customHeight="1">
      <c r="A17" s="1"/>
      <c r="B17" s="1" t="s">
        <v>98</v>
      </c>
      <c r="C17" s="1" t="s">
        <v>54</v>
      </c>
    </row>
    <row r="18" ht="15.75" customHeight="1">
      <c r="A18" s="1"/>
      <c r="B18" s="1" t="s">
        <v>99</v>
      </c>
      <c r="C18" s="1" t="s">
        <v>71</v>
      </c>
    </row>
    <row r="19" ht="15.75" customHeight="1">
      <c r="C19" s="1" t="s">
        <v>132</v>
      </c>
    </row>
    <row r="20" ht="15.75" customHeight="1">
      <c r="C20" s="1" t="s">
        <v>133</v>
      </c>
    </row>
    <row r="21" ht="15.75" customHeight="1">
      <c r="C21" s="1" t="s">
        <v>87</v>
      </c>
    </row>
    <row r="22" ht="15.75" customHeight="1">
      <c r="C22" s="1" t="s">
        <v>88</v>
      </c>
    </row>
    <row r="23" ht="15.75" customHeight="1">
      <c r="C23" s="1" t="s">
        <v>89</v>
      </c>
    </row>
    <row r="24" ht="15.75" customHeight="1">
      <c r="C24" s="1"/>
    </row>
    <row r="25" ht="15.75" customHeight="1">
      <c r="C25" s="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