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E23BC97B-2E96-4DE9-B38D-6E29BB9CF0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(TD)" sheetId="5" r:id="rId1"/>
    <sheet name="13(NHC)" sheetId="4" r:id="rId2"/>
    <sheet name="Ma tuyen" sheetId="6" r:id="rId3"/>
  </sheets>
  <definedNames>
    <definedName name="_xlnm._FilterDatabase" localSheetId="1" hidden="1">'13(NHC)'!$A$3:$P$19</definedName>
    <definedName name="_xlnm._FilterDatabase" localSheetId="0" hidden="1">'13(TD)'!$A$3:$M$18</definedName>
    <definedName name="_xlnm._FilterDatabase" localSheetId="2" hidden="1">'Ma tuyen'!$A$1:$C$413</definedName>
    <definedName name="_xlnm.Print_Titles" localSheetId="1">'13(NHC)'!$2:$3</definedName>
    <definedName name="_xlnm.Print_Titles" localSheetId="0">'13(TD)'!$2:$3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6" i="5" l="1"/>
  <c r="L15" i="5"/>
  <c r="L14" i="5"/>
  <c r="L13" i="5"/>
  <c r="L12" i="5"/>
  <c r="J17" i="5" l="1"/>
  <c r="A4" i="4" l="1"/>
  <c r="F5" i="4" l="1"/>
  <c r="F6" i="4"/>
  <c r="F4" i="4"/>
  <c r="K17" i="5" l="1"/>
  <c r="E11" i="4"/>
  <c r="I11" i="4"/>
  <c r="F11" i="4"/>
  <c r="B11" i="4"/>
  <c r="E10" i="4"/>
  <c r="I10" i="4"/>
  <c r="F10" i="4"/>
  <c r="B10" i="4"/>
  <c r="E9" i="4"/>
  <c r="I9" i="4"/>
  <c r="F9" i="4"/>
  <c r="B9" i="4"/>
  <c r="E8" i="4"/>
  <c r="I8" i="4"/>
  <c r="F8" i="4"/>
  <c r="B8" i="4"/>
  <c r="E7" i="4"/>
  <c r="I7" i="4"/>
  <c r="F7" i="4"/>
  <c r="B7" i="4"/>
  <c r="E6" i="4"/>
  <c r="I6" i="4"/>
  <c r="B6" i="4"/>
  <c r="E5" i="4"/>
  <c r="I5" i="4"/>
  <c r="B5" i="4"/>
  <c r="E4" i="4"/>
  <c r="I4" i="4"/>
  <c r="B4" i="4"/>
  <c r="D8" i="4" l="1"/>
  <c r="C8" i="4"/>
  <c r="D10" i="4"/>
  <c r="C10" i="4"/>
  <c r="D11" i="4"/>
  <c r="C11" i="4"/>
  <c r="D5" i="4"/>
  <c r="C5" i="4"/>
  <c r="D7" i="4"/>
  <c r="C7" i="4"/>
  <c r="D9" i="4"/>
  <c r="C9" i="4"/>
  <c r="D6" i="4"/>
  <c r="C6" i="4"/>
  <c r="D4" i="4"/>
  <c r="C4" i="4"/>
  <c r="N9" i="4"/>
  <c r="N10" i="4"/>
  <c r="N11" i="4"/>
  <c r="N8" i="4"/>
  <c r="N5" i="4"/>
  <c r="N6" i="4"/>
  <c r="M12" i="4" l="1"/>
  <c r="L12" i="4"/>
  <c r="K12" i="4"/>
  <c r="J12" i="4"/>
  <c r="N7" i="4"/>
  <c r="N4" i="4"/>
  <c r="N12" i="4" l="1"/>
  <c r="L7" i="5" l="1"/>
  <c r="L8" i="5"/>
  <c r="L10" i="5"/>
  <c r="L11" i="5"/>
  <c r="L6" i="5"/>
  <c r="L5" i="5"/>
  <c r="L9" i="5"/>
  <c r="L4" i="5" l="1"/>
  <c r="L17" i="5" s="1"/>
  <c r="I17" i="5"/>
</calcChain>
</file>

<file path=xl/sharedStrings.xml><?xml version="1.0" encoding="utf-8"?>
<sst xmlns="http://schemas.openxmlformats.org/spreadsheetml/2006/main" count="732" uniqueCount="494">
  <si>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</si>
  <si>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</si>
  <si>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</si>
  <si>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</si>
  <si>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</si>
  <si>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</si>
  <si>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</si>
  <si>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</si>
  <si>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</si>
  <si>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</si>
  <si>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</si>
  <si>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</si>
  <si>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</si>
  <si>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</si>
  <si>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</si>
  <si>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</si>
  <si>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</si>
  <si>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</si>
  <si>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</si>
  <si>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</si>
  <si>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</si>
  <si>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</si>
  <si>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</si>
  <si>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</si>
  <si>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</si>
  <si>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</si>
  <si>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</si>
  <si>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</si>
  <si>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</si>
  <si>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</si>
  <si>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</si>
  <si>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</si>
  <si>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</si>
  <si>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</si>
  <si>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</si>
  <si>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</si>
  <si>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</si>
  <si>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</si>
  <si>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</si>
  <si>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</si>
  <si>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</si>
  <si>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</si>
  <si>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</si>
  <si>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</si>
  <si>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</si>
  <si>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</si>
  <si>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</si>
  <si>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</si>
  <si>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</si>
  <si>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</si>
  <si>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</si>
  <si>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</si>
  <si>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</si>
  <si>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</si>
  <si>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</si>
  <si>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</si>
  <si>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</si>
  <si>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</si>
  <si>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</si>
  <si>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</si>
  <si>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</si>
  <si>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</si>
  <si>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</si>
  <si>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</si>
  <si>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</si>
  <si>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</si>
  <si>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</si>
  <si>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</si>
  <si>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</si>
  <si>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</si>
  <si>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</si>
  <si>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</si>
  <si>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</si>
  <si>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</si>
  <si>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</si>
  <si>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</si>
  <si>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</si>
  <si>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</si>
  <si>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</si>
  <si>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</si>
  <si>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</si>
  <si>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</si>
  <si>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</si>
  <si>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</si>
  <si>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</si>
  <si>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</si>
  <si>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</si>
  <si>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</si>
  <si>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</si>
  <si>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</si>
  <si>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</si>
  <si>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</si>
  <si>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</si>
  <si>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</si>
  <si>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</si>
  <si>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</si>
  <si>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</si>
  <si>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</si>
  <si>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</si>
  <si>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</si>
  <si>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</si>
  <si>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</si>
  <si>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</si>
  <si>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</si>
  <si>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</si>
  <si>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</si>
  <si>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</si>
  <si>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</si>
  <si>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</si>
  <si>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</si>
  <si>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</si>
  <si>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</si>
  <si>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</si>
  <si>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</si>
  <si>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</si>
  <si>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</si>
  <si>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</si>
  <si>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</si>
  <si>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</si>
  <si>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</si>
  <si>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</si>
  <si>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</si>
  <si>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</si>
  <si>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</si>
  <si>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</si>
  <si>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</si>
  <si>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</si>
  <si>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</si>
  <si>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</si>
  <si>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</si>
  <si>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</si>
  <si>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</si>
  <si>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</si>
  <si>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</si>
  <si>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</si>
  <si>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</si>
  <si>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</si>
  <si>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</si>
  <si>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</si>
  <si>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</si>
  <si>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</si>
  <si>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</si>
  <si>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</si>
  <si>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</si>
  <si>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</si>
  <si>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</si>
  <si>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</si>
  <si>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</si>
  <si>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</si>
  <si>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</si>
  <si>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</si>
  <si>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</si>
  <si>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</si>
  <si>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</si>
  <si>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</si>
  <si>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</si>
  <si>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</si>
  <si>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</si>
  <si>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</si>
  <si>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</si>
  <si>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</si>
  <si>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</si>
  <si>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</si>
  <si>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</si>
  <si>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</si>
  <si>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</si>
  <si>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</si>
  <si>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</si>
  <si>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</si>
  <si>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</si>
  <si>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</si>
  <si>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</si>
  <si>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</si>
  <si>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</si>
  <si>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</si>
  <si>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</si>
  <si>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</si>
  <si>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</si>
  <si>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</si>
  <si>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</si>
  <si>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</si>
  <si>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</si>
  <si>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</si>
  <si>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</si>
  <si>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</si>
  <si>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</si>
  <si>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</si>
  <si>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</si>
  <si>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</si>
  <si>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</si>
  <si>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</si>
  <si>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</si>
  <si>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</si>
  <si>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</si>
  <si>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</si>
  <si>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</si>
  <si>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</si>
  <si>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</si>
  <si>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</si>
  <si>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</si>
  <si>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</si>
  <si>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</si>
  <si>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</si>
  <si>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</si>
  <si>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</si>
  <si>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</si>
  <si>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</si>
  <si>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</si>
  <si>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</si>
  <si>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</si>
  <si>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</si>
  <si>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</si>
  <si>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</si>
  <si>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</si>
  <si>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</si>
  <si>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</si>
  <si>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</si>
  <si>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</si>
  <si>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</si>
  <si>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</si>
  <si>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</si>
  <si>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</si>
  <si>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</si>
  <si>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</si>
  <si>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</si>
  <si>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</si>
  <si>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</si>
  <si>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</si>
  <si>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</si>
  <si>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</si>
  <si>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</si>
  <si>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</si>
  <si>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</si>
  <si>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</si>
  <si>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</si>
  <si>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</si>
  <si>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</si>
  <si>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</si>
  <si>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</si>
  <si>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</si>
  <si>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</si>
  <si>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</si>
  <si>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</si>
  <si>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</si>
  <si>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</si>
  <si>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</si>
  <si>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</si>
  <si>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</si>
  <si>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</si>
  <si>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</si>
  <si>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</si>
  <si>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</si>
  <si>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</si>
  <si>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</si>
  <si>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</si>
  <si>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</si>
  <si>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</si>
  <si>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</si>
  <si>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</si>
  <si>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</si>
  <si>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</si>
  <si>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</si>
  <si>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</si>
  <si>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</si>
  <si>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</si>
  <si>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</si>
  <si>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</si>
  <si>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</si>
  <si>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</si>
  <si>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</si>
  <si>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</si>
  <si>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</si>
  <si>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</si>
  <si>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</si>
  <si>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</si>
  <si>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</si>
  <si>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</si>
  <si>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</si>
  <si>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</si>
  <si>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</si>
  <si>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</si>
  <si>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</si>
  <si>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</si>
  <si>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</si>
  <si>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</si>
  <si>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</si>
  <si>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</si>
  <si>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</si>
  <si>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</si>
  <si>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</si>
  <si>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</si>
  <si>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</si>
  <si>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</si>
  <si>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</si>
  <si>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</si>
  <si>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</si>
  <si>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</si>
  <si>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</si>
  <si>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</si>
  <si>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</si>
  <si>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</si>
  <si>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</si>
  <si>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</si>
  <si>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</si>
  <si>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</si>
  <si>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</si>
  <si>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</si>
  <si>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</si>
  <si>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</si>
  <si>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</si>
  <si>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</si>
  <si>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</si>
  <si>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</si>
  <si>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</si>
  <si>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</si>
  <si>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</si>
  <si>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</si>
  <si>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</si>
  <si>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</si>
  <si>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</si>
  <si>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</si>
  <si>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</si>
  <si>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</si>
  <si>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</si>
  <si>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</si>
  <si>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</si>
  <si>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</si>
  <si>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</si>
  <si>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</si>
  <si>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</si>
  <si>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</si>
  <si>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</si>
  <si>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</si>
  <si>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</si>
  <si>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</si>
  <si>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</si>
  <si>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</si>
  <si>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</si>
  <si>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</si>
  <si>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</si>
  <si>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</si>
  <si>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</si>
  <si>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</si>
  <si>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</si>
  <si>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</si>
  <si>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</si>
  <si>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</si>
  <si>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</si>
  <si>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</si>
  <si>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</si>
  <si>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</si>
  <si>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</si>
  <si>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</si>
  <si>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</si>
  <si>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</si>
  <si>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</si>
  <si>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</si>
  <si>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</si>
  <si>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</si>
  <si>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</si>
  <si>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</si>
  <si>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</si>
  <si>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</si>
  <si>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</si>
  <si>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</si>
  <si>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</si>
  <si>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</si>
  <si>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</si>
  <si>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</si>
  <si>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</si>
  <si>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</si>
  <si>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</si>
  <si>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</si>
  <si>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</si>
  <si>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</si>
  <si>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</si>
  <si>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</si>
  <si>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</si>
  <si>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</si>
  <si>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</si>
  <si>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</si>
  <si>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</si>
  <si>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</si>
  <si>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</si>
  <si>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</si>
  <si>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</si>
  <si>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</si>
  <si>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</si>
  <si>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</si>
  <si>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</si>
  <si>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</si>
  <si>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</si>
  <si>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</si>
  <si>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</si>
  <si>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</si>
  <si>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</si>
  <si>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</si>
  <si>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</si>
  <si>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</si>
  <si>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</si>
  <si>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</si>
  <si>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</si>
  <si>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</si>
  <si>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</si>
  <si>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</si>
  <si>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</si>
  <si>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</si>
  <si>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</si>
  <si>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</si>
  <si>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</si>
  <si>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</si>
  <si>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</si>
  <si>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</si>
  <si>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</si>
  <si>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</si>
  <si>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</si>
  <si>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</si>
  <si>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</si>
  <si>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</si>
  <si>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</si>
  <si>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</si>
  <si>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</si>
  <si>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</si>
  <si>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</si>
  <si>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</si>
  <si>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</si>
  <si>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</si>
  <si>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</si>
  <si>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</si>
  <si>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</si>
  <si>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</si>
  <si>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</si>
  <si>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</si>
  <si>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</si>
  <si>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</si>
  <si>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</si>
  <si>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</si>
  <si>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</si>
  <si>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</si>
  <si>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</si>
  <si>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</si>
  <si>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</si>
  <si>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</si>
  <si>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</si>
  <si>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</si>
  <si>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</si>
  <si>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</si>
  <si>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</si>
  <si>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</si>
  <si>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</si>
  <si>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15C-12876</t>
  </si>
  <si>
    <t>Trương Văn Sỹ</t>
  </si>
  <si>
    <t>Đức Tín</t>
  </si>
  <si>
    <t>TACU4020531</t>
  </si>
  <si>
    <t>15C-10691</t>
  </si>
  <si>
    <t>Đoàn Văn Hà</t>
  </si>
  <si>
    <t>Gỗ rời</t>
  </si>
  <si>
    <t>15C-12874</t>
  </si>
  <si>
    <t>Phạm Đức Lợi</t>
  </si>
  <si>
    <t>DKG&lt;-&gt;Trúc Sơn, Hà Nội</t>
  </si>
  <si>
    <t>15C-13958</t>
  </si>
  <si>
    <t>Vũ Đình Hà</t>
  </si>
  <si>
    <t>15C-13036</t>
  </si>
  <si>
    <t>Nguyễn Ngọc Anh</t>
  </si>
  <si>
    <t>Đông Dương</t>
  </si>
  <si>
    <t>MEDU2515522</t>
  </si>
  <si>
    <t>DKG&lt;-&gt;Vân Đình, Hà Nội</t>
  </si>
  <si>
    <t>15C-03470</t>
  </si>
  <si>
    <t>Ngô Quang Hưng</t>
  </si>
  <si>
    <t>MSMU1418732</t>
  </si>
  <si>
    <t>15C-25418</t>
  </si>
  <si>
    <t>Ngụy Văn Toàn</t>
  </si>
  <si>
    <t>Đại Xuân</t>
  </si>
  <si>
    <t>15C-01889</t>
  </si>
  <si>
    <t>Nguyễn Đắc Đạt</t>
  </si>
  <si>
    <t>Vinatrans</t>
  </si>
  <si>
    <t>UASU 1031068</t>
  </si>
  <si>
    <t>DKS&lt;-&gt;Tân Sơn, Phú Thọ</t>
  </si>
  <si>
    <t>15C-11200</t>
  </si>
  <si>
    <t>Phạm Văn Thịnh</t>
  </si>
  <si>
    <t>Hoàng Minh</t>
  </si>
  <si>
    <t>CMAU 3483416</t>
  </si>
  <si>
    <t>15C-03426</t>
  </si>
  <si>
    <t>Phạm Hoàng Quyết</t>
  </si>
  <si>
    <t>Thủy An</t>
  </si>
  <si>
    <t>PCIU 9260035</t>
  </si>
  <si>
    <t>PCIU 9199341</t>
  </si>
  <si>
    <t>15C-13840</t>
  </si>
  <si>
    <t>Trương Văn Cao</t>
  </si>
  <si>
    <t>UETU 5718610</t>
  </si>
  <si>
    <t>DKS&lt;-&gt;Đình Vũ, Hải Phòng</t>
  </si>
  <si>
    <t>Kết hợp</t>
  </si>
  <si>
    <t>1x40'</t>
  </si>
  <si>
    <t>3x20'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</si>
</sst>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workbookViewId="0">
      <pane ySplit="3" topLeftCell="A4" activePane="bottomLeft" state="frozen"/>
      <selection pane="bottomLeft" activeCell="D7" sqref="D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45456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82</v>
      </c>
      <c r="I4" s="22">
        <v>150</v>
      </c>
      <c r="J4" s="22"/>
      <c r="K4" s="22">
        <v>0</v>
      </c>
      <c r="L4" s="22">
        <f>I4+J4-K4</f>
        <v>150</v>
      </c>
      <c r="M4" s="31"/>
    </row>
    <row r="5" spans="1:13" ht="25.05" customHeight="1" x14ac:dyDescent="0.25">
      <c r="A5" s="32">
        <v>2</v>
      </c>
      <c r="B5" s="18">
        <v>45456</v>
      </c>
      <c r="C5" s="17" t="s">
        <v>454</v>
      </c>
      <c r="D5" s="19" t="s">
        <v>455</v>
      </c>
      <c r="E5" s="20" t="s">
        <v>456</v>
      </c>
      <c r="F5" s="20"/>
      <c r="G5" s="21" t="s">
        <v>24</v>
      </c>
      <c r="H5" s="20" t="s">
        <v>30</v>
      </c>
      <c r="I5" s="22">
        <v>2550</v>
      </c>
      <c r="J5" s="22"/>
      <c r="K5" s="22">
        <v>0</v>
      </c>
      <c r="L5" s="22">
        <f t="shared" ref="L5:L11" si="0">I5+J5-K5</f>
        <v>2550</v>
      </c>
      <c r="M5" s="31"/>
    </row>
    <row r="6" spans="1:13" ht="25.05" customHeight="1" x14ac:dyDescent="0.25">
      <c r="A6" s="32">
        <v>3</v>
      </c>
      <c r="B6" s="18">
        <v>45456</v>
      </c>
      <c r="C6" s="17" t="s">
        <v>457</v>
      </c>
      <c r="D6" s="19" t="s">
        <v>458</v>
      </c>
      <c r="E6" s="20" t="s">
        <v>456</v>
      </c>
      <c r="F6" s="20"/>
      <c r="G6" s="21" t="s">
        <v>24</v>
      </c>
      <c r="H6" s="20" t="s">
        <v>459</v>
      </c>
      <c r="I6" s="22">
        <v>2100</v>
      </c>
      <c r="J6" s="22"/>
      <c r="K6" s="22">
        <v>120</v>
      </c>
      <c r="L6" s="22">
        <f t="shared" si="0"/>
        <v>1980</v>
      </c>
      <c r="M6" s="31"/>
    </row>
    <row r="7" spans="1:13" ht="25.05" customHeight="1" x14ac:dyDescent="0.25">
      <c r="A7" s="32">
        <v>4</v>
      </c>
      <c r="B7" s="18">
        <v>45456</v>
      </c>
      <c r="C7" s="17" t="s">
        <v>460</v>
      </c>
      <c r="D7" s="19" t="s">
        <v>461</v>
      </c>
      <c r="E7" s="20" t="s">
        <v>456</v>
      </c>
      <c r="F7" s="20"/>
      <c r="G7" s="21" t="s">
        <v>24</v>
      </c>
      <c r="H7" s="20" t="s">
        <v>57</v>
      </c>
      <c r="I7" s="22">
        <v>1150</v>
      </c>
      <c r="J7" s="22"/>
      <c r="K7" s="22">
        <v>120</v>
      </c>
      <c r="L7" s="22">
        <f t="shared" si="0"/>
        <v>1030</v>
      </c>
      <c r="M7" s="31"/>
    </row>
    <row r="8" spans="1:13" ht="25.05" customHeight="1" x14ac:dyDescent="0.25">
      <c r="A8" s="32">
        <v>5</v>
      </c>
      <c r="B8" s="18">
        <v>45456</v>
      </c>
      <c r="C8" s="17" t="s">
        <v>462</v>
      </c>
      <c r="D8" s="19" t="s">
        <v>463</v>
      </c>
      <c r="E8" s="20" t="s">
        <v>464</v>
      </c>
      <c r="F8" s="20" t="s">
        <v>465</v>
      </c>
      <c r="G8" s="21" t="s">
        <v>24</v>
      </c>
      <c r="H8" s="20" t="s">
        <v>466</v>
      </c>
      <c r="I8" s="22">
        <v>1200</v>
      </c>
      <c r="J8" s="22"/>
      <c r="K8" s="22">
        <v>0</v>
      </c>
      <c r="L8" s="22">
        <f t="shared" si="0"/>
        <v>1200</v>
      </c>
      <c r="M8" s="31"/>
    </row>
    <row r="9" spans="1:13" ht="25.05" customHeight="1" x14ac:dyDescent="0.25">
      <c r="A9" s="32">
        <v>6</v>
      </c>
      <c r="B9" s="18">
        <v>45456</v>
      </c>
      <c r="C9" s="17" t="s">
        <v>467</v>
      </c>
      <c r="D9" s="19" t="s">
        <v>468</v>
      </c>
      <c r="E9" s="20" t="s">
        <v>464</v>
      </c>
      <c r="F9" s="20" t="s">
        <v>469</v>
      </c>
      <c r="G9" s="21" t="s">
        <v>24</v>
      </c>
      <c r="H9" s="20" t="s">
        <v>466</v>
      </c>
      <c r="I9" s="22">
        <v>1200</v>
      </c>
      <c r="J9" s="22"/>
      <c r="K9" s="22">
        <v>0</v>
      </c>
      <c r="L9" s="22">
        <f t="shared" si="0"/>
        <v>1200</v>
      </c>
      <c r="M9" s="31"/>
    </row>
    <row r="10" spans="1:13" ht="25.05" customHeight="1" x14ac:dyDescent="0.25">
      <c r="A10" s="32">
        <v>7</v>
      </c>
      <c r="B10" s="18">
        <v>45456</v>
      </c>
      <c r="C10" s="17" t="s">
        <v>470</v>
      </c>
      <c r="D10" s="19" t="s">
        <v>471</v>
      </c>
      <c r="E10" s="20" t="s">
        <v>472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45456</v>
      </c>
      <c r="C11" s="17" t="s">
        <v>450</v>
      </c>
      <c r="D11" s="19" t="s">
        <v>451</v>
      </c>
      <c r="E11" s="20" t="s">
        <v>472</v>
      </c>
      <c r="F11" s="20"/>
      <c r="G11" s="21" t="s">
        <v>24</v>
      </c>
      <c r="H11" s="20" t="s">
        <v>39</v>
      </c>
      <c r="I11" s="22">
        <v>100</v>
      </c>
      <c r="J11" s="22"/>
      <c r="K11" s="22">
        <v>0</v>
      </c>
      <c r="L11" s="22">
        <f t="shared" si="0"/>
        <v>100</v>
      </c>
      <c r="M11" s="31"/>
    </row>
    <row r="12" spans="1:13" ht="25.05" customHeight="1" x14ac:dyDescent="0.25">
      <c r="A12" s="32">
        <v>9</v>
      </c>
      <c r="B12" s="18">
        <v>45456</v>
      </c>
      <c r="C12" s="17" t="s">
        <v>473</v>
      </c>
      <c r="D12" s="19" t="s">
        <v>474</v>
      </c>
      <c r="E12" s="20" t="s">
        <v>475</v>
      </c>
      <c r="F12" s="33" t="s">
        <v>476</v>
      </c>
      <c r="G12" s="21" t="s">
        <v>25</v>
      </c>
      <c r="H12" s="20" t="s">
        <v>477</v>
      </c>
      <c r="I12" s="22">
        <v>1650</v>
      </c>
      <c r="J12" s="22"/>
      <c r="K12" s="22">
        <v>0</v>
      </c>
      <c r="L12" s="22">
        <f t="shared" ref="L12:L16" si="1">I12+J12-K12</f>
        <v>1650</v>
      </c>
      <c r="M12" s="31"/>
    </row>
    <row r="13" spans="1:13" ht="25.05" customHeight="1" x14ac:dyDescent="0.25">
      <c r="A13" s="32">
        <v>10</v>
      </c>
      <c r="B13" s="18">
        <v>45456</v>
      </c>
      <c r="C13" s="17" t="s">
        <v>478</v>
      </c>
      <c r="D13" s="19" t="s">
        <v>479</v>
      </c>
      <c r="E13" s="20" t="s">
        <v>480</v>
      </c>
      <c r="F13" s="33" t="s">
        <v>481</v>
      </c>
      <c r="G13" s="21" t="s">
        <v>25</v>
      </c>
      <c r="H13" s="20" t="s">
        <v>383</v>
      </c>
      <c r="I13" s="22">
        <v>1200</v>
      </c>
      <c r="J13" s="22"/>
      <c r="K13" s="22">
        <v>0</v>
      </c>
      <c r="L13" s="22">
        <f t="shared" si="1"/>
        <v>1200</v>
      </c>
      <c r="M13" s="31"/>
    </row>
    <row r="14" spans="1:13" ht="25.05" customHeight="1" x14ac:dyDescent="0.25">
      <c r="A14" s="32">
        <v>11</v>
      </c>
      <c r="B14" s="18">
        <v>45456</v>
      </c>
      <c r="C14" s="17" t="s">
        <v>482</v>
      </c>
      <c r="D14" s="19" t="s">
        <v>483</v>
      </c>
      <c r="E14" s="20" t="s">
        <v>484</v>
      </c>
      <c r="F14" s="33" t="s">
        <v>485</v>
      </c>
      <c r="G14" s="21" t="s">
        <v>25</v>
      </c>
      <c r="H14" s="20" t="s">
        <v>364</v>
      </c>
      <c r="I14" s="22">
        <v>1200</v>
      </c>
      <c r="J14" s="22"/>
      <c r="K14" s="22">
        <v>0</v>
      </c>
      <c r="L14" s="22">
        <f t="shared" si="1"/>
        <v>1200</v>
      </c>
      <c r="M14" s="31"/>
    </row>
    <row r="15" spans="1:13" ht="25.05" customHeight="1" x14ac:dyDescent="0.25">
      <c r="A15" s="32">
        <v>12</v>
      </c>
      <c r="B15" s="18">
        <v>45456</v>
      </c>
      <c r="C15" s="17" t="s">
        <v>470</v>
      </c>
      <c r="D15" s="19" t="s">
        <v>471</v>
      </c>
      <c r="E15" s="20" t="s">
        <v>484</v>
      </c>
      <c r="F15" s="33" t="s">
        <v>486</v>
      </c>
      <c r="G15" s="21" t="s">
        <v>25</v>
      </c>
      <c r="H15" s="20" t="s">
        <v>364</v>
      </c>
      <c r="I15" s="22">
        <v>1200</v>
      </c>
      <c r="J15" s="22"/>
      <c r="K15" s="22">
        <v>0</v>
      </c>
      <c r="L15" s="22">
        <f t="shared" si="1"/>
        <v>1200</v>
      </c>
      <c r="M15" s="31"/>
    </row>
    <row r="16" spans="1:13" ht="25.05" customHeight="1" x14ac:dyDescent="0.25">
      <c r="A16" s="32">
        <v>13</v>
      </c>
      <c r="B16" s="18">
        <v>45456</v>
      </c>
      <c r="C16" s="17" t="s">
        <v>487</v>
      </c>
      <c r="D16" s="19" t="s">
        <v>488</v>
      </c>
      <c r="E16" s="20" t="s">
        <v>484</v>
      </c>
      <c r="F16" s="33" t="s">
        <v>489</v>
      </c>
      <c r="G16" s="21" t="s">
        <v>25</v>
      </c>
      <c r="H16" s="20" t="s">
        <v>490</v>
      </c>
      <c r="I16" s="22">
        <v>0</v>
      </c>
      <c r="J16" s="22">
        <v>500</v>
      </c>
      <c r="K16" s="22">
        <v>0</v>
      </c>
      <c r="L16" s="22">
        <f t="shared" si="1"/>
        <v>500</v>
      </c>
      <c r="M16" s="31" t="s">
        <v>491</v>
      </c>
    </row>
    <row r="17" spans="1:13" s="30" customFormat="1" ht="25.05" customHeight="1" x14ac:dyDescent="0.25">
      <c r="A17" s="26"/>
      <c r="B17" s="34"/>
      <c r="C17" s="34"/>
      <c r="D17" s="34"/>
      <c r="E17" s="34"/>
      <c r="F17" s="34"/>
      <c r="G17" s="26"/>
      <c r="H17" s="34"/>
      <c r="I17" s="28">
        <f>SUBTOTAL(9,I4:I16)</f>
        <v>13800</v>
      </c>
      <c r="J17" s="28">
        <f>SUBTOTAL(9,J4:J16)</f>
        <v>500</v>
      </c>
      <c r="K17" s="28">
        <f>SUBTOTAL(9,K4:K16)</f>
        <v>240</v>
      </c>
      <c r="L17" s="28">
        <f>SUBTOTAL(9,L4:L16)</f>
        <v>14060</v>
      </c>
      <c r="M17" s="35"/>
    </row>
    <row r="18" spans="1:13" ht="25.05" customHeight="1" x14ac:dyDescent="0.25">
      <c r="H18" s="40" t="s">
        <v>18</v>
      </c>
      <c r="I18" s="40"/>
      <c r="J18" s="40"/>
      <c r="K18" s="40"/>
      <c r="L18" s="40"/>
      <c r="M18" s="40"/>
    </row>
    <row r="19" spans="1:13" ht="25.05" customHeight="1" x14ac:dyDescent="0.25"/>
    <row r="20" spans="1:13" ht="25.05" customHeight="1" x14ac:dyDescent="0.25"/>
    <row r="21" spans="1:13" ht="25.05" customHeight="1" x14ac:dyDescent="0.25">
      <c r="H21" s="41" t="s">
        <v>19</v>
      </c>
      <c r="I21" s="41"/>
      <c r="J21" s="41"/>
      <c r="K21" s="41"/>
      <c r="L21" s="41"/>
      <c r="M21" s="41"/>
    </row>
    <row r="22" spans="1:13" ht="25.05" customHeight="1" x14ac:dyDescent="0.25"/>
    <row r="23" spans="1:13" ht="25.05" customHeight="1" x14ac:dyDescent="0.25"/>
    <row r="24" spans="1:13" ht="25.05" customHeight="1" x14ac:dyDescent="0.25"/>
    <row r="25" spans="1:13" ht="25.05" customHeight="1" x14ac:dyDescent="0.25"/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</sheetData>
  <autoFilter ref="A3:M18" xr:uid="{00000000-0009-0000-0000-000000000000}"/>
  <sortState xmlns:xlrd2="http://schemas.microsoft.com/office/spreadsheetml/2017/richdata2" ref="A4:O182">
    <sortCondition ref="A4:A182"/>
  </sortState>
  <mergeCells count="12">
    <mergeCell ref="H18:M18"/>
    <mergeCell ref="H21:M2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workbookViewId="0">
      <pane ySplit="3" topLeftCell="A4" activePane="bottomLeft" state="frozen"/>
      <selection activeCell="A17" sqref="A17:XFD21"/>
      <selection pane="bottomLeft" activeCell="B7" sqref="B7:K11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f>'13(TD)'!A4</f>
        <v>1</v>
      </c>
      <c r="B4" s="18">
        <f>'13(TD)'!B4</f>
        <v>45456</v>
      </c>
      <c r="C4" s="17" t="str">
        <f>'13(TD)'!C4</f>
        <v>15C-12876</v>
      </c>
      <c r="D4" s="19" t="str">
        <f>'13(TD)'!D4</f>
        <v>Trương Văn Sỹ</v>
      </c>
      <c r="E4" s="20" t="str">
        <f>'13(TD)'!E4</f>
        <v>Đức Tín</v>
      </c>
      <c r="F4" s="20" t="str">
        <f>'13(TD)'!F4</f>
        <v>TACU4020531</v>
      </c>
      <c r="G4" s="17" t="s">
        <v>492</v>
      </c>
      <c r="H4" s="21" t="s">
        <v>24</v>
      </c>
      <c r="I4" s="20" t="str">
        <f>'13(TD)'!H4</f>
        <v>DKG&lt;-&gt;Chuyển tải khu vực CĐV-HS</v>
      </c>
      <c r="J4" s="22"/>
      <c r="K4" s="22">
        <v>0</v>
      </c>
      <c r="L4" s="22"/>
      <c r="M4" s="22"/>
      <c r="N4" s="22">
        <f t="shared" ref="N4:N7" si="0">SUM(J4:M4)</f>
        <v>0</v>
      </c>
      <c r="O4" s="22"/>
      <c r="P4" s="23"/>
    </row>
    <row r="5" spans="1:16" s="2" customFormat="1" ht="25.05" customHeight="1" x14ac:dyDescent="0.25">
      <c r="A5" s="17">
        <v>2</v>
      </c>
      <c r="B5" s="18">
        <f>'13(TD)'!B8</f>
        <v>45456</v>
      </c>
      <c r="C5" s="17" t="str">
        <f>'13(TD)'!C8</f>
        <v>15C-13036</v>
      </c>
      <c r="D5" s="19" t="str">
        <f>'13(TD)'!D8</f>
        <v>Nguyễn Ngọc Anh</v>
      </c>
      <c r="E5" s="20" t="str">
        <f>'13(TD)'!E8</f>
        <v>Đông Dương</v>
      </c>
      <c r="F5" s="20" t="str">
        <f>'13(TD)'!F8</f>
        <v>MEDU2515522</v>
      </c>
      <c r="G5" s="17" t="s">
        <v>493</v>
      </c>
      <c r="H5" s="21" t="s">
        <v>24</v>
      </c>
      <c r="I5" s="20" t="str">
        <f>'13(TD)'!H8</f>
        <v>DKG&lt;-&gt;Vân Đình, Hà Nội</v>
      </c>
      <c r="J5" s="22"/>
      <c r="K5" s="22">
        <v>864</v>
      </c>
      <c r="L5" s="22"/>
      <c r="M5" s="22"/>
      <c r="N5" s="22">
        <f t="shared" ref="N5:N6" si="1">SUM(J5:M5)</f>
        <v>864</v>
      </c>
      <c r="O5" s="22"/>
      <c r="P5" s="23"/>
    </row>
    <row r="6" spans="1:16" s="2" customFormat="1" ht="25.05" customHeight="1" x14ac:dyDescent="0.25">
      <c r="A6" s="17">
        <v>3</v>
      </c>
      <c r="B6" s="18">
        <f>'13(TD)'!B9</f>
        <v>45456</v>
      </c>
      <c r="C6" s="17" t="str">
        <f>'13(TD)'!C9</f>
        <v>15C-03470</v>
      </c>
      <c r="D6" s="19" t="str">
        <f>'13(TD)'!D9</f>
        <v>Ngô Quang Hưng</v>
      </c>
      <c r="E6" s="20" t="str">
        <f>'13(TD)'!E9</f>
        <v>Đông Dương</v>
      </c>
      <c r="F6" s="20" t="str">
        <f>'13(TD)'!F9</f>
        <v>MSMU1418732</v>
      </c>
      <c r="G6" s="17" t="s">
        <v>493</v>
      </c>
      <c r="H6" s="21" t="s">
        <v>24</v>
      </c>
      <c r="I6" s="20" t="str">
        <f>'13(TD)'!H9</f>
        <v>DKG&lt;-&gt;Vân Đình, Hà Nội</v>
      </c>
      <c r="J6" s="22"/>
      <c r="K6" s="22">
        <v>864</v>
      </c>
      <c r="L6" s="22"/>
      <c r="M6" s="22"/>
      <c r="N6" s="22">
        <f t="shared" si="1"/>
        <v>864</v>
      </c>
      <c r="O6" s="22"/>
      <c r="P6" s="23"/>
    </row>
    <row r="7" spans="1:16" s="2" customFormat="1" ht="25.05" customHeight="1" x14ac:dyDescent="0.25">
      <c r="A7" s="17">
        <v>4</v>
      </c>
      <c r="B7" s="18">
        <f>'13(TD)'!B12</f>
        <v>45456</v>
      </c>
      <c r="C7" s="17" t="str">
        <f>'13(TD)'!C12</f>
        <v>15C-01889</v>
      </c>
      <c r="D7" s="19" t="str">
        <f>'13(TD)'!D12</f>
        <v>Nguyễn Đắc Đạt</v>
      </c>
      <c r="E7" s="20" t="str">
        <f>'13(TD)'!E12</f>
        <v>Vinatrans</v>
      </c>
      <c r="F7" s="20" t="str">
        <f>'13(TD)'!F12</f>
        <v>UASU 1031068</v>
      </c>
      <c r="G7" s="20"/>
      <c r="H7" s="21" t="s">
        <v>25</v>
      </c>
      <c r="I7" s="20" t="str">
        <f>'13(TD)'!H12</f>
        <v>DKS&lt;-&gt;Tân Sơn, Phú Thọ</v>
      </c>
      <c r="J7" s="24"/>
      <c r="K7" s="24">
        <v>1323</v>
      </c>
      <c r="L7" s="24"/>
      <c r="M7" s="24"/>
      <c r="N7" s="24">
        <f t="shared" si="0"/>
        <v>1323</v>
      </c>
      <c r="O7" s="24"/>
      <c r="P7" s="25"/>
    </row>
    <row r="8" spans="1:16" s="2" customFormat="1" ht="25.05" customHeight="1" x14ac:dyDescent="0.25">
      <c r="A8" s="17">
        <v>5</v>
      </c>
      <c r="B8" s="18">
        <f>'13(TD)'!B13</f>
        <v>45456</v>
      </c>
      <c r="C8" s="17" t="str">
        <f>'13(TD)'!C13</f>
        <v>15C-11200</v>
      </c>
      <c r="D8" s="19" t="str">
        <f>'13(TD)'!D13</f>
        <v>Phạm Văn Thịnh</v>
      </c>
      <c r="E8" s="20" t="str">
        <f>'13(TD)'!E13</f>
        <v>Hoàng Minh</v>
      </c>
      <c r="F8" s="20" t="str">
        <f>'13(TD)'!F13</f>
        <v>CMAU 3483416</v>
      </c>
      <c r="G8" s="20"/>
      <c r="H8" s="21" t="s">
        <v>25</v>
      </c>
      <c r="I8" s="20" t="str">
        <f>'13(TD)'!H13</f>
        <v>DKS&lt;-&gt;Thanh Liêm, Hà Nam</v>
      </c>
      <c r="J8" s="24"/>
      <c r="K8" s="24">
        <v>1450</v>
      </c>
      <c r="L8" s="24"/>
      <c r="M8" s="24"/>
      <c r="N8" s="24">
        <f t="shared" ref="N8" si="2">SUM(J8:M8)</f>
        <v>1450</v>
      </c>
      <c r="O8" s="24"/>
      <c r="P8" s="25"/>
    </row>
    <row r="9" spans="1:16" s="2" customFormat="1" ht="25.05" customHeight="1" x14ac:dyDescent="0.25">
      <c r="A9" s="17">
        <v>6</v>
      </c>
      <c r="B9" s="18">
        <f>'13(TD)'!B14</f>
        <v>45456</v>
      </c>
      <c r="C9" s="17" t="str">
        <f>'13(TD)'!C14</f>
        <v>15C-03426</v>
      </c>
      <c r="D9" s="19" t="str">
        <f>'13(TD)'!D14</f>
        <v>Phạm Hoàng Quyết</v>
      </c>
      <c r="E9" s="20" t="str">
        <f>'13(TD)'!E14</f>
        <v>Thủy An</v>
      </c>
      <c r="F9" s="20" t="str">
        <f>'13(TD)'!F14</f>
        <v>PCIU 9260035</v>
      </c>
      <c r="G9" s="20"/>
      <c r="H9" s="21" t="s">
        <v>25</v>
      </c>
      <c r="I9" s="20" t="str">
        <f>'13(TD)'!H14</f>
        <v>DKS&lt;-&gt;Quế Võ, Bắc Ninh</v>
      </c>
      <c r="J9" s="24"/>
      <c r="K9" s="24">
        <v>1280</v>
      </c>
      <c r="L9" s="24"/>
      <c r="M9" s="24"/>
      <c r="N9" s="24">
        <f t="shared" ref="N9:N11" si="3">SUM(J9:M9)</f>
        <v>1280</v>
      </c>
      <c r="O9" s="24"/>
      <c r="P9" s="25"/>
    </row>
    <row r="10" spans="1:16" s="2" customFormat="1" ht="25.05" customHeight="1" x14ac:dyDescent="0.25">
      <c r="A10" s="17">
        <v>7</v>
      </c>
      <c r="B10" s="18">
        <f>'13(TD)'!B15</f>
        <v>45456</v>
      </c>
      <c r="C10" s="17" t="str">
        <f>'13(TD)'!C15</f>
        <v>15C-25418</v>
      </c>
      <c r="D10" s="19" t="str">
        <f>'13(TD)'!D15</f>
        <v>Ngụy Văn Toàn</v>
      </c>
      <c r="E10" s="20" t="str">
        <f>'13(TD)'!E15</f>
        <v>Thủy An</v>
      </c>
      <c r="F10" s="20" t="str">
        <f>'13(TD)'!F15</f>
        <v>PCIU 9199341</v>
      </c>
      <c r="G10" s="20"/>
      <c r="H10" s="21" t="s">
        <v>25</v>
      </c>
      <c r="I10" s="20" t="str">
        <f>'13(TD)'!H15</f>
        <v>DKS&lt;-&gt;Quế Võ, Bắc Ninh</v>
      </c>
      <c r="J10" s="24"/>
      <c r="K10" s="24">
        <v>1280</v>
      </c>
      <c r="L10" s="24"/>
      <c r="M10" s="24"/>
      <c r="N10" s="24">
        <f t="shared" si="3"/>
        <v>1280</v>
      </c>
      <c r="O10" s="24"/>
      <c r="P10" s="25"/>
    </row>
    <row r="11" spans="1:16" s="2" customFormat="1" ht="25.05" customHeight="1" x14ac:dyDescent="0.25">
      <c r="A11" s="17">
        <v>8</v>
      </c>
      <c r="B11" s="18">
        <f>'13(TD)'!B16</f>
        <v>45456</v>
      </c>
      <c r="C11" s="17" t="str">
        <f>'13(TD)'!C16</f>
        <v>15C-13840</v>
      </c>
      <c r="D11" s="19" t="str">
        <f>'13(TD)'!D16</f>
        <v>Trương Văn Cao</v>
      </c>
      <c r="E11" s="20" t="str">
        <f>'13(TD)'!E16</f>
        <v>Thủy An</v>
      </c>
      <c r="F11" s="20" t="str">
        <f>'13(TD)'!F16</f>
        <v>UETU 5718610</v>
      </c>
      <c r="G11" s="20"/>
      <c r="H11" s="21" t="s">
        <v>25</v>
      </c>
      <c r="I11" s="20" t="str">
        <f>'13(TD)'!H16</f>
        <v>DKS&lt;-&gt;Đình Vũ, Hải Phòng</v>
      </c>
      <c r="J11" s="24"/>
      <c r="K11" s="24">
        <v>0</v>
      </c>
      <c r="L11" s="24"/>
      <c r="M11" s="24"/>
      <c r="N11" s="24">
        <f t="shared" si="3"/>
        <v>0</v>
      </c>
      <c r="O11" s="24"/>
      <c r="P11" s="25" t="s">
        <v>491</v>
      </c>
    </row>
    <row r="12" spans="1:16" s="30" customFormat="1" ht="25.05" customHeight="1" x14ac:dyDescent="0.25">
      <c r="A12" s="26"/>
      <c r="B12" s="27"/>
      <c r="C12" s="27" t="s">
        <v>14</v>
      </c>
      <c r="D12" s="27"/>
      <c r="E12" s="27"/>
      <c r="F12" s="27"/>
      <c r="G12" s="27"/>
      <c r="H12" s="27"/>
      <c r="I12" s="27"/>
      <c r="J12" s="28">
        <f>SUBTOTAL(9,J4:J11)</f>
        <v>0</v>
      </c>
      <c r="K12" s="28">
        <f>SUBTOTAL(9,K4:K11)</f>
        <v>7061</v>
      </c>
      <c r="L12" s="28">
        <f>SUBTOTAL(9,L4:L11)</f>
        <v>0</v>
      </c>
      <c r="M12" s="28">
        <f>SUBTOTAL(9,M4:M11)</f>
        <v>0</v>
      </c>
      <c r="N12" s="28">
        <f>SUBTOTAL(9,N4:N11)</f>
        <v>7061</v>
      </c>
      <c r="O12" s="28"/>
      <c r="P12" s="29"/>
    </row>
    <row r="13" spans="1:16" s="2" customFormat="1" ht="25.05" customHeight="1" x14ac:dyDescent="0.25">
      <c r="A13" s="1"/>
      <c r="B13" s="12"/>
      <c r="C13" s="1"/>
      <c r="D13" s="11"/>
      <c r="H13" s="3"/>
      <c r="J13" s="40" t="s">
        <v>18</v>
      </c>
      <c r="K13" s="40"/>
      <c r="L13" s="40"/>
      <c r="M13" s="40"/>
      <c r="N13" s="40"/>
      <c r="O13" s="40"/>
      <c r="P13" s="40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1" t="s">
        <v>21</v>
      </c>
      <c r="K17" s="41"/>
      <c r="L17" s="41"/>
      <c r="M17" s="41"/>
      <c r="N17" s="41"/>
      <c r="O17" s="41"/>
      <c r="P17" s="41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32.1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</sheetData>
  <autoFilter ref="A3:P19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3:P13"/>
    <mergeCell ref="J17:P1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13(TD)</vt:lpstr>
      <vt:lpstr>13(NHC)</vt:lpstr>
      <vt:lpstr>Ma tuyen</vt:lpstr>
      <vt:lpstr>'13(NHC)'!Print_Titles</vt:lpstr>
      <vt:lpstr>'13(TD)'!Print_Titles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2024-06-15T08:56:34Z</dcterms:modified>
</cp:coreProperties>
</file>