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55\git\FRAM\kilder\Ny\"/>
    </mc:Choice>
  </mc:AlternateContent>
  <xr:revisionPtr revIDLastSave="0" documentId="13_ncr:1_{57DE1795-8E05-4F11-80E7-089259711147}" xr6:coauthVersionLast="47" xr6:coauthVersionMax="47" xr10:uidLastSave="{00000000-0000-0000-0000-000000000000}"/>
  <bookViews>
    <workbookView xWindow="-28920" yWindow="1185" windowWidth="29040" windowHeight="15840" activeTab="1" xr2:uid="{00000000-000D-0000-FFFF-FFFF00000000}"/>
  </bookViews>
  <sheets>
    <sheet name="Tidskostnader (2)" sheetId="1" r:id="rId1"/>
    <sheet name="Fra Øystein" sheetId="2" r:id="rId2"/>
  </sheets>
  <externalReferences>
    <externalReference r:id="rId3"/>
  </externalReferences>
  <definedNames>
    <definedName name="_xlnm._FilterDatabase" localSheetId="1" hidden="1">'Fra Øystein'!$A$5:$G$43</definedName>
    <definedName name="alvorlig">#REF!</definedName>
    <definedName name="analyseår" localSheetId="0">[1]Forutsetninger!#REF!</definedName>
    <definedName name="analyseår">[1]Forutsetninger!#REF!</definedName>
    <definedName name="Deflator09">[1]Forutsetninger!$H$4</definedName>
    <definedName name="deflator10">[1]Forutsetninger!$I$4</definedName>
    <definedName name="deflator11">[1]Forutsetninger!$J$4</definedName>
    <definedName name="deflator12">[1]Forutsetninger!$K$4</definedName>
    <definedName name="deflator13">[1]Forutsetninger!$L$4</definedName>
    <definedName name="deflator14">[1]Forutsetninger!$M$4</definedName>
    <definedName name="deflator15">[1]Forutsetninger!$N$4</definedName>
    <definedName name="deflator16">[1]Forutsetninger!$O$4</definedName>
    <definedName name="deflator17">[1]Forutsetninger!$P$4</definedName>
    <definedName name="deflator18">[1]Forutsetninger!$Q$4</definedName>
    <definedName name="havari">#REF!</definedName>
    <definedName name="real10">'[1]BNP per innbygger'!$I$5</definedName>
    <definedName name="real11">'[1]BNP per innbygger'!$J$5</definedName>
    <definedName name="real12">'[1]BNP per innbygger'!$K$5</definedName>
    <definedName name="real13">'[1]BNP per innbygger'!$L$5</definedName>
    <definedName name="real14">'[1]BNP per innbygger'!$M$5</definedName>
    <definedName name="real15">'[1]BNP per innbygger'!$N$5</definedName>
    <definedName name="real16">'[1]BNP per innbygger'!$O$5</definedName>
    <definedName name="real17">'[1]BNP per innbygger'!$P$5</definedName>
    <definedName name="totalsk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44" i="2"/>
  <c r="G45" i="2"/>
  <c r="G47" i="2"/>
  <c r="N2" i="1"/>
  <c r="N3" i="1" l="1"/>
  <c r="G11" i="2" s="1"/>
  <c r="N4" i="1"/>
  <c r="G12" i="2" s="1"/>
  <c r="N5" i="1"/>
  <c r="G13" i="2" s="1"/>
  <c r="N6" i="1"/>
  <c r="G14" i="2" s="1"/>
  <c r="N7" i="1"/>
  <c r="G15" i="2" s="1"/>
  <c r="N8" i="1"/>
  <c r="G16" i="2" s="1"/>
  <c r="N9" i="1"/>
  <c r="G17" i="2" s="1"/>
  <c r="N10" i="1"/>
  <c r="G18" i="2" s="1"/>
  <c r="N11" i="1"/>
  <c r="G19" i="2" s="1"/>
  <c r="N12" i="1"/>
  <c r="G20" i="2" s="1"/>
  <c r="N13" i="1"/>
  <c r="G21" i="2" s="1"/>
  <c r="N14" i="1"/>
  <c r="G22" i="2" s="1"/>
  <c r="N15" i="1"/>
  <c r="G23" i="2" s="1"/>
  <c r="N16" i="1"/>
  <c r="G24" i="2" s="1"/>
  <c r="N17" i="1"/>
  <c r="G25" i="2" s="1"/>
  <c r="N18" i="1"/>
  <c r="G26" i="2" s="1"/>
  <c r="N19" i="1"/>
  <c r="G27" i="2" s="1"/>
  <c r="N20" i="1"/>
  <c r="G28" i="2" s="1"/>
  <c r="N21" i="1"/>
  <c r="G29" i="2" s="1"/>
  <c r="N22" i="1"/>
  <c r="G48" i="2" s="1"/>
  <c r="N23" i="1"/>
  <c r="G30" i="2" s="1"/>
  <c r="N24" i="1"/>
  <c r="G31" i="2" s="1"/>
  <c r="N25" i="1"/>
  <c r="G32" i="2" s="1"/>
  <c r="N26" i="1"/>
  <c r="G33" i="2" s="1"/>
  <c r="N27" i="1"/>
  <c r="G34" i="2" s="1"/>
  <c r="N28" i="1"/>
  <c r="G35" i="2" s="1"/>
  <c r="N29" i="1"/>
  <c r="G36" i="2" s="1"/>
  <c r="N30" i="1"/>
  <c r="G37" i="2" s="1"/>
  <c r="N31" i="1"/>
  <c r="G38" i="2" s="1"/>
  <c r="N32" i="1"/>
  <c r="G39" i="2" s="1"/>
  <c r="N33" i="1"/>
  <c r="G40" i="2" s="1"/>
  <c r="N34" i="1"/>
  <c r="G41" i="2" s="1"/>
  <c r="N35" i="1"/>
  <c r="G42" i="2" s="1"/>
  <c r="N36" i="1"/>
  <c r="G43" i="2" s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</calcChain>
</file>

<file path=xl/sharedStrings.xml><?xml version="1.0" encoding="utf-8"?>
<sst xmlns="http://schemas.openxmlformats.org/spreadsheetml/2006/main" count="179" uniqueCount="93">
  <si>
    <t>Brønnbåt</t>
  </si>
  <si>
    <t>Hurtigbåt</t>
  </si>
  <si>
    <t>Offshore supplyskip</t>
  </si>
  <si>
    <t>Gasstankskip</t>
  </si>
  <si>
    <t>Produkt- og kjemikalieskip</t>
  </si>
  <si>
    <t>Oljetankere</t>
  </si>
  <si>
    <t>Kjøle/fryseskip</t>
  </si>
  <si>
    <t>Stykkgodsskip</t>
  </si>
  <si>
    <t>RoRo lasteskip</t>
  </si>
  <si>
    <t>Containerskip</t>
  </si>
  <si>
    <t>Dry bulk</t>
  </si>
  <si>
    <t>Se Vista-rapport</t>
  </si>
  <si>
    <t>(bt/3000)*4898</t>
  </si>
  <si>
    <t>1.691*BT + 337.24</t>
  </si>
  <si>
    <t>(DWT/3000)*4898</t>
  </si>
  <si>
    <t>0.8706*BT+2261.9</t>
  </si>
  <si>
    <t>0.8339*BT + 2166.8</t>
  </si>
  <si>
    <t>Break bulk</t>
  </si>
  <si>
    <t>0.0736*BT+1952.7</t>
  </si>
  <si>
    <t>0.0705*BT + 1870</t>
  </si>
  <si>
    <t>1128.7*ln(bt)-6998.3</t>
  </si>
  <si>
    <t>883.21*ln(dwt)-5518.4</t>
  </si>
  <si>
    <t>840.86*ln(dwt)-5240.8</t>
  </si>
  <si>
    <t>0.1047*gasskap+2221.2</t>
  </si>
  <si>
    <t>0.1003*gasskap+2127.5</t>
  </si>
  <si>
    <t>0.0992*dwt + 1881.2</t>
  </si>
  <si>
    <t>0.095*DWT + 1802.6</t>
  </si>
  <si>
    <t>Cruiseskip</t>
  </si>
  <si>
    <t>0.0275*dwt+2878</t>
  </si>
  <si>
    <t>0.0264*DWT + 2756.6</t>
  </si>
  <si>
    <t>Tidskostnader_fra veileder</t>
  </si>
  <si>
    <t>Tidskostnader_ny</t>
  </si>
  <si>
    <t>Ny matrise</t>
  </si>
  <si>
    <t>Utenlandsferger/cruiseskip</t>
  </si>
  <si>
    <t>Kilde: SITMA 2013</t>
  </si>
  <si>
    <t>Totalt uten forsikring</t>
  </si>
  <si>
    <t>Totalt</t>
  </si>
  <si>
    <t>Admin.</t>
  </si>
  <si>
    <t>Forsikring</t>
  </si>
  <si>
    <t>Rep/Vedl</t>
  </si>
  <si>
    <t>Stores</t>
  </si>
  <si>
    <t>Mannskap</t>
  </si>
  <si>
    <t>Kapital</t>
  </si>
  <si>
    <t>gasskap</t>
  </si>
  <si>
    <t>BT</t>
  </si>
  <si>
    <t>DWT</t>
  </si>
  <si>
    <t>Skipstype</t>
  </si>
  <si>
    <t>Skiptstype</t>
  </si>
  <si>
    <t>1.691*BT + 337.25</t>
  </si>
  <si>
    <t>Betegnelse</t>
  </si>
  <si>
    <t>CBM</t>
  </si>
  <si>
    <t>Container lo/lo 12000 dwt</t>
  </si>
  <si>
    <t>Container lo/lo 21000 dwt</t>
  </si>
  <si>
    <t>Break bulk lolo, 1000dwt</t>
  </si>
  <si>
    <t>Break bulk lolo, 3200dwt</t>
  </si>
  <si>
    <t>Break bulk lolo,, 5000 dwt</t>
  </si>
  <si>
    <t>Break bulk lolo, 8500 dwt</t>
  </si>
  <si>
    <t>Break bulk lolo, 15000 dwt</t>
  </si>
  <si>
    <t>Break bulk lolo, 40000 dwt</t>
  </si>
  <si>
    <t>Dry bulk 2500 dwt</t>
  </si>
  <si>
    <t>Dry bulk 6200 dwt</t>
  </si>
  <si>
    <t>Dry bulk 26000 dwt</t>
  </si>
  <si>
    <t>Dry bulk 40000 dwt</t>
  </si>
  <si>
    <t>Dry bulk 60000 dwt</t>
  </si>
  <si>
    <t>Dry bulk 80000 dwt</t>
  </si>
  <si>
    <t>Ro/ro (cargo) 10070 dwt</t>
  </si>
  <si>
    <t>Ro/ro (cargo) 15990 dwt</t>
  </si>
  <si>
    <t>Reefer 3000 dwt</t>
  </si>
  <si>
    <t>Tanker vessel 2500 dwt</t>
  </si>
  <si>
    <t>Tanker vessel 6500 dwt</t>
  </si>
  <si>
    <t>Tanker vessel 40000 dwt</t>
  </si>
  <si>
    <t>Tanker vessel 73000 dwt</t>
  </si>
  <si>
    <t>Tanker vessel 110000 dwt</t>
  </si>
  <si>
    <t>Tanker vessel 160000dwt</t>
  </si>
  <si>
    <t>LNG 5200 cbm 3900 dwt</t>
  </si>
  <si>
    <t>LNG 29000 cbm 20300 dwt</t>
  </si>
  <si>
    <t>LPG 30000dwt</t>
  </si>
  <si>
    <t>LNG 74000 cbm 50000 dwt</t>
  </si>
  <si>
    <t>LNG 150 000 cbm 95000 dwt</t>
  </si>
  <si>
    <t>Kjem/prod tank 8000dwt</t>
  </si>
  <si>
    <t>Kjem/Prod tank 44500dwt</t>
  </si>
  <si>
    <t>GC (coastal sideport) 1250 dwt</t>
  </si>
  <si>
    <t>GC (coastal sideport) 2530 dwt</t>
  </si>
  <si>
    <t>CC coastal, LNG drevet 5000 dwt</t>
  </si>
  <si>
    <t>Supply vessel offshore 4000 dwt (total).</t>
  </si>
  <si>
    <t>Tørrbulkskip</t>
  </si>
  <si>
    <t>Oljetankskip</t>
  </si>
  <si>
    <t>Kjemikalie-/produkttankskip</t>
  </si>
  <si>
    <t>OSV</t>
  </si>
  <si>
    <t>Kroner/time
2016-kroner</t>
  </si>
  <si>
    <t>Container lo/lo 9000 dwt</t>
  </si>
  <si>
    <t>LPG 30000 dwt</t>
  </si>
  <si>
    <t>Kroner/time
2021-kroner
ekskl forsikring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</si>
</sst>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 applyFill="1"/>
    <xf numFmtId="0" fontId="0" fillId="0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9" fontId="0" fillId="0" borderId="0" xfId="2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0" fillId="4" borderId="0" xfId="0" applyFill="1"/>
    <xf numFmtId="165" fontId="0" fillId="4" borderId="0" xfId="1" applyNumberFormat="1" applyFont="1" applyFill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/>
    <xf numFmtId="164" fontId="0" fillId="0" borderId="1" xfId="1" applyNumberFormat="1" applyFont="1" applyBorder="1"/>
    <xf numFmtId="165" fontId="0" fillId="5" borderId="0" xfId="1" applyNumberFormat="1" applyFont="1" applyFill="1"/>
    <xf numFmtId="165" fontId="0" fillId="5" borderId="0" xfId="1" applyNumberFormat="1" applyFont="1" applyFill="1" applyBorder="1"/>
    <xf numFmtId="165" fontId="0" fillId="5" borderId="1" xfId="1" applyNumberFormat="1" applyFont="1" applyFill="1" applyBorder="1"/>
    <xf numFmtId="0" fontId="0" fillId="5" borderId="0" xfId="0" applyFill="1"/>
    <xf numFmtId="164" fontId="0" fillId="5" borderId="0" xfId="1" applyNumberFormat="1" applyFont="1" applyFill="1"/>
    <xf numFmtId="0" fontId="0" fillId="5" borderId="0" xfId="0" applyFill="1" applyBorder="1"/>
    <xf numFmtId="164" fontId="0" fillId="5" borderId="0" xfId="1" applyNumberFormat="1" applyFont="1" applyFill="1" applyBorder="1"/>
    <xf numFmtId="0" fontId="0" fillId="5" borderId="1" xfId="0" applyFill="1" applyBorder="1"/>
    <xf numFmtId="164" fontId="0" fillId="5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Cruiseskip (BT)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248293703681695"/>
          <c:y val="0.17991224246607748"/>
          <c:w val="0.80326085111079037"/>
          <c:h val="0.7152376623975554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(2)'!$D$2:$D$5</c:f>
              <c:numCache>
                <c:formatCode>General</c:formatCode>
                <c:ptCount val="4"/>
                <c:pt idx="0">
                  <c:v>40000</c:v>
                </c:pt>
                <c:pt idx="1">
                  <c:v>75000</c:v>
                </c:pt>
                <c:pt idx="2">
                  <c:v>77000</c:v>
                </c:pt>
                <c:pt idx="3">
                  <c:v>128000</c:v>
                </c:pt>
              </c:numCache>
            </c:numRef>
          </c:xVal>
          <c:yVal>
            <c:numRef>
              <c:f>'Tidskostnader (2)'!$M$2:$M$5</c:f>
              <c:numCache>
                <c:formatCode>_-* #\ ##0_-;\-* #\ ##0_-;_-* "-"??_-;_-@_-</c:formatCode>
                <c:ptCount val="4"/>
                <c:pt idx="0">
                  <c:v>42544.805758082184</c:v>
                </c:pt>
                <c:pt idx="1">
                  <c:v>57265.300244931495</c:v>
                </c:pt>
                <c:pt idx="2">
                  <c:v>61991.668853424657</c:v>
                </c:pt>
                <c:pt idx="3">
                  <c:v>113706.36384296388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89-4FC8-857D-F004B48F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Gasstankskip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5200</c:v>
              </c:pt>
              <c:pt idx="1">
                <c:v>29000</c:v>
              </c:pt>
              <c:pt idx="2">
                <c:v>38000</c:v>
              </c:pt>
              <c:pt idx="3">
                <c:v>74000</c:v>
              </c:pt>
              <c:pt idx="4">
                <c:v>150000</c:v>
              </c:pt>
            </c:numLit>
          </c:xVal>
          <c:yVal>
            <c:numLit>
              <c:formatCode>General</c:formatCode>
              <c:ptCount val="5"/>
              <c:pt idx="0">
                <c:v>5774.3125</c:v>
              </c:pt>
              <c:pt idx="1">
                <c:v>10813.7125</c:v>
              </c:pt>
              <c:pt idx="2">
                <c:v>7524.1041666666652</c:v>
              </c:pt>
              <c:pt idx="3">
                <c:v>15678.133333333331</c:v>
              </c:pt>
              <c:pt idx="4">
                <c:v>24112.129166666666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041-45E2-886E-20419E4C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51240"/>
        <c:axId val="591652880"/>
      </c:scatterChart>
      <c:valAx>
        <c:axId val="59165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652880"/>
        <c:crosses val="autoZero"/>
        <c:crossBetween val="midCat"/>
      </c:valAx>
      <c:valAx>
        <c:axId val="5916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65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Containerskip (BT)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(2)'!$D$20:$D$24</c:f>
              <c:numCache>
                <c:formatCode>General</c:formatCode>
                <c:ptCount val="5"/>
                <c:pt idx="0">
                  <c:v>6500</c:v>
                </c:pt>
                <c:pt idx="1">
                  <c:v>12500</c:v>
                </c:pt>
                <c:pt idx="2">
                  <c:v>16800</c:v>
                </c:pt>
                <c:pt idx="3">
                  <c:v>26400</c:v>
                </c:pt>
                <c:pt idx="4">
                  <c:v>40500</c:v>
                </c:pt>
              </c:numCache>
            </c:numRef>
          </c:xVal>
          <c:yVal>
            <c:numRef>
              <c:f>'Tidskostnader (2)'!$M$20:$M$24</c:f>
              <c:numCache>
                <c:formatCode>_-* #\ ##0_-;\-* #\ ##0_-;_-* "-"??_-;_-@_-</c:formatCode>
                <c:ptCount val="5"/>
                <c:pt idx="0">
                  <c:v>2457.5000650003522</c:v>
                </c:pt>
                <c:pt idx="1">
                  <c:v>2644.7652642533922</c:v>
                </c:pt>
                <c:pt idx="2">
                  <c:v>3090.684428391346</c:v>
                </c:pt>
                <c:pt idx="3">
                  <c:v>3572.5901552393266</c:v>
                </c:pt>
                <c:pt idx="4">
                  <c:v>4827.5945385942214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2-4FE4-861B-A7927915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Oljetankskip (DWT)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(2)'!$C$35:$C$41</c:f>
              <c:numCache>
                <c:formatCode>General</c:formatCode>
                <c:ptCount val="7"/>
                <c:pt idx="0">
                  <c:v>3500</c:v>
                </c:pt>
                <c:pt idx="1">
                  <c:v>9500</c:v>
                </c:pt>
                <c:pt idx="2">
                  <c:v>17000</c:v>
                </c:pt>
                <c:pt idx="3">
                  <c:v>37000</c:v>
                </c:pt>
                <c:pt idx="4">
                  <c:v>100000</c:v>
                </c:pt>
                <c:pt idx="5">
                  <c:v>150000</c:v>
                </c:pt>
                <c:pt idx="6">
                  <c:v>310000</c:v>
                </c:pt>
              </c:numCache>
            </c:numRef>
          </c:xVal>
          <c:yVal>
            <c:numRef>
              <c:f>'Tidskostnader (2)'!$M$35:$M$41</c:f>
              <c:numCache>
                <c:formatCode>_-* #\ ##0_-;\-* #\ ##0_-;_-* "-"??_-;_-@_-</c:formatCode>
                <c:ptCount val="7"/>
                <c:pt idx="0">
                  <c:v>1864.6201019011414</c:v>
                </c:pt>
                <c:pt idx="1">
                  <c:v>2310.7890266301101</c:v>
                </c:pt>
                <c:pt idx="2">
                  <c:v>3417.204889875994</c:v>
                </c:pt>
                <c:pt idx="3">
                  <c:v>4549.8970288961509</c:v>
                </c:pt>
                <c:pt idx="4">
                  <c:v>6076.195375162406</c:v>
                </c:pt>
                <c:pt idx="5">
                  <c:v>7227.6092457458417</c:v>
                </c:pt>
                <c:pt idx="6">
                  <c:v>10387.353892780828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C-4B72-95BD-CB19762D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Produkt- og kjemikalieskip (DWT)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2162709360860448E-2"/>
          <c:y val="0.15157222388965072"/>
          <c:w val="0.83398691839489303"/>
          <c:h val="0.7152375564895634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(2)'!$C$42:$C$45</c:f>
              <c:numCache>
                <c:formatCode>General</c:formatCode>
                <c:ptCount val="4"/>
                <c:pt idx="0">
                  <c:v>3500</c:v>
                </c:pt>
                <c:pt idx="1">
                  <c:v>8000</c:v>
                </c:pt>
                <c:pt idx="2">
                  <c:v>19000</c:v>
                </c:pt>
                <c:pt idx="3">
                  <c:v>35000</c:v>
                </c:pt>
              </c:numCache>
            </c:numRef>
          </c:xVal>
          <c:yVal>
            <c:numRef>
              <c:f>'Tidskostnader (2)'!$M$42:$M$45</c:f>
              <c:numCache>
                <c:formatCode>_-* #\ ##0_-;\-* #\ ##0_-;_-* "-"??_-;_-@_-</c:formatCode>
                <c:ptCount val="4"/>
                <c:pt idx="0">
                  <c:v>1655.5580639730642</c:v>
                </c:pt>
                <c:pt idx="1">
                  <c:v>3048.8425287128739</c:v>
                </c:pt>
                <c:pt idx="2">
                  <c:v>3730.7448005317265</c:v>
                </c:pt>
                <c:pt idx="3">
                  <c:v>4997.2116666666661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9-4B85-9DD6-29F2FA4F8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Brønnbåter</a:t>
            </a:r>
            <a:r>
              <a:rPr lang="nb-NO" baseline="0"/>
              <a:t> (BT)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(2)'!$D$53:$D$55</c:f>
              <c:numCache>
                <c:formatCode>General</c:formatCode>
                <c:ptCount val="3"/>
                <c:pt idx="0">
                  <c:v>950</c:v>
                </c:pt>
                <c:pt idx="1">
                  <c:v>1250</c:v>
                </c:pt>
                <c:pt idx="2">
                  <c:v>2050</c:v>
                </c:pt>
              </c:numCache>
            </c:numRef>
          </c:xVal>
          <c:yVal>
            <c:numRef>
              <c:f>'Tidskostnader (2)'!$M$53:$M$55</c:f>
              <c:numCache>
                <c:formatCode>_-* #\ ##0_-;\-* #\ ##0_-;_-* "-"??_-;_-@_-</c:formatCode>
                <c:ptCount val="3"/>
                <c:pt idx="0">
                  <c:v>1870.6442406430456</c:v>
                </c:pt>
                <c:pt idx="1">
                  <c:v>2551.469759231235</c:v>
                </c:pt>
                <c:pt idx="2">
                  <c:v>3776.4281860452238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E-4B9D-B760-01EBE464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Bulkskip (DWT)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840.86ln(x) - 5240.8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(2)'!$C$6:$C$19</c:f>
              <c:numCache>
                <c:formatCode>General</c:formatCode>
                <c:ptCount val="1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9000</c:v>
                </c:pt>
                <c:pt idx="4">
                  <c:v>17000</c:v>
                </c:pt>
                <c:pt idx="5">
                  <c:v>40000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9000</c:v>
                </c:pt>
                <c:pt idx="10">
                  <c:v>17000</c:v>
                </c:pt>
                <c:pt idx="11">
                  <c:v>45000</c:v>
                </c:pt>
                <c:pt idx="12">
                  <c:v>56000</c:v>
                </c:pt>
                <c:pt idx="13">
                  <c:v>76000</c:v>
                </c:pt>
              </c:numCache>
            </c:numRef>
          </c:xVal>
          <c:yVal>
            <c:numRef>
              <c:f>'Tidskostnader (2)'!$M$6:$M$19</c:f>
              <c:numCache>
                <c:formatCode>_-* #\ ##0_-;\-* #\ ##0_-;_-* "-"??_-;_-@_-</c:formatCode>
                <c:ptCount val="14"/>
                <c:pt idx="0">
                  <c:v>912.01285940503919</c:v>
                </c:pt>
                <c:pt idx="1">
                  <c:v>1319.9059513508053</c:v>
                </c:pt>
                <c:pt idx="2">
                  <c:v>1808.7143420732928</c:v>
                </c:pt>
                <c:pt idx="3">
                  <c:v>2469.1604512327722</c:v>
                </c:pt>
                <c:pt idx="4">
                  <c:v>3025.0970223428253</c:v>
                </c:pt>
                <c:pt idx="5">
                  <c:v>4302.0982466706828</c:v>
                </c:pt>
                <c:pt idx="6">
                  <c:v>885.35530445456141</c:v>
                </c:pt>
                <c:pt idx="7">
                  <c:v>1099.3999759920493</c:v>
                </c:pt>
                <c:pt idx="8">
                  <c:v>1485.4653425911124</c:v>
                </c:pt>
                <c:pt idx="9">
                  <c:v>2087.0778202384358</c:v>
                </c:pt>
                <c:pt idx="10">
                  <c:v>2729.0780892231251</c:v>
                </c:pt>
                <c:pt idx="11">
                  <c:v>3647.488593847625</c:v>
                </c:pt>
                <c:pt idx="12">
                  <c:v>3831.1909940770761</c:v>
                </c:pt>
                <c:pt idx="13">
                  <c:v>4382.2430038126886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9-4556-B433-D53129DD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Stykkgods/roro (BT)</a:t>
            </a:r>
          </a:p>
        </c:rich>
      </c:tx>
      <c:layout>
        <c:manualLayout>
          <c:xMode val="edge"/>
          <c:yMode val="edge"/>
          <c:x val="0.32800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(2)'!$D$25:$D$31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24000</c:v>
                </c:pt>
                <c:pt idx="3" formatCode="_-* #\ ##0_-;\-* #\ ##0_-;_-* &quot;-&quot;??_-;_-@_-">
                  <c:v>500</c:v>
                </c:pt>
                <c:pt idx="4" formatCode="_-* #\ ##0_-;\-* #\ ##0_-;_-* &quot;-&quot;??_-;_-@_-">
                  <c:v>1850</c:v>
                </c:pt>
                <c:pt idx="5" formatCode="_-* #\ ##0_-;\-* #\ ##0_-;_-* &quot;-&quot;??_-;_-@_-">
                  <c:v>3200</c:v>
                </c:pt>
                <c:pt idx="6" formatCode="_-* #\ ##0_-;\-* #\ ##0_-;_-* &quot;-&quot;??_-;_-@_-">
                  <c:v>6500</c:v>
                </c:pt>
              </c:numCache>
            </c:numRef>
          </c:xVal>
          <c:yVal>
            <c:numRef>
              <c:f>'Tidskostnader (2)'!$M$25:$M$31</c:f>
              <c:numCache>
                <c:formatCode>_-* #\ ##0_-;\-* #\ ##0_-;_-* "-"??_-;_-@_-</c:formatCode>
                <c:ptCount val="7"/>
                <c:pt idx="0">
                  <c:v>1745.4578178384616</c:v>
                </c:pt>
                <c:pt idx="1">
                  <c:v>4398.4345660224626</c:v>
                </c:pt>
                <c:pt idx="2">
                  <c:v>5113.7863697087068</c:v>
                </c:pt>
                <c:pt idx="3">
                  <c:v>864.05550501888752</c:v>
                </c:pt>
                <c:pt idx="4">
                  <c:v>1261.1433905751812</c:v>
                </c:pt>
                <c:pt idx="5">
                  <c:v>1724.8157567994642</c:v>
                </c:pt>
                <c:pt idx="6">
                  <c:v>1819.0365481506929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F-47D2-90CA-43470CE6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Gasstankere (gasskap)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(2)'!$E$46:$E$50</c:f>
              <c:numCache>
                <c:formatCode>General</c:formatCode>
                <c:ptCount val="5"/>
                <c:pt idx="0">
                  <c:v>7500</c:v>
                </c:pt>
                <c:pt idx="1">
                  <c:v>15000</c:v>
                </c:pt>
                <c:pt idx="2">
                  <c:v>35000</c:v>
                </c:pt>
                <c:pt idx="3">
                  <c:v>57000</c:v>
                </c:pt>
                <c:pt idx="4">
                  <c:v>145000</c:v>
                </c:pt>
              </c:numCache>
            </c:numRef>
          </c:xVal>
          <c:yVal>
            <c:numRef>
              <c:f>'Tidskostnader (2)'!$M$46:$M$50</c:f>
              <c:numCache>
                <c:formatCode>_-* #\ ##0_-;\-* #\ ##0_-;_-* "-"??_-;_-@_-</c:formatCode>
                <c:ptCount val="5"/>
                <c:pt idx="0">
                  <c:v>3643.0816461894074</c:v>
                </c:pt>
                <c:pt idx="1">
                  <c:v>4410.6354878723159</c:v>
                </c:pt>
                <c:pt idx="2">
                  <c:v>5340.8746556421811</c:v>
                </c:pt>
                <c:pt idx="3">
                  <c:v>5874.9621212064012</c:v>
                </c:pt>
                <c:pt idx="4">
                  <c:v>17399.245868526166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1-410C-9053-51012119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Offshore supply </a:t>
            </a:r>
          </a:p>
        </c:rich>
      </c:tx>
      <c:layout>
        <c:manualLayout>
          <c:xMode val="edge"/>
          <c:yMode val="edge"/>
          <c:x val="0.32800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'Tidskostnader (2)'!$C$51</c:f>
              <c:numCache>
                <c:formatCode>General</c:formatCode>
                <c:ptCount val="1"/>
                <c:pt idx="0">
                  <c:v>3000</c:v>
                </c:pt>
              </c:numCache>
            </c:numRef>
          </c:xVal>
          <c:yVal>
            <c:numRef>
              <c:f>'Tidskostnader (2)'!$M$51</c:f>
              <c:numCache>
                <c:formatCode>_-* #\ ##0_-;\-* #\ ##0_-;_-* "-"??_-;_-@_-</c:formatCode>
                <c:ptCount val="1"/>
                <c:pt idx="0">
                  <c:v>4898.4659034717542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5C-46EE-B115-CE1B548C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717098</xdr:colOff>
      <xdr:row>1</xdr:row>
      <xdr:rowOff>60939</xdr:rowOff>
    </xdr:from>
    <xdr:to>
      <xdr:col>20</xdr:col>
      <xdr:colOff>717096</xdr:colOff>
      <xdr:row>15</xdr:row>
      <xdr:rowOff>137140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519696-6D2F-4789-AFCA-B279E3C20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DB86C34-B6E9-42F0-A523-7158789EB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32</xdr:row>
      <xdr:rowOff>0</xdr:rowOff>
    </xdr:from>
    <xdr:to>
      <xdr:col>21</xdr:col>
      <xdr:colOff>9525</xdr:colOff>
      <xdr:row>46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592BB39-3A80-46F1-ADE8-917DF03C7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753596</xdr:colOff>
      <xdr:row>1</xdr:row>
      <xdr:rowOff>71157</xdr:rowOff>
    </xdr:from>
    <xdr:to>
      <xdr:col>31</xdr:col>
      <xdr:colOff>753596</xdr:colOff>
      <xdr:row>15</xdr:row>
      <xdr:rowOff>147357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AFD6C26-E81B-4FA0-8A8C-080B262A2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52668</xdr:colOff>
      <xdr:row>16</xdr:row>
      <xdr:rowOff>73959</xdr:rowOff>
    </xdr:from>
    <xdr:to>
      <xdr:col>32</xdr:col>
      <xdr:colOff>52668</xdr:colOff>
      <xdr:row>30</xdr:row>
      <xdr:rowOff>150159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D25F122-D1FC-4FEF-B8E2-BAEE304F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69752</xdr:colOff>
      <xdr:row>31</xdr:row>
      <xdr:rowOff>95592</xdr:rowOff>
    </xdr:from>
    <xdr:to>
      <xdr:col>34</xdr:col>
      <xdr:colOff>194160</xdr:colOff>
      <xdr:row>45</xdr:row>
      <xdr:rowOff>167904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11CB76A-C2B1-47B6-AD34-FC365F00E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73487</xdr:colOff>
      <xdr:row>47</xdr:row>
      <xdr:rowOff>20887</xdr:rowOff>
    </xdr:from>
    <xdr:to>
      <xdr:col>34</xdr:col>
      <xdr:colOff>197895</xdr:colOff>
      <xdr:row>61</xdr:row>
      <xdr:rowOff>97087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BEA4181-12E2-4ABC-8267-AAC6AF848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21</xdr:col>
      <xdr:colOff>0</xdr:colOff>
      <xdr:row>62</xdr:row>
      <xdr:rowOff>76200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A143357-B541-4E5E-92FB-7CC010CE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119529</xdr:colOff>
      <xdr:row>62</xdr:row>
      <xdr:rowOff>82176</xdr:rowOff>
    </xdr:from>
    <xdr:to>
      <xdr:col>32</xdr:col>
      <xdr:colOff>119529</xdr:colOff>
      <xdr:row>76</xdr:row>
      <xdr:rowOff>158376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4ACD972-72CB-4215-9A74-9C46081FA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51</xdr:row>
      <xdr:rowOff>104775</xdr:rowOff>
    </xdr:from>
    <xdr:to>
      <xdr:col>13</xdr:col>
      <xdr:colOff>676275</xdr:colOff>
      <xdr:row>65</xdr:row>
      <xdr:rowOff>180975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se/Git-prosjekter/kyv_utilities/utilities/kost_nytte/Forutsetninger_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utsetninger"/>
      <sheetName val="BNP per innbygger"/>
      <sheetName val="Valutakurser"/>
      <sheetName val="Tidskostnader"/>
      <sheetName val="Drivstoffeffektivisering"/>
      <sheetName val="blokkoeffisient"/>
      <sheetName val="Drivstoffmiks"/>
      <sheetName val="Drivstoffpriser"/>
      <sheetName val="Virkningsgrad"/>
      <sheetName val="energikonvertering"/>
      <sheetName val="Forurensede sedimenter"/>
      <sheetName val="Befolkning kommune"/>
      <sheetName val="konsekvenser_personska"/>
      <sheetName val="konsekvenser_død"/>
      <sheetName val="kalkpriser_helse"/>
      <sheetName val="kalkpris_materiell_koll"/>
      <sheetName val="kalkpris_materiell_kontakt"/>
      <sheetName val="kalkpris_materiell_grunn"/>
      <sheetName val="konsekvenser_utslipp"/>
      <sheetName val="kalkpris_utslipp"/>
      <sheetName val="Folsomhetsanalyser"/>
      <sheetName val="kalkpris_oppgradering"/>
      <sheetName val="kalkpris_vedlikehold"/>
      <sheetName val="kalkpris_utslipp_luft"/>
      <sheetName val="Utslippluft"/>
      <sheetName val="REFERANSER"/>
    </sheetNames>
    <sheetDataSet>
      <sheetData sheetId="0">
        <row r="3">
          <cell r="S3">
            <v>112.77936000000001</v>
          </cell>
        </row>
        <row r="4">
          <cell r="H4">
            <v>0.79713167373888272</v>
          </cell>
          <cell r="I4">
            <v>0.81663878922526234</v>
          </cell>
          <cell r="J4">
            <v>0.82727903403601499</v>
          </cell>
          <cell r="K4">
            <v>0.83259915644139137</v>
          </cell>
          <cell r="L4">
            <v>0.85033289779264576</v>
          </cell>
          <cell r="M4">
            <v>0.86806663914390003</v>
          </cell>
          <cell r="N4">
            <v>0.88668706756271709</v>
          </cell>
          <cell r="O4">
            <v>0.91860780199497483</v>
          </cell>
          <cell r="P4">
            <v>0.93545485627866654</v>
          </cell>
          <cell r="Q4">
            <v>0.96116878123798533</v>
          </cell>
          <cell r="S4">
            <v>1</v>
          </cell>
        </row>
      </sheetData>
      <sheetData sheetId="1">
        <row r="5">
          <cell r="I5">
            <v>-5.5493274849031105E-3</v>
          </cell>
          <cell r="J5">
            <v>-3.2928658479423056E-3</v>
          </cell>
          <cell r="K5">
            <v>1.3812239139380456E-2</v>
          </cell>
          <cell r="L5">
            <v>-1.8067999693841541E-3</v>
          </cell>
          <cell r="M5">
            <v>8.3834839789018734E-3</v>
          </cell>
          <cell r="N5">
            <v>9.2631423712723482E-3</v>
          </cell>
          <cell r="O5">
            <v>3.0639409312371857E-3</v>
          </cell>
          <cell r="P5">
            <v>1.191560067373798E-2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Y55"/>
  <sheetViews>
    <sheetView topLeftCell="B1" zoomScaleNormal="100" workbookViewId="0">
      <selection activeCell="M1" sqref="B1:M55"/>
    </sheetView>
  </sheetViews>
  <sheetFormatPr defaultColWidth="10.90625" defaultRowHeight="14.5" x14ac:dyDescent="0.35"/>
  <cols>
    <col min="2" max="2" width="25.453125" bestFit="1" customWidth="1"/>
    <col min="5" max="12" width="11.1796875" customWidth="1"/>
    <col min="13" max="13" width="20.7265625" bestFit="1" customWidth="1"/>
    <col min="14" max="14" width="22.1796875" bestFit="1" customWidth="1"/>
    <col min="23" max="23" width="29.1796875" customWidth="1"/>
    <col min="24" max="24" width="25.1796875" customWidth="1"/>
    <col min="25" max="25" width="20.7265625" customWidth="1"/>
  </cols>
  <sheetData>
    <row r="1" spans="1:25" x14ac:dyDescent="0.35">
      <c r="A1" s="6" t="s">
        <v>47</v>
      </c>
      <c r="B1" s="6" t="s">
        <v>46</v>
      </c>
      <c r="C1" s="6" t="s">
        <v>45</v>
      </c>
      <c r="D1" s="6" t="s">
        <v>44</v>
      </c>
      <c r="E1" s="6" t="s">
        <v>43</v>
      </c>
      <c r="F1" s="6" t="s">
        <v>42</v>
      </c>
      <c r="G1" s="6" t="s">
        <v>41</v>
      </c>
      <c r="H1" s="6" t="s">
        <v>40</v>
      </c>
      <c r="I1" s="6" t="s">
        <v>39</v>
      </c>
      <c r="J1" s="6" t="s">
        <v>38</v>
      </c>
      <c r="K1" s="6" t="s">
        <v>37</v>
      </c>
      <c r="L1" s="6" t="s">
        <v>36</v>
      </c>
      <c r="M1" s="6" t="s">
        <v>35</v>
      </c>
      <c r="N1" s="5" t="s">
        <v>34</v>
      </c>
    </row>
    <row r="2" spans="1:25" x14ac:dyDescent="0.35">
      <c r="B2" t="s">
        <v>33</v>
      </c>
      <c r="C2">
        <v>0</v>
      </c>
      <c r="D2">
        <v>40000</v>
      </c>
      <c r="F2" s="2">
        <v>21512.855406392693</v>
      </c>
      <c r="G2" s="2">
        <v>9630.1369863013697</v>
      </c>
      <c r="H2" s="2">
        <v>3872.3139731506844</v>
      </c>
      <c r="I2" s="2">
        <v>4302.5710812785392</v>
      </c>
      <c r="J2" s="2">
        <v>882.96296296296293</v>
      </c>
      <c r="K2" s="2">
        <v>3226.9283109589037</v>
      </c>
      <c r="L2" s="1">
        <v>43427.768721045148</v>
      </c>
      <c r="M2" s="1">
        <v>42544.805758082184</v>
      </c>
      <c r="N2" s="8">
        <f>J2/SUBTOTAL(9,F2:I2,K2)</f>
        <v>2.0753719454817996E-2</v>
      </c>
    </row>
    <row r="3" spans="1:25" x14ac:dyDescent="0.35">
      <c r="B3" t="s">
        <v>33</v>
      </c>
      <c r="C3">
        <v>0</v>
      </c>
      <c r="D3">
        <v>75000</v>
      </c>
      <c r="F3" s="2">
        <v>29146.449260273967</v>
      </c>
      <c r="G3" s="2">
        <v>12671.232876712329</v>
      </c>
      <c r="H3" s="2">
        <v>5246.3608668493134</v>
      </c>
      <c r="I3" s="2">
        <v>5829.2898520547933</v>
      </c>
      <c r="J3" s="2">
        <v>1161.1882716049381</v>
      </c>
      <c r="K3" s="2">
        <v>4371.967389041095</v>
      </c>
      <c r="L3" s="1">
        <v>58426.488516536432</v>
      </c>
      <c r="M3" s="1">
        <v>57265.300244931495</v>
      </c>
      <c r="N3" s="8">
        <f t="shared" ref="N3:N55" si="0">J3/SUBTOTAL(9,F3:I3,K3)</f>
        <v>2.0277345384349294E-2</v>
      </c>
      <c r="W3" t="s">
        <v>32</v>
      </c>
      <c r="X3" t="s">
        <v>31</v>
      </c>
      <c r="Y3" t="s">
        <v>30</v>
      </c>
    </row>
    <row r="4" spans="1:25" x14ac:dyDescent="0.35">
      <c r="B4" t="s">
        <v>27</v>
      </c>
      <c r="C4">
        <v>0</v>
      </c>
      <c r="D4">
        <v>77000</v>
      </c>
      <c r="F4" s="2">
        <v>31228.338493150684</v>
      </c>
      <c r="G4" s="2">
        <v>14212.310958904109</v>
      </c>
      <c r="H4" s="2">
        <v>5621.1009287671232</v>
      </c>
      <c r="I4" s="2">
        <v>6245.6676986301372</v>
      </c>
      <c r="J4" s="2">
        <v>1193.3796296296296</v>
      </c>
      <c r="K4" s="2">
        <v>4684.2507739726025</v>
      </c>
      <c r="L4" s="1">
        <v>63185.048483054285</v>
      </c>
      <c r="M4" s="1">
        <v>61991.668853424657</v>
      </c>
      <c r="N4" s="8">
        <f t="shared" si="0"/>
        <v>1.9250645315764918E-2</v>
      </c>
      <c r="W4" s="3">
        <f>[1]Forutsetninger!S3</f>
        <v>112.77936000000001</v>
      </c>
      <c r="X4" s="3" t="s">
        <v>29</v>
      </c>
      <c r="Y4" s="3" t="s">
        <v>28</v>
      </c>
    </row>
    <row r="5" spans="1:25" x14ac:dyDescent="0.35">
      <c r="B5" t="s">
        <v>27</v>
      </c>
      <c r="C5">
        <v>0</v>
      </c>
      <c r="D5">
        <v>128000</v>
      </c>
      <c r="F5" s="2">
        <v>58986.861598173513</v>
      </c>
      <c r="G5" s="2">
        <v>23456.465597758401</v>
      </c>
      <c r="H5" s="2">
        <v>10617.635087671231</v>
      </c>
      <c r="I5" s="2">
        <v>11797.372319634704</v>
      </c>
      <c r="J5" s="2">
        <v>1997.3274410774413</v>
      </c>
      <c r="K5" s="2">
        <v>8848.0292397260273</v>
      </c>
      <c r="L5" s="1">
        <v>115703.69128404133</v>
      </c>
      <c r="M5" s="1">
        <v>113706.36384296388</v>
      </c>
      <c r="N5" s="8">
        <f t="shared" si="0"/>
        <v>1.756566100236821E-2</v>
      </c>
      <c r="W5" s="3">
        <f>[1]Forutsetninger!S4</f>
        <v>1</v>
      </c>
      <c r="X5" s="3" t="s">
        <v>26</v>
      </c>
      <c r="Y5" s="3" t="s">
        <v>25</v>
      </c>
    </row>
    <row r="6" spans="1:25" x14ac:dyDescent="0.35">
      <c r="B6" t="s">
        <v>17</v>
      </c>
      <c r="C6">
        <v>1000</v>
      </c>
      <c r="D6">
        <v>0</v>
      </c>
      <c r="F6" s="2">
        <v>559.80865396003162</v>
      </c>
      <c r="G6" s="2">
        <v>199.21032857142856</v>
      </c>
      <c r="H6" s="2">
        <v>30.405228571428577</v>
      </c>
      <c r="I6" s="2">
        <v>53.103050000000003</v>
      </c>
      <c r="J6" s="2">
        <v>36.415035714285722</v>
      </c>
      <c r="K6" s="2">
        <v>69.485598302150407</v>
      </c>
      <c r="L6" s="1">
        <v>948.42789511932494</v>
      </c>
      <c r="M6" s="1">
        <v>912.01285940503919</v>
      </c>
      <c r="N6" s="8">
        <f t="shared" si="0"/>
        <v>3.9928204233919948E-2</v>
      </c>
      <c r="W6" s="3">
        <f>[1]Forutsetninger!S5</f>
        <v>0</v>
      </c>
      <c r="X6" s="3" t="s">
        <v>24</v>
      </c>
      <c r="Y6" s="3" t="s">
        <v>23</v>
      </c>
    </row>
    <row r="7" spans="1:25" x14ac:dyDescent="0.35">
      <c r="B7" t="s">
        <v>17</v>
      </c>
      <c r="C7">
        <v>2500</v>
      </c>
      <c r="D7">
        <v>0</v>
      </c>
      <c r="F7" s="2">
        <v>685.93838154979176</v>
      </c>
      <c r="G7" s="2">
        <v>358.57859142857131</v>
      </c>
      <c r="H7" s="2">
        <v>54.729411428571424</v>
      </c>
      <c r="I7" s="2">
        <v>95.585490000000007</v>
      </c>
      <c r="J7" s="2">
        <v>65.547064285714285</v>
      </c>
      <c r="K7" s="2">
        <v>125.07407694387069</v>
      </c>
      <c r="L7" s="1">
        <v>1385.4530156365195</v>
      </c>
      <c r="M7" s="1">
        <v>1319.9059513508053</v>
      </c>
      <c r="N7" s="8">
        <f t="shared" si="0"/>
        <v>4.9660405136163488E-2</v>
      </c>
      <c r="W7" s="3">
        <f>[1]Forutsetninger!S6</f>
        <v>0</v>
      </c>
      <c r="X7" s="3" t="s">
        <v>22</v>
      </c>
      <c r="Y7" s="3" t="s">
        <v>21</v>
      </c>
    </row>
    <row r="8" spans="1:25" x14ac:dyDescent="0.35">
      <c r="B8" t="s">
        <v>17</v>
      </c>
      <c r="C8">
        <v>5000</v>
      </c>
      <c r="D8">
        <v>0</v>
      </c>
      <c r="F8" s="2">
        <v>943.38125019190488</v>
      </c>
      <c r="G8" s="2">
        <v>496.57554395846063</v>
      </c>
      <c r="H8" s="2">
        <v>73.438009554062305</v>
      </c>
      <c r="I8" s="2">
        <v>120.88059075137448</v>
      </c>
      <c r="J8" s="2">
        <v>93.553959804520474</v>
      </c>
      <c r="K8" s="2">
        <v>174.43894761749044</v>
      </c>
      <c r="L8" s="1">
        <v>1902.2683018778132</v>
      </c>
      <c r="M8" s="1">
        <v>1808.7143420732928</v>
      </c>
      <c r="N8" s="8">
        <f t="shared" si="0"/>
        <v>5.1724010601520112E-2</v>
      </c>
      <c r="W8" s="3">
        <f>[1]Forutsetninger!S7</f>
        <v>0</v>
      </c>
      <c r="X8" s="3" t="s">
        <v>20</v>
      </c>
      <c r="Y8" s="3"/>
    </row>
    <row r="9" spans="1:25" x14ac:dyDescent="0.35">
      <c r="B9" t="s">
        <v>17</v>
      </c>
      <c r="C9">
        <v>9000</v>
      </c>
      <c r="D9">
        <v>0</v>
      </c>
      <c r="F9" s="2">
        <v>1416.7996797753888</v>
      </c>
      <c r="G9" s="2">
        <v>487.80030045815511</v>
      </c>
      <c r="H9" s="2">
        <v>145.13930942272452</v>
      </c>
      <c r="I9" s="2">
        <v>220.52540204642639</v>
      </c>
      <c r="J9" s="2">
        <v>102.40365870494809</v>
      </c>
      <c r="K9" s="2">
        <v>198.89575953007781</v>
      </c>
      <c r="L9" s="1">
        <v>2571.5641099377203</v>
      </c>
      <c r="M9" s="1">
        <v>2469.1604512327722</v>
      </c>
      <c r="N9" s="8">
        <f t="shared" si="0"/>
        <v>4.1473067760266956E-2</v>
      </c>
      <c r="W9" s="3">
        <f>[1]Forutsetninger!S8</f>
        <v>0</v>
      </c>
      <c r="X9" s="3" t="s">
        <v>19</v>
      </c>
      <c r="Y9" s="3" t="s">
        <v>18</v>
      </c>
    </row>
    <row r="10" spans="1:25" x14ac:dyDescent="0.35">
      <c r="B10" t="s">
        <v>17</v>
      </c>
      <c r="C10">
        <v>17000</v>
      </c>
      <c r="D10">
        <v>0</v>
      </c>
      <c r="F10" s="2">
        <v>1879.1930712003409</v>
      </c>
      <c r="G10" s="2">
        <v>531.16032716554673</v>
      </c>
      <c r="H10" s="2">
        <v>158.04058137141112</v>
      </c>
      <c r="I10" s="2">
        <v>240.12766000610873</v>
      </c>
      <c r="J10" s="2">
        <v>111.50620614538789</v>
      </c>
      <c r="K10" s="2">
        <v>216.57538259941802</v>
      </c>
      <c r="L10" s="1">
        <v>3136.6032284882131</v>
      </c>
      <c r="M10" s="1">
        <v>3025.0970223428253</v>
      </c>
      <c r="N10" s="8">
        <f t="shared" si="0"/>
        <v>3.6860373509286809E-2</v>
      </c>
      <c r="W10" s="3">
        <f>[1]Forutsetninger!S9</f>
        <v>0</v>
      </c>
      <c r="X10" s="3" t="s">
        <v>16</v>
      </c>
      <c r="Y10" s="3" t="s">
        <v>15</v>
      </c>
    </row>
    <row r="11" spans="1:25" x14ac:dyDescent="0.35">
      <c r="B11" t="s">
        <v>17</v>
      </c>
      <c r="C11">
        <v>40000</v>
      </c>
      <c r="D11">
        <v>0</v>
      </c>
      <c r="F11" s="2">
        <v>3055.7456508047576</v>
      </c>
      <c r="G11" s="2">
        <v>600.90400545749856</v>
      </c>
      <c r="H11" s="2">
        <v>203.65683021115319</v>
      </c>
      <c r="I11" s="2">
        <v>263.77648606388738</v>
      </c>
      <c r="J11" s="2">
        <v>145.25259917704383</v>
      </c>
      <c r="K11" s="2">
        <v>178.0152741333859</v>
      </c>
      <c r="L11" s="1">
        <v>4447.3508458477263</v>
      </c>
      <c r="M11" s="1">
        <v>4302.0982466706828</v>
      </c>
      <c r="N11" s="8">
        <f t="shared" si="0"/>
        <v>3.3763198990039857E-2</v>
      </c>
      <c r="W11" s="3">
        <f>[1]Forutsetninger!S10</f>
        <v>0</v>
      </c>
      <c r="X11" s="3" t="s">
        <v>16</v>
      </c>
      <c r="Y11" s="3" t="s">
        <v>15</v>
      </c>
    </row>
    <row r="12" spans="1:25" x14ac:dyDescent="0.35">
      <c r="B12" t="s">
        <v>10</v>
      </c>
      <c r="C12">
        <v>1000</v>
      </c>
      <c r="D12">
        <v>0</v>
      </c>
      <c r="F12" s="2">
        <v>533.15109900955383</v>
      </c>
      <c r="G12" s="2">
        <v>199.21032857142856</v>
      </c>
      <c r="H12" s="2">
        <v>30.405228571428577</v>
      </c>
      <c r="I12" s="2">
        <v>53.103050000000003</v>
      </c>
      <c r="J12" s="2">
        <v>36.415035714285722</v>
      </c>
      <c r="K12" s="2">
        <v>69.485598302150407</v>
      </c>
      <c r="L12" s="1">
        <v>921.77034016884716</v>
      </c>
      <c r="M12" s="1">
        <v>885.35530445456141</v>
      </c>
      <c r="N12" s="8">
        <f t="shared" si="0"/>
        <v>4.1130420217812824E-2</v>
      </c>
      <c r="W12" s="3">
        <f>[1]Forutsetninger!S11</f>
        <v>0</v>
      </c>
      <c r="X12" s="3" t="s">
        <v>16</v>
      </c>
      <c r="Y12" s="3" t="s">
        <v>15</v>
      </c>
    </row>
    <row r="13" spans="1:25" x14ac:dyDescent="0.35">
      <c r="B13" t="s">
        <v>10</v>
      </c>
      <c r="C13">
        <v>2500</v>
      </c>
      <c r="D13">
        <v>0</v>
      </c>
      <c r="F13" s="2">
        <v>653.27464909503988</v>
      </c>
      <c r="G13" s="2">
        <v>252.33308285714284</v>
      </c>
      <c r="H13" s="2">
        <v>38.513289523809519</v>
      </c>
      <c r="I13" s="2">
        <v>67.263863333333333</v>
      </c>
      <c r="J13" s="2">
        <v>46.1257119047619</v>
      </c>
      <c r="K13" s="2">
        <v>88.015091182723822</v>
      </c>
      <c r="L13" s="1">
        <v>1145.5256878968112</v>
      </c>
      <c r="M13" s="1">
        <v>1099.3999759920493</v>
      </c>
      <c r="N13" s="8">
        <f t="shared" si="0"/>
        <v>4.1955351020578402E-2</v>
      </c>
      <c r="W13" s="3">
        <f>[1]Forutsetninger!S12</f>
        <v>0</v>
      </c>
      <c r="X13" s="3" t="s">
        <v>14</v>
      </c>
      <c r="Y13" s="3" t="s">
        <v>12</v>
      </c>
    </row>
    <row r="14" spans="1:25" x14ac:dyDescent="0.35">
      <c r="B14" t="s">
        <v>10</v>
      </c>
      <c r="C14">
        <v>5000</v>
      </c>
      <c r="D14">
        <v>0</v>
      </c>
      <c r="F14" s="2">
        <v>898.45833351609997</v>
      </c>
      <c r="G14" s="2">
        <v>332.0172142857142</v>
      </c>
      <c r="H14" s="2">
        <v>50.675380952380948</v>
      </c>
      <c r="I14" s="2">
        <v>88.505083333333332</v>
      </c>
      <c r="J14" s="2">
        <v>60.691726190476189</v>
      </c>
      <c r="K14" s="2">
        <v>115.80933050358399</v>
      </c>
      <c r="L14" s="1">
        <v>1546.1570687815886</v>
      </c>
      <c r="M14" s="1">
        <v>1485.4653425911124</v>
      </c>
      <c r="N14" s="8">
        <f t="shared" si="0"/>
        <v>4.0857046240211158E-2</v>
      </c>
      <c r="W14" s="3">
        <f>[1]Forutsetninger!S13</f>
        <v>0</v>
      </c>
      <c r="X14" s="3" t="s">
        <v>14</v>
      </c>
      <c r="Y14" s="3" t="s">
        <v>12</v>
      </c>
    </row>
    <row r="15" spans="1:25" x14ac:dyDescent="0.35">
      <c r="B15" t="s">
        <v>10</v>
      </c>
      <c r="C15">
        <v>9000</v>
      </c>
      <c r="D15">
        <v>0</v>
      </c>
      <c r="F15" s="2">
        <v>1072.8843103525592</v>
      </c>
      <c r="G15" s="2">
        <v>455.59287990430613</v>
      </c>
      <c r="H15" s="2">
        <v>139.90098349282292</v>
      </c>
      <c r="I15" s="2">
        <v>225.54326052631575</v>
      </c>
      <c r="J15" s="2">
        <v>92.798804066985625</v>
      </c>
      <c r="K15" s="2">
        <v>193.15638596243207</v>
      </c>
      <c r="L15" s="1">
        <v>2179.8766243054215</v>
      </c>
      <c r="M15" s="1">
        <v>2087.0778202384358</v>
      </c>
      <c r="N15" s="8">
        <f t="shared" si="0"/>
        <v>4.4463509298557892E-2</v>
      </c>
      <c r="W15" s="3">
        <f>[1]Forutsetninger!S14</f>
        <v>0</v>
      </c>
      <c r="X15" s="3" t="s">
        <v>13</v>
      </c>
      <c r="Y15" s="3"/>
    </row>
    <row r="16" spans="1:25" x14ac:dyDescent="0.35">
      <c r="B16" t="s">
        <v>10</v>
      </c>
      <c r="C16">
        <v>17000</v>
      </c>
      <c r="D16">
        <v>0</v>
      </c>
      <c r="F16" s="2">
        <v>1550.087454527777</v>
      </c>
      <c r="G16" s="2">
        <v>607.45717320574147</v>
      </c>
      <c r="H16" s="2">
        <v>163.2178140749601</v>
      </c>
      <c r="I16" s="2">
        <v>213.01307938596489</v>
      </c>
      <c r="J16" s="2">
        <v>108.26527141148323</v>
      </c>
      <c r="K16" s="2">
        <v>195.30256802868138</v>
      </c>
      <c r="L16" s="1">
        <v>2837.3433606346084</v>
      </c>
      <c r="M16" s="1">
        <v>2729.0780892231251</v>
      </c>
      <c r="N16" s="8">
        <f t="shared" si="0"/>
        <v>3.967100532557595E-2</v>
      </c>
      <c r="W16" s="3">
        <f>[1]Forutsetninger!S15</f>
        <v>0</v>
      </c>
      <c r="X16" s="3" t="s">
        <v>48</v>
      </c>
      <c r="Y16" s="3"/>
    </row>
    <row r="17" spans="2:25" x14ac:dyDescent="0.35">
      <c r="B17" t="s">
        <v>10</v>
      </c>
      <c r="C17">
        <v>45000</v>
      </c>
      <c r="D17">
        <v>0</v>
      </c>
      <c r="F17" s="2">
        <v>2254.3734742070642</v>
      </c>
      <c r="G17" s="2">
        <v>686.78788690199724</v>
      </c>
      <c r="H17" s="2">
        <v>195.66336047375759</v>
      </c>
      <c r="I17" s="2">
        <v>208.60513506734793</v>
      </c>
      <c r="J17" s="2">
        <v>160.25803999071064</v>
      </c>
      <c r="K17" s="2">
        <v>302.05873719745773</v>
      </c>
      <c r="L17" s="1">
        <v>3807.7466338383356</v>
      </c>
      <c r="M17" s="1">
        <v>3647.488593847625</v>
      </c>
      <c r="N17" s="8">
        <f t="shared" si="0"/>
        <v>4.3936543149449392E-2</v>
      </c>
      <c r="W17" s="3">
        <f>[1]Forutsetninger!S16</f>
        <v>0</v>
      </c>
      <c r="X17" s="3" t="s">
        <v>13</v>
      </c>
      <c r="Y17" s="3" t="s">
        <v>12</v>
      </c>
    </row>
    <row r="18" spans="2:25" x14ac:dyDescent="0.35">
      <c r="B18" t="s">
        <v>10</v>
      </c>
      <c r="C18">
        <v>56000</v>
      </c>
      <c r="D18">
        <v>0</v>
      </c>
      <c r="F18" s="2">
        <v>2402.4710017097182</v>
      </c>
      <c r="G18" s="2">
        <v>698.23435168369724</v>
      </c>
      <c r="H18" s="2">
        <v>214.22629467255001</v>
      </c>
      <c r="I18" s="2">
        <v>227.23059355550396</v>
      </c>
      <c r="J18" s="2">
        <v>148.11727938535381</v>
      </c>
      <c r="K18" s="2">
        <v>289.02875245560659</v>
      </c>
      <c r="L18" s="1">
        <v>3979.30827346243</v>
      </c>
      <c r="M18" s="1">
        <v>3831.1909940770761</v>
      </c>
      <c r="N18" s="8">
        <f t="shared" si="0"/>
        <v>3.8660896732723417E-2</v>
      </c>
      <c r="W18" s="4">
        <f>[1]Forutsetninger!S17</f>
        <v>0</v>
      </c>
      <c r="X18" s="4" t="s">
        <v>11</v>
      </c>
      <c r="Y18" s="4" t="s">
        <v>11</v>
      </c>
    </row>
    <row r="19" spans="2:25" x14ac:dyDescent="0.35">
      <c r="B19" t="s">
        <v>10</v>
      </c>
      <c r="C19">
        <v>76000</v>
      </c>
      <c r="D19">
        <v>0</v>
      </c>
      <c r="F19" s="2">
        <v>2780.9424608831664</v>
      </c>
      <c r="G19" s="2">
        <v>809.86676414695819</v>
      </c>
      <c r="H19" s="2">
        <v>234.28611598393579</v>
      </c>
      <c r="I19" s="2">
        <v>210.58278021121524</v>
      </c>
      <c r="J19" s="2">
        <v>159.97657712330806</v>
      </c>
      <c r="K19" s="2">
        <v>346.5648825874124</v>
      </c>
      <c r="L19" s="1">
        <v>4542.2195809359964</v>
      </c>
      <c r="M19" s="1">
        <v>4382.2430038126886</v>
      </c>
      <c r="N19" s="8">
        <f t="shared" si="0"/>
        <v>3.650563809084148E-2</v>
      </c>
      <c r="W19" s="3">
        <f>[1]Forutsetninger!S18</f>
        <v>0</v>
      </c>
    </row>
    <row r="20" spans="2:25" x14ac:dyDescent="0.35">
      <c r="B20" t="s">
        <v>9</v>
      </c>
      <c r="C20">
        <v>8500</v>
      </c>
      <c r="D20">
        <v>6500</v>
      </c>
      <c r="F20" s="2">
        <v>1378.9525338580438</v>
      </c>
      <c r="G20" s="2">
        <v>639.19708158567778</v>
      </c>
      <c r="H20" s="2">
        <v>141.35957723785162</v>
      </c>
      <c r="I20" s="2">
        <v>152.99129462915602</v>
      </c>
      <c r="J20" s="2">
        <v>118.02772058823527</v>
      </c>
      <c r="K20" s="2">
        <v>144.99957768962292</v>
      </c>
      <c r="L20" s="1">
        <v>2575.5277855885874</v>
      </c>
      <c r="M20" s="1">
        <v>2457.5000650003522</v>
      </c>
      <c r="N20" s="8">
        <f t="shared" si="0"/>
        <v>4.802755542886155E-2</v>
      </c>
    </row>
    <row r="21" spans="2:25" x14ac:dyDescent="0.35">
      <c r="B21" t="s">
        <v>9</v>
      </c>
      <c r="C21">
        <v>14200</v>
      </c>
      <c r="D21">
        <v>12500</v>
      </c>
      <c r="F21" s="2">
        <v>1454.6468256927335</v>
      </c>
      <c r="G21" s="2">
        <v>634.3229935064935</v>
      </c>
      <c r="H21" s="2">
        <v>183.76440909090911</v>
      </c>
      <c r="I21" s="2">
        <v>180.73728219696969</v>
      </c>
      <c r="J21" s="2">
        <v>143.26704761904762</v>
      </c>
      <c r="K21" s="2">
        <v>191.29375376628644</v>
      </c>
      <c r="L21" s="1">
        <v>2788.03231187244</v>
      </c>
      <c r="M21" s="1">
        <v>2644.7652642533922</v>
      </c>
      <c r="N21" s="8">
        <f t="shared" si="0"/>
        <v>5.4170042822114642E-2</v>
      </c>
    </row>
    <row r="22" spans="2:25" x14ac:dyDescent="0.35">
      <c r="B22" t="s">
        <v>9</v>
      </c>
      <c r="C22">
        <v>23000</v>
      </c>
      <c r="D22">
        <v>16800</v>
      </c>
      <c r="F22" s="2">
        <v>1783.7524423652974</v>
      </c>
      <c r="G22" s="2">
        <v>692.32810674486791</v>
      </c>
      <c r="H22" s="2">
        <v>200.74930943304003</v>
      </c>
      <c r="I22" s="2">
        <v>205.27157595307915</v>
      </c>
      <c r="J22" s="2">
        <v>153.40595403225808</v>
      </c>
      <c r="K22" s="2">
        <v>208.58299389506098</v>
      </c>
      <c r="L22" s="1">
        <v>3244.0903824236043</v>
      </c>
      <c r="M22" s="1">
        <v>3090.684428391346</v>
      </c>
      <c r="N22" s="8">
        <f t="shared" si="0"/>
        <v>4.9634945781929452E-2</v>
      </c>
    </row>
    <row r="23" spans="2:25" x14ac:dyDescent="0.35">
      <c r="B23" t="s">
        <v>9</v>
      </c>
      <c r="C23">
        <v>34200</v>
      </c>
      <c r="D23">
        <v>26400</v>
      </c>
      <c r="F23" s="2">
        <v>2069.1133333333332</v>
      </c>
      <c r="G23" s="2">
        <v>725.15582147477357</v>
      </c>
      <c r="H23" s="2">
        <v>242.579581716257</v>
      </c>
      <c r="I23" s="2">
        <v>307.58316084519191</v>
      </c>
      <c r="J23" s="2">
        <v>160.35651142733934</v>
      </c>
      <c r="K23" s="2">
        <v>228.15825786977143</v>
      </c>
      <c r="L23" s="1">
        <v>3732.9466666666658</v>
      </c>
      <c r="M23" s="1">
        <v>3572.5901552393266</v>
      </c>
      <c r="N23" s="8">
        <f t="shared" si="0"/>
        <v>4.4885224573597109E-2</v>
      </c>
    </row>
    <row r="24" spans="2:25" x14ac:dyDescent="0.35">
      <c r="B24" t="s">
        <v>9</v>
      </c>
      <c r="C24">
        <v>50300</v>
      </c>
      <c r="D24">
        <v>40500</v>
      </c>
      <c r="F24" s="2">
        <v>3032.3983333333331</v>
      </c>
      <c r="G24" s="2">
        <v>865.85769728331184</v>
      </c>
      <c r="H24" s="2">
        <v>289.64726175075464</v>
      </c>
      <c r="I24" s="2">
        <v>367.26347563605003</v>
      </c>
      <c r="J24" s="2">
        <v>191.47046140577834</v>
      </c>
      <c r="K24" s="2">
        <v>272.4277705907719</v>
      </c>
      <c r="L24" s="1">
        <v>5019.0649999999996</v>
      </c>
      <c r="M24" s="1">
        <v>4827.5945385942214</v>
      </c>
      <c r="N24" s="8">
        <f t="shared" si="0"/>
        <v>3.9661669983895101E-2</v>
      </c>
    </row>
    <row r="25" spans="2:25" x14ac:dyDescent="0.35">
      <c r="B25" t="s">
        <v>8</v>
      </c>
      <c r="C25">
        <v>3500</v>
      </c>
      <c r="D25">
        <v>5000</v>
      </c>
      <c r="F25" s="2">
        <v>926.00711886362478</v>
      </c>
      <c r="G25" s="2">
        <v>461.31220876048462</v>
      </c>
      <c r="H25" s="2">
        <v>105.24547996272133</v>
      </c>
      <c r="I25" s="2">
        <v>149.30493942218078</v>
      </c>
      <c r="J25" s="2">
        <v>69.749301025163092</v>
      </c>
      <c r="K25" s="2">
        <v>103.58807082945013</v>
      </c>
      <c r="L25" s="1">
        <v>1815.2071188636246</v>
      </c>
      <c r="M25" s="1">
        <v>1745.4578178384616</v>
      </c>
      <c r="N25" s="8">
        <f t="shared" si="0"/>
        <v>3.9960462127660676E-2</v>
      </c>
    </row>
    <row r="26" spans="2:25" x14ac:dyDescent="0.35">
      <c r="B26" t="s">
        <v>8</v>
      </c>
      <c r="C26">
        <v>8000</v>
      </c>
      <c r="D26">
        <v>10000</v>
      </c>
      <c r="F26" s="2">
        <v>2961.9505500530772</v>
      </c>
      <c r="G26" s="2">
        <v>781.78186619090104</v>
      </c>
      <c r="H26" s="2">
        <v>220.27564531668153</v>
      </c>
      <c r="I26" s="2">
        <v>200.48525530776092</v>
      </c>
      <c r="J26" s="2">
        <v>169.52435789473682</v>
      </c>
      <c r="K26" s="2">
        <v>233.94124915404134</v>
      </c>
      <c r="L26" s="1">
        <v>4567.9589239171992</v>
      </c>
      <c r="M26" s="1">
        <v>4398.4345660224626</v>
      </c>
      <c r="N26" s="8">
        <f t="shared" si="0"/>
        <v>3.8541975639310007E-2</v>
      </c>
    </row>
    <row r="27" spans="2:25" x14ac:dyDescent="0.35">
      <c r="B27" t="s">
        <v>8</v>
      </c>
      <c r="C27">
        <v>15000</v>
      </c>
      <c r="D27">
        <v>24000</v>
      </c>
      <c r="F27" s="2">
        <v>3504.9748175628079</v>
      </c>
      <c r="G27" s="2">
        <v>895.79172167707407</v>
      </c>
      <c r="H27" s="2">
        <v>207.68846558429968</v>
      </c>
      <c r="I27" s="2">
        <v>267.79101958965208</v>
      </c>
      <c r="J27" s="2">
        <v>152.57192210526313</v>
      </c>
      <c r="K27" s="2">
        <v>237.54034529487271</v>
      </c>
      <c r="L27" s="1">
        <v>5266.35829181397</v>
      </c>
      <c r="M27" s="1">
        <v>5113.7863697087068</v>
      </c>
      <c r="N27" s="8">
        <f t="shared" si="0"/>
        <v>2.9835411781965773E-2</v>
      </c>
    </row>
    <row r="28" spans="2:25" x14ac:dyDescent="0.35">
      <c r="B28" s="2" t="s">
        <v>7</v>
      </c>
      <c r="C28" s="2">
        <v>1250</v>
      </c>
      <c r="D28" s="2">
        <v>500</v>
      </c>
      <c r="E28" s="2"/>
      <c r="F28" s="2">
        <v>511.85129957387994</v>
      </c>
      <c r="G28" s="2">
        <v>199.21032857142856</v>
      </c>
      <c r="H28" s="2">
        <v>30.405228571428577</v>
      </c>
      <c r="I28" s="2">
        <v>53.103050000000003</v>
      </c>
      <c r="J28" s="2">
        <v>36.415035714285722</v>
      </c>
      <c r="K28" s="2">
        <v>69.485598302150407</v>
      </c>
      <c r="L28" s="2">
        <v>51.278015801980821</v>
      </c>
      <c r="M28" s="2">
        <v>864.05550501888752</v>
      </c>
      <c r="N28" s="8">
        <f t="shared" si="0"/>
        <v>4.2144324644386957E-2</v>
      </c>
    </row>
    <row r="29" spans="2:25" x14ac:dyDescent="0.35">
      <c r="B29" s="2" t="s">
        <v>7</v>
      </c>
      <c r="C29" s="2">
        <v>2530</v>
      </c>
      <c r="D29" s="2">
        <v>1850</v>
      </c>
      <c r="E29" s="2"/>
      <c r="F29" s="2">
        <v>627.17582077416773</v>
      </c>
      <c r="G29" s="2">
        <v>358.57859142857131</v>
      </c>
      <c r="H29" s="2">
        <v>54.729411428571424</v>
      </c>
      <c r="I29" s="2">
        <v>95.585490000000007</v>
      </c>
      <c r="J29" s="2">
        <v>65.547064285714285</v>
      </c>
      <c r="K29" s="2">
        <v>125.07407694387069</v>
      </c>
      <c r="L29" s="2">
        <v>79.149871217719323</v>
      </c>
      <c r="M29" s="2">
        <v>1261.1433905751812</v>
      </c>
      <c r="N29" s="8">
        <f t="shared" si="0"/>
        <v>5.1974315351896373E-2</v>
      </c>
    </row>
    <row r="30" spans="2:25" x14ac:dyDescent="0.35">
      <c r="B30" s="2" t="s">
        <v>7</v>
      </c>
      <c r="C30" s="2">
        <v>4440</v>
      </c>
      <c r="D30" s="2">
        <v>3200</v>
      </c>
      <c r="E30" s="2"/>
      <c r="F30" s="2">
        <v>862.56422705968657</v>
      </c>
      <c r="G30" s="2">
        <v>510.28491857142848</v>
      </c>
      <c r="H30" s="2">
        <v>112.49934571428571</v>
      </c>
      <c r="I30" s="2">
        <v>121.63127166666666</v>
      </c>
      <c r="J30" s="2">
        <v>89.823754761904766</v>
      </c>
      <c r="K30" s="2">
        <v>117.83599378739672</v>
      </c>
      <c r="L30" s="2">
        <v>100.65637398048395</v>
      </c>
      <c r="M30" s="2">
        <v>1724.8157567994642</v>
      </c>
      <c r="N30" s="8">
        <f t="shared" si="0"/>
        <v>5.2077304145562796E-2</v>
      </c>
    </row>
    <row r="31" spans="2:25" x14ac:dyDescent="0.35">
      <c r="B31" s="2" t="s">
        <v>7</v>
      </c>
      <c r="C31" s="2">
        <v>9500</v>
      </c>
      <c r="D31" s="2">
        <v>6500</v>
      </c>
      <c r="E31" s="2"/>
      <c r="F31" s="2">
        <v>749.22166666666669</v>
      </c>
      <c r="G31" s="2">
        <v>629.15979388526273</v>
      </c>
      <c r="H31" s="2">
        <v>82.698838886980411</v>
      </c>
      <c r="I31" s="2">
        <v>167.01922363448983</v>
      </c>
      <c r="J31" s="2">
        <v>110.26511851597388</v>
      </c>
      <c r="K31" s="2">
        <v>190.93702507729301</v>
      </c>
      <c r="L31" s="2">
        <v>181.33216328293736</v>
      </c>
      <c r="M31" s="2">
        <v>1819.0365481506929</v>
      </c>
      <c r="N31" s="8">
        <f t="shared" si="0"/>
        <v>6.0617318892286096E-2</v>
      </c>
    </row>
    <row r="32" spans="2:25" x14ac:dyDescent="0.35">
      <c r="B32" t="s">
        <v>6</v>
      </c>
      <c r="C32">
        <v>3500</v>
      </c>
      <c r="D32">
        <v>3100</v>
      </c>
      <c r="F32" s="2">
        <v>274.40833333333336</v>
      </c>
      <c r="G32" s="2">
        <v>486.83349729463845</v>
      </c>
      <c r="H32" s="2">
        <v>153.91047712739794</v>
      </c>
      <c r="I32" s="2">
        <v>267.51106738809642</v>
      </c>
      <c r="J32" s="2">
        <v>89.231431382193804</v>
      </c>
      <c r="K32" s="2">
        <v>120.01352680767339</v>
      </c>
      <c r="L32" s="1">
        <v>1391.9083333333331</v>
      </c>
      <c r="M32" s="1">
        <v>1302.6769019511394</v>
      </c>
      <c r="N32" s="8">
        <f t="shared" si="0"/>
        <v>6.8498513521306523E-2</v>
      </c>
    </row>
    <row r="33" spans="2:14" x14ac:dyDescent="0.35">
      <c r="B33" t="s">
        <v>6</v>
      </c>
      <c r="C33">
        <v>6500</v>
      </c>
      <c r="D33">
        <v>6000</v>
      </c>
      <c r="F33" s="2">
        <v>238.89666666666665</v>
      </c>
      <c r="G33" s="2">
        <v>595.01871891566918</v>
      </c>
      <c r="H33" s="2">
        <v>188.11280537793081</v>
      </c>
      <c r="I33" s="2">
        <v>326.95797125211783</v>
      </c>
      <c r="J33" s="2">
        <v>109.06063835601465</v>
      </c>
      <c r="K33" s="2">
        <v>146.6831994316008</v>
      </c>
      <c r="L33" s="1">
        <v>1604.7299999999998</v>
      </c>
      <c r="M33" s="1">
        <v>1495.6693616439852</v>
      </c>
      <c r="N33" s="8">
        <f t="shared" si="0"/>
        <v>7.2917612109229257E-2</v>
      </c>
    </row>
    <row r="34" spans="2:14" x14ac:dyDescent="0.35">
      <c r="B34" t="s">
        <v>6</v>
      </c>
      <c r="C34">
        <v>13700</v>
      </c>
      <c r="D34">
        <v>13400</v>
      </c>
      <c r="F34" s="2">
        <v>1513.885836693795</v>
      </c>
      <c r="G34" s="2">
        <v>681.77652341296925</v>
      </c>
      <c r="H34" s="2">
        <v>231.14842935153581</v>
      </c>
      <c r="I34" s="2">
        <v>363.98825888509668</v>
      </c>
      <c r="J34" s="2">
        <v>124.11052468714445</v>
      </c>
      <c r="K34" s="2">
        <v>189.86366535285288</v>
      </c>
      <c r="L34" s="1">
        <v>3104.7732383833941</v>
      </c>
      <c r="M34" s="1">
        <v>2980.6627136962497</v>
      </c>
      <c r="N34" s="8">
        <f t="shared" si="0"/>
        <v>4.1638567194084805E-2</v>
      </c>
    </row>
    <row r="35" spans="2:14" x14ac:dyDescent="0.35">
      <c r="B35" t="s">
        <v>5</v>
      </c>
      <c r="C35">
        <v>3500</v>
      </c>
      <c r="D35">
        <v>0</v>
      </c>
      <c r="F35" s="2">
        <v>683.11346972784429</v>
      </c>
      <c r="G35" s="2">
        <v>664.05693632232135</v>
      </c>
      <c r="H35" s="2">
        <v>110.47670397482958</v>
      </c>
      <c r="I35" s="2">
        <v>169.36443657402555</v>
      </c>
      <c r="J35" s="2">
        <v>58.117571106449937</v>
      </c>
      <c r="K35" s="2">
        <v>237.60855530212058</v>
      </c>
      <c r="L35" s="1">
        <v>1922.7376730075914</v>
      </c>
      <c r="M35" s="1">
        <v>1864.6201019011414</v>
      </c>
      <c r="N35" s="8">
        <f t="shared" si="0"/>
        <v>3.1168585518945146E-2</v>
      </c>
    </row>
    <row r="36" spans="2:14" x14ac:dyDescent="0.35">
      <c r="B36" t="s">
        <v>5</v>
      </c>
      <c r="C36">
        <v>9500</v>
      </c>
      <c r="D36">
        <v>0</v>
      </c>
      <c r="F36" s="2">
        <v>944.62350426840817</v>
      </c>
      <c r="G36" s="2">
        <v>779.54509916098573</v>
      </c>
      <c r="H36" s="2">
        <v>129.69004379653907</v>
      </c>
      <c r="I36" s="2">
        <v>227.22185279496586</v>
      </c>
      <c r="J36" s="2">
        <v>81.869969732564229</v>
      </c>
      <c r="K36" s="2">
        <v>229.70852660921119</v>
      </c>
      <c r="L36" s="1">
        <v>2392.6589963626743</v>
      </c>
      <c r="M36" s="1">
        <v>2310.7890266301101</v>
      </c>
      <c r="N36" s="8">
        <f t="shared" si="0"/>
        <v>3.542944370475809E-2</v>
      </c>
    </row>
    <row r="37" spans="2:14" x14ac:dyDescent="0.35">
      <c r="B37" t="s">
        <v>5</v>
      </c>
      <c r="C37">
        <v>17000</v>
      </c>
      <c r="D37">
        <v>0</v>
      </c>
      <c r="F37" s="2">
        <v>1364.7781304000623</v>
      </c>
      <c r="G37" s="2">
        <v>1197.7362145051463</v>
      </c>
      <c r="H37" s="2">
        <v>173.9597249722882</v>
      </c>
      <c r="I37" s="2">
        <v>385.74225694265346</v>
      </c>
      <c r="J37" s="2">
        <v>123.54330854088902</v>
      </c>
      <c r="K37" s="2">
        <v>294.98856305584371</v>
      </c>
      <c r="L37" s="1">
        <v>3540.748198416883</v>
      </c>
      <c r="M37" s="1">
        <v>3417.204889875994</v>
      </c>
      <c r="N37" s="8">
        <f t="shared" si="0"/>
        <v>3.6153321946514085E-2</v>
      </c>
    </row>
    <row r="38" spans="2:14" x14ac:dyDescent="0.35">
      <c r="B38" t="s">
        <v>5</v>
      </c>
      <c r="C38">
        <v>37000</v>
      </c>
      <c r="D38">
        <v>0</v>
      </c>
      <c r="F38" s="2">
        <v>2690.4384162982119</v>
      </c>
      <c r="G38" s="2">
        <v>1031.2963794579171</v>
      </c>
      <c r="H38" s="2">
        <v>223.61711697574893</v>
      </c>
      <c r="I38" s="2">
        <v>289.26511412268184</v>
      </c>
      <c r="J38" s="2">
        <v>130.25150641940084</v>
      </c>
      <c r="K38" s="2">
        <v>315.28000204159122</v>
      </c>
      <c r="L38" s="1">
        <v>4680.1485353155522</v>
      </c>
      <c r="M38" s="1">
        <v>4549.8970288961509</v>
      </c>
      <c r="N38" s="8">
        <f t="shared" si="0"/>
        <v>2.8627352573515518E-2</v>
      </c>
    </row>
    <row r="39" spans="2:14" x14ac:dyDescent="0.35">
      <c r="B39" t="s">
        <v>5</v>
      </c>
      <c r="C39">
        <v>100000</v>
      </c>
      <c r="D39">
        <v>0</v>
      </c>
      <c r="F39" s="2">
        <v>4039.7714446557247</v>
      </c>
      <c r="G39" s="2">
        <v>1129.5498549056601</v>
      </c>
      <c r="H39" s="2">
        <v>226.01289905660377</v>
      </c>
      <c r="I39" s="2">
        <v>298.70585235849063</v>
      </c>
      <c r="J39" s="2">
        <v>183.72661471698112</v>
      </c>
      <c r="K39" s="2">
        <v>382.15532418592659</v>
      </c>
      <c r="L39" s="1">
        <v>6259.9219898793872</v>
      </c>
      <c r="M39" s="1">
        <v>6076.195375162406</v>
      </c>
      <c r="N39" s="8">
        <f t="shared" si="0"/>
        <v>3.0237114406820802E-2</v>
      </c>
    </row>
    <row r="40" spans="2:14" x14ac:dyDescent="0.35">
      <c r="B40" t="s">
        <v>5</v>
      </c>
      <c r="C40">
        <v>150000</v>
      </c>
      <c r="D40">
        <v>0</v>
      </c>
      <c r="F40" s="2">
        <v>4903.673688421206</v>
      </c>
      <c r="G40" s="2">
        <v>1294.890097746229</v>
      </c>
      <c r="H40" s="2">
        <v>283.8641351079562</v>
      </c>
      <c r="I40" s="2">
        <v>284.13320063886414</v>
      </c>
      <c r="J40" s="2">
        <v>230.41793646850047</v>
      </c>
      <c r="K40" s="2">
        <v>461.04812383158657</v>
      </c>
      <c r="L40" s="1">
        <v>7458.0271822143422</v>
      </c>
      <c r="M40" s="1">
        <v>7227.6092457458417</v>
      </c>
      <c r="N40" s="8">
        <f t="shared" si="0"/>
        <v>3.1880242640970675E-2</v>
      </c>
    </row>
    <row r="41" spans="2:14" x14ac:dyDescent="0.35">
      <c r="B41" t="s">
        <v>5</v>
      </c>
      <c r="C41">
        <v>310000</v>
      </c>
      <c r="D41">
        <v>0</v>
      </c>
      <c r="F41" s="2">
        <v>7898.5348001415396</v>
      </c>
      <c r="G41" s="2">
        <v>1287.1853742494427</v>
      </c>
      <c r="H41" s="2">
        <v>366.26135351260933</v>
      </c>
      <c r="I41" s="2">
        <v>392.2175292717447</v>
      </c>
      <c r="J41" s="2">
        <v>318.04529284611419</v>
      </c>
      <c r="K41" s="2">
        <v>443.1548356054916</v>
      </c>
      <c r="L41" s="1">
        <v>10705.399185626942</v>
      </c>
      <c r="M41" s="1">
        <v>10387.353892780828</v>
      </c>
      <c r="N41" s="8">
        <f t="shared" si="0"/>
        <v>3.0618509403742805E-2</v>
      </c>
    </row>
    <row r="42" spans="2:14" x14ac:dyDescent="0.35">
      <c r="B42" t="s">
        <v>4</v>
      </c>
      <c r="C42">
        <v>3500</v>
      </c>
      <c r="D42">
        <v>2400</v>
      </c>
      <c r="F42" s="2">
        <v>570.91833333333329</v>
      </c>
      <c r="G42" s="2">
        <v>635.11040965207633</v>
      </c>
      <c r="H42" s="2">
        <v>99.521464646464651</v>
      </c>
      <c r="I42" s="2">
        <v>169.23456790123456</v>
      </c>
      <c r="J42" s="2">
        <v>57.693602693602692</v>
      </c>
      <c r="K42" s="2">
        <v>180.77328843995511</v>
      </c>
      <c r="L42" s="1">
        <v>1713.251666666667</v>
      </c>
      <c r="M42" s="1">
        <v>1655.5580639730642</v>
      </c>
      <c r="N42" s="8">
        <f t="shared" si="0"/>
        <v>3.4848432047830225E-2</v>
      </c>
    </row>
    <row r="43" spans="2:14" x14ac:dyDescent="0.35">
      <c r="B43" t="s">
        <v>4</v>
      </c>
      <c r="C43">
        <v>8000</v>
      </c>
      <c r="D43">
        <v>5300</v>
      </c>
      <c r="F43" s="2">
        <v>1464.5199941929102</v>
      </c>
      <c r="G43" s="2">
        <v>915.51426801337323</v>
      </c>
      <c r="H43" s="2">
        <v>143.48964814398195</v>
      </c>
      <c r="I43" s="2">
        <v>257.70636260467444</v>
      </c>
      <c r="J43" s="2">
        <v>94.581632827146592</v>
      </c>
      <c r="K43" s="2">
        <v>267.61225575793429</v>
      </c>
      <c r="L43" s="1">
        <v>3143.4241615400206</v>
      </c>
      <c r="M43" s="1">
        <v>3048.8425287128739</v>
      </c>
      <c r="N43" s="8">
        <f t="shared" si="0"/>
        <v>3.1022144284728277E-2</v>
      </c>
    </row>
    <row r="44" spans="2:14" x14ac:dyDescent="0.35">
      <c r="B44" t="s">
        <v>4</v>
      </c>
      <c r="C44">
        <v>19000</v>
      </c>
      <c r="D44">
        <v>11600</v>
      </c>
      <c r="F44" s="2">
        <v>1908.8125767008723</v>
      </c>
      <c r="G44" s="2">
        <v>1075.569209973753</v>
      </c>
      <c r="H44" s="2">
        <v>147.16886989126357</v>
      </c>
      <c r="I44" s="2">
        <v>334.52268222722159</v>
      </c>
      <c r="J44" s="2">
        <v>109.13265326209221</v>
      </c>
      <c r="K44" s="2">
        <v>264.67146173861624</v>
      </c>
      <c r="L44" s="1">
        <v>3839.8774537938189</v>
      </c>
      <c r="M44" s="1">
        <v>3730.7448005317265</v>
      </c>
      <c r="N44" s="8">
        <f t="shared" si="0"/>
        <v>2.9252242942625829E-2</v>
      </c>
    </row>
    <row r="45" spans="2:14" x14ac:dyDescent="0.35">
      <c r="B45" t="s">
        <v>4</v>
      </c>
      <c r="C45">
        <v>35000</v>
      </c>
      <c r="D45">
        <v>23000</v>
      </c>
      <c r="F45" s="2">
        <v>2898.1741666666662</v>
      </c>
      <c r="G45" s="2">
        <v>1195.6836111111111</v>
      </c>
      <c r="H45" s="2">
        <v>216.71222222222221</v>
      </c>
      <c r="I45" s="2">
        <v>391.125</v>
      </c>
      <c r="J45" s="2">
        <v>146.01999999999998</v>
      </c>
      <c r="K45" s="2">
        <v>295.51666666666665</v>
      </c>
      <c r="L45" s="1">
        <v>5143.2316666666666</v>
      </c>
      <c r="M45" s="1">
        <v>4997.2116666666661</v>
      </c>
      <c r="N45" s="8">
        <f t="shared" si="0"/>
        <v>2.9220295184614619E-2</v>
      </c>
    </row>
    <row r="46" spans="2:14" x14ac:dyDescent="0.35">
      <c r="B46" t="s">
        <v>3</v>
      </c>
      <c r="C46">
        <v>8500</v>
      </c>
      <c r="D46">
        <v>7500</v>
      </c>
      <c r="E46">
        <v>7500</v>
      </c>
      <c r="F46" s="2">
        <v>2248.6359940154944</v>
      </c>
      <c r="G46" s="2">
        <v>833.46875</v>
      </c>
      <c r="H46" s="2">
        <v>150.01222826086956</v>
      </c>
      <c r="I46" s="2">
        <v>212.16304347826087</v>
      </c>
      <c r="J46" s="2">
        <v>95.554347826086953</v>
      </c>
      <c r="K46" s="2">
        <v>198.8016304347826</v>
      </c>
      <c r="L46" s="1">
        <v>3738.6359940154944</v>
      </c>
      <c r="M46" s="1">
        <v>3643.0816461894074</v>
      </c>
      <c r="N46" s="8">
        <f t="shared" si="0"/>
        <v>2.6228988835876061E-2</v>
      </c>
    </row>
    <row r="47" spans="2:14" x14ac:dyDescent="0.35">
      <c r="B47" t="s">
        <v>3</v>
      </c>
      <c r="C47">
        <v>16500</v>
      </c>
      <c r="D47">
        <v>11500</v>
      </c>
      <c r="E47">
        <v>15000</v>
      </c>
      <c r="F47" s="2">
        <v>2923.2267922201422</v>
      </c>
      <c r="G47" s="2">
        <v>889.0333333333333</v>
      </c>
      <c r="H47" s="2">
        <v>160.01304347826087</v>
      </c>
      <c r="I47" s="2">
        <v>226.30724637681161</v>
      </c>
      <c r="J47" s="2">
        <v>101.92463768115942</v>
      </c>
      <c r="K47" s="2">
        <v>212.05507246376808</v>
      </c>
      <c r="L47" s="1">
        <v>4512.5601255534757</v>
      </c>
      <c r="M47" s="1">
        <v>4410.6354878723159</v>
      </c>
      <c r="N47" s="8">
        <f t="shared" si="0"/>
        <v>2.3108832720685271E-2</v>
      </c>
    </row>
    <row r="48" spans="2:14" x14ac:dyDescent="0.35">
      <c r="B48" t="s">
        <v>3</v>
      </c>
      <c r="C48">
        <v>30000</v>
      </c>
      <c r="D48">
        <v>24000</v>
      </c>
      <c r="E48">
        <v>35000</v>
      </c>
      <c r="F48" s="2">
        <v>3597.8175904247901</v>
      </c>
      <c r="G48" s="2">
        <v>1041.8359374999998</v>
      </c>
      <c r="H48" s="2">
        <v>187.51528532608697</v>
      </c>
      <c r="I48" s="2">
        <v>265.20380434782612</v>
      </c>
      <c r="J48" s="2">
        <v>119.4429347826087</v>
      </c>
      <c r="K48" s="2">
        <v>248.50203804347825</v>
      </c>
      <c r="L48" s="1">
        <v>5460.3175904247901</v>
      </c>
      <c r="M48" s="1">
        <v>5340.8746556421811</v>
      </c>
      <c r="N48" s="8">
        <f t="shared" si="0"/>
        <v>2.2363927724165438E-2</v>
      </c>
    </row>
    <row r="49" spans="2:14" x14ac:dyDescent="0.35">
      <c r="B49" t="s">
        <v>3</v>
      </c>
      <c r="C49">
        <v>42000</v>
      </c>
      <c r="D49">
        <v>0</v>
      </c>
      <c r="E49">
        <v>57000</v>
      </c>
      <c r="F49" s="2">
        <v>3957.5993494672703</v>
      </c>
      <c r="G49" s="2">
        <v>1146.0195312499998</v>
      </c>
      <c r="H49" s="2">
        <v>206.26681385869563</v>
      </c>
      <c r="I49" s="2">
        <v>291.72418478260869</v>
      </c>
      <c r="J49" s="2">
        <v>131.38722826086959</v>
      </c>
      <c r="K49" s="2">
        <v>273.35224184782606</v>
      </c>
      <c r="L49" s="1">
        <v>6006.3493494672712</v>
      </c>
      <c r="M49" s="1">
        <v>5874.9621212064012</v>
      </c>
      <c r="N49" s="8">
        <f t="shared" si="0"/>
        <v>2.2363927724165431E-2</v>
      </c>
    </row>
    <row r="50" spans="2:14" x14ac:dyDescent="0.35">
      <c r="B50" t="s">
        <v>3</v>
      </c>
      <c r="C50">
        <v>70000</v>
      </c>
      <c r="D50">
        <v>0</v>
      </c>
      <c r="E50">
        <v>145000</v>
      </c>
      <c r="F50" s="2">
        <v>15365.67929243921</v>
      </c>
      <c r="G50" s="2">
        <v>1215.4752604166665</v>
      </c>
      <c r="H50" s="2">
        <v>218.76783288043475</v>
      </c>
      <c r="I50" s="2">
        <v>309.40443840579712</v>
      </c>
      <c r="J50" s="2">
        <v>139.35009057971016</v>
      </c>
      <c r="K50" s="2">
        <v>289.91904438405794</v>
      </c>
      <c r="L50" s="1">
        <v>17538.595959105878</v>
      </c>
      <c r="M50" s="1">
        <v>17399.245868526166</v>
      </c>
      <c r="N50" s="8">
        <f t="shared" si="0"/>
        <v>8.0089730113983414E-3</v>
      </c>
    </row>
    <row r="51" spans="2:14" x14ac:dyDescent="0.35">
      <c r="B51" t="s">
        <v>2</v>
      </c>
      <c r="C51">
        <v>3000</v>
      </c>
      <c r="D51">
        <v>0</v>
      </c>
      <c r="F51" s="2">
        <v>1910.310974900327</v>
      </c>
      <c r="G51" s="2">
        <v>1792.8929571428569</v>
      </c>
      <c r="H51" s="2">
        <v>398.42065714285707</v>
      </c>
      <c r="I51" s="2">
        <v>431.6223785714285</v>
      </c>
      <c r="J51" s="2">
        <v>332.01721428571426</v>
      </c>
      <c r="K51" s="2">
        <v>365.21893571428564</v>
      </c>
      <c r="L51" s="1">
        <v>5230.4831177574688</v>
      </c>
      <c r="M51" s="1">
        <v>4898.4659034717542</v>
      </c>
      <c r="N51" s="8">
        <f t="shared" si="0"/>
        <v>6.7779835733958932E-2</v>
      </c>
    </row>
    <row r="52" spans="2:14" x14ac:dyDescent="0.35">
      <c r="B52" t="s">
        <v>1</v>
      </c>
      <c r="C52">
        <v>0</v>
      </c>
      <c r="D52">
        <v>360</v>
      </c>
      <c r="F52" s="2">
        <v>638.50745221100317</v>
      </c>
      <c r="G52" s="2">
        <v>381.11865976806422</v>
      </c>
      <c r="H52" s="2">
        <v>58.633639964317567</v>
      </c>
      <c r="I52" s="2">
        <v>156.6821156824264</v>
      </c>
      <c r="J52" s="2">
        <v>94.344021751096108</v>
      </c>
      <c r="K52" s="2">
        <v>173.18639952423428</v>
      </c>
      <c r="L52" s="1">
        <v>1502.4722889011418</v>
      </c>
      <c r="M52" s="1">
        <v>1408.1282671500458</v>
      </c>
      <c r="N52" s="8">
        <f t="shared" si="0"/>
        <v>6.6999593681932035E-2</v>
      </c>
    </row>
    <row r="53" spans="2:14" x14ac:dyDescent="0.35">
      <c r="B53" t="s">
        <v>0</v>
      </c>
      <c r="C53">
        <v>1000</v>
      </c>
      <c r="D53">
        <v>950</v>
      </c>
      <c r="F53" s="2">
        <v>993.5792946430455</v>
      </c>
      <c r="G53" s="2">
        <v>530.27919000000009</v>
      </c>
      <c r="H53" s="2">
        <v>115.595252</v>
      </c>
      <c r="I53" s="2">
        <v>125.22818966666668</v>
      </c>
      <c r="J53" s="2">
        <v>96.329376666666676</v>
      </c>
      <c r="K53" s="2">
        <v>105.96231433333334</v>
      </c>
      <c r="L53" s="1">
        <v>1966.9736173097122</v>
      </c>
      <c r="M53" s="1">
        <v>1870.6442406430456</v>
      </c>
      <c r="N53" s="8">
        <f t="shared" si="0"/>
        <v>5.1495294815412283E-2</v>
      </c>
    </row>
    <row r="54" spans="2:14" x14ac:dyDescent="0.35">
      <c r="B54" t="s">
        <v>0</v>
      </c>
      <c r="C54">
        <v>1500</v>
      </c>
      <c r="D54">
        <v>1250</v>
      </c>
      <c r="F54" s="2">
        <v>1490.368941964568</v>
      </c>
      <c r="G54" s="2">
        <v>583.3071090000002</v>
      </c>
      <c r="H54" s="2">
        <v>173.392878</v>
      </c>
      <c r="I54" s="2">
        <v>187.84228450000001</v>
      </c>
      <c r="J54" s="2">
        <v>144.49406500000001</v>
      </c>
      <c r="K54" s="2">
        <v>116.55854576666668</v>
      </c>
      <c r="L54" s="1">
        <v>2695.9638242312349</v>
      </c>
      <c r="M54" s="1">
        <v>2551.469759231235</v>
      </c>
      <c r="N54" s="8">
        <f t="shared" si="0"/>
        <v>5.663169805451132E-2</v>
      </c>
    </row>
    <row r="55" spans="2:14" x14ac:dyDescent="0.35">
      <c r="B55" t="s">
        <v>0</v>
      </c>
      <c r="C55">
        <v>2200</v>
      </c>
      <c r="D55">
        <v>2050</v>
      </c>
      <c r="F55" s="2">
        <v>2444.205064821891</v>
      </c>
      <c r="G55" s="2">
        <v>641.6378199000003</v>
      </c>
      <c r="H55" s="2">
        <v>254.3095544</v>
      </c>
      <c r="I55" s="2">
        <v>308.06134657999996</v>
      </c>
      <c r="J55" s="2">
        <v>236.97026659999997</v>
      </c>
      <c r="K55" s="2">
        <v>128.21440034333335</v>
      </c>
      <c r="L55" s="1">
        <v>4013.3984526452236</v>
      </c>
      <c r="M55" s="1">
        <v>3776.4281860452238</v>
      </c>
      <c r="N55" s="8">
        <f t="shared" si="0"/>
        <v>6.2749840570425763E-2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G48"/>
  <sheetViews>
    <sheetView tabSelected="1" topLeftCell="A28" zoomScaleNormal="100" workbookViewId="0">
      <selection activeCell="A47" sqref="A47:G48"/>
    </sheetView>
  </sheetViews>
  <sheetFormatPr defaultColWidth="10.90625" defaultRowHeight="14.5" x14ac:dyDescent="0.35"/>
  <cols>
    <col min="1" max="1" width="36.453125" bestFit="1" customWidth="1"/>
    <col min="2" max="2" width="26.81640625" bestFit="1" customWidth="1"/>
    <col min="3" max="3" width="10.36328125" bestFit="1" customWidth="1"/>
    <col min="5" max="5" width="8.26953125" bestFit="1" customWidth="1"/>
    <col min="6" max="6" width="12.81640625" customWidth="1"/>
    <col min="7" max="7" width="17.81640625" customWidth="1"/>
  </cols>
  <sheetData>
    <row r="5" spans="1:7" ht="43.5" x14ac:dyDescent="0.35">
      <c r="A5" s="9" t="s">
        <v>49</v>
      </c>
      <c r="B5" s="9" t="s">
        <v>46</v>
      </c>
      <c r="C5" s="10" t="s">
        <v>45</v>
      </c>
      <c r="D5" s="10" t="s">
        <v>44</v>
      </c>
      <c r="E5" s="10" t="s">
        <v>50</v>
      </c>
      <c r="F5" s="11" t="s">
        <v>89</v>
      </c>
      <c r="G5" s="11" t="s">
        <v>92</v>
      </c>
    </row>
    <row r="6" spans="1:7" x14ac:dyDescent="0.35">
      <c r="A6" t="s">
        <v>33</v>
      </c>
      <c r="C6">
        <v>0</v>
      </c>
      <c r="D6">
        <v>40000</v>
      </c>
      <c r="E6" s="7"/>
      <c r="F6" s="7"/>
    </row>
    <row r="7" spans="1:7" x14ac:dyDescent="0.35">
      <c r="A7" t="s">
        <v>33</v>
      </c>
      <c r="C7">
        <v>0</v>
      </c>
      <c r="D7">
        <v>75000</v>
      </c>
      <c r="E7" s="7"/>
      <c r="F7" s="7"/>
    </row>
    <row r="8" spans="1:7" x14ac:dyDescent="0.35">
      <c r="A8" t="s">
        <v>27</v>
      </c>
      <c r="C8">
        <v>0</v>
      </c>
      <c r="D8">
        <v>77000</v>
      </c>
      <c r="E8" s="7"/>
      <c r="F8" s="7"/>
    </row>
    <row r="9" spans="1:7" x14ac:dyDescent="0.35">
      <c r="A9" s="12" t="s">
        <v>27</v>
      </c>
      <c r="B9" s="12"/>
      <c r="C9" s="12">
        <v>0</v>
      </c>
      <c r="D9" s="12">
        <v>128000</v>
      </c>
      <c r="E9" s="13"/>
      <c r="F9" s="13"/>
      <c r="G9" s="12"/>
    </row>
    <row r="10" spans="1:7" x14ac:dyDescent="0.35">
      <c r="A10" s="26" t="s">
        <v>90</v>
      </c>
      <c r="B10" s="26" t="s">
        <v>9</v>
      </c>
      <c r="C10" s="23">
        <v>9000</v>
      </c>
      <c r="D10" s="23"/>
      <c r="E10" s="23"/>
      <c r="F10" s="23">
        <v>2844</v>
      </c>
      <c r="G10" s="27">
        <f>F10*(1-'Tidskostnader (2)'!N2)</f>
        <v>2784.9764218704977</v>
      </c>
    </row>
    <row r="11" spans="1:7" x14ac:dyDescent="0.35">
      <c r="A11" s="26" t="s">
        <v>51</v>
      </c>
      <c r="B11" s="26" t="s">
        <v>9</v>
      </c>
      <c r="C11" s="23">
        <v>12000</v>
      </c>
      <c r="D11" s="23"/>
      <c r="E11" s="23"/>
      <c r="F11" s="23">
        <v>3382</v>
      </c>
      <c r="G11" s="27">
        <f>F11*(1-'Tidskostnader (2)'!N3)</f>
        <v>3313.4220179101308</v>
      </c>
    </row>
    <row r="12" spans="1:7" x14ac:dyDescent="0.35">
      <c r="A12" s="30" t="s">
        <v>52</v>
      </c>
      <c r="B12" s="30" t="s">
        <v>9</v>
      </c>
      <c r="C12" s="25">
        <v>21000</v>
      </c>
      <c r="D12" s="25"/>
      <c r="E12" s="25"/>
      <c r="F12" s="25">
        <v>3792</v>
      </c>
      <c r="G12" s="31">
        <f>F12*(1-'Tidskostnader (2)'!N4)</f>
        <v>3719.0015529626194</v>
      </c>
    </row>
    <row r="13" spans="1:7" x14ac:dyDescent="0.35">
      <c r="A13" s="26" t="s">
        <v>53</v>
      </c>
      <c r="B13" s="26" t="s">
        <v>85</v>
      </c>
      <c r="C13" s="23">
        <v>1000</v>
      </c>
      <c r="D13" s="23"/>
      <c r="E13" s="23"/>
      <c r="F13" s="23">
        <v>795</v>
      </c>
      <c r="G13" s="27">
        <f>F13*(1-'Tidskostnader (2)'!N5)</f>
        <v>781.03529950311724</v>
      </c>
    </row>
    <row r="14" spans="1:7" x14ac:dyDescent="0.35">
      <c r="A14" s="26" t="s">
        <v>54</v>
      </c>
      <c r="B14" s="26" t="s">
        <v>85</v>
      </c>
      <c r="C14" s="23">
        <v>3200</v>
      </c>
      <c r="D14" s="23"/>
      <c r="E14" s="23"/>
      <c r="F14" s="23">
        <v>967</v>
      </c>
      <c r="G14" s="27">
        <f>F14*(1-'Tidskostnader (2)'!N6)</f>
        <v>928.38942650579941</v>
      </c>
    </row>
    <row r="15" spans="1:7" x14ac:dyDescent="0.35">
      <c r="A15" s="26" t="s">
        <v>55</v>
      </c>
      <c r="B15" s="26" t="s">
        <v>85</v>
      </c>
      <c r="C15" s="23">
        <v>5000</v>
      </c>
      <c r="D15" s="23"/>
      <c r="E15" s="23"/>
      <c r="F15" s="23">
        <v>1116</v>
      </c>
      <c r="G15" s="27">
        <f>F15*(1-'Tidskostnader (2)'!N7)</f>
        <v>1060.5789878680414</v>
      </c>
    </row>
    <row r="16" spans="1:7" x14ac:dyDescent="0.35">
      <c r="A16" s="26" t="s">
        <v>56</v>
      </c>
      <c r="B16" s="26" t="s">
        <v>85</v>
      </c>
      <c r="C16" s="23">
        <v>8500</v>
      </c>
      <c r="D16" s="23"/>
      <c r="E16" s="23"/>
      <c r="F16" s="23">
        <v>1408</v>
      </c>
      <c r="G16" s="27">
        <f>F16*(1-'Tidskostnader (2)'!N8)</f>
        <v>1335.1725930730597</v>
      </c>
    </row>
    <row r="17" spans="1:7" x14ac:dyDescent="0.35">
      <c r="A17" s="26" t="s">
        <v>57</v>
      </c>
      <c r="B17" s="26" t="s">
        <v>85</v>
      </c>
      <c r="C17" s="23">
        <v>15000</v>
      </c>
      <c r="D17" s="23"/>
      <c r="E17" s="23"/>
      <c r="F17" s="23">
        <v>2075</v>
      </c>
      <c r="G17" s="27">
        <f>F17*(1-'Tidskostnader (2)'!N9)</f>
        <v>1988.9433843974462</v>
      </c>
    </row>
    <row r="18" spans="1:7" x14ac:dyDescent="0.35">
      <c r="A18" s="26" t="s">
        <v>58</v>
      </c>
      <c r="B18" s="26" t="s">
        <v>85</v>
      </c>
      <c r="C18" s="23">
        <v>40000</v>
      </c>
      <c r="D18" s="23"/>
      <c r="E18" s="23"/>
      <c r="F18" s="23">
        <v>3491</v>
      </c>
      <c r="G18" s="27">
        <f>F18*(1-'Tidskostnader (2)'!N10)</f>
        <v>3362.3204360790796</v>
      </c>
    </row>
    <row r="19" spans="1:7" x14ac:dyDescent="0.35">
      <c r="A19" s="26" t="s">
        <v>59</v>
      </c>
      <c r="B19" s="26" t="s">
        <v>85</v>
      </c>
      <c r="C19" s="23">
        <v>2500</v>
      </c>
      <c r="D19" s="23"/>
      <c r="E19" s="23"/>
      <c r="F19" s="23">
        <v>967</v>
      </c>
      <c r="G19" s="27">
        <f>F19*(1-'Tidskostnader (2)'!N11)</f>
        <v>934.35098657663139</v>
      </c>
    </row>
    <row r="20" spans="1:7" x14ac:dyDescent="0.35">
      <c r="A20" s="26" t="s">
        <v>60</v>
      </c>
      <c r="B20" s="26" t="s">
        <v>85</v>
      </c>
      <c r="C20" s="23">
        <v>6200</v>
      </c>
      <c r="D20" s="23"/>
      <c r="E20" s="23"/>
      <c r="F20" s="23">
        <v>1427</v>
      </c>
      <c r="G20" s="27">
        <f>F20*(1-'Tidskostnader (2)'!N12)</f>
        <v>1368.306890349181</v>
      </c>
    </row>
    <row r="21" spans="1:7" x14ac:dyDescent="0.35">
      <c r="A21" s="26" t="s">
        <v>61</v>
      </c>
      <c r="B21" s="26" t="s">
        <v>85</v>
      </c>
      <c r="C21" s="23">
        <v>26000</v>
      </c>
      <c r="D21" s="23"/>
      <c r="E21" s="23"/>
      <c r="F21" s="23">
        <v>2474</v>
      </c>
      <c r="G21" s="27">
        <f>F21*(1-'Tidskostnader (2)'!N13)</f>
        <v>2370.2024615750893</v>
      </c>
    </row>
    <row r="22" spans="1:7" x14ac:dyDescent="0.35">
      <c r="A22" s="26" t="s">
        <v>62</v>
      </c>
      <c r="B22" s="26" t="s">
        <v>85</v>
      </c>
      <c r="C22" s="23">
        <v>40000</v>
      </c>
      <c r="D22" s="23"/>
      <c r="E22" s="23"/>
      <c r="F22" s="23">
        <v>2686</v>
      </c>
      <c r="G22" s="27">
        <f>F22*(1-'Tidskostnader (2)'!N14)</f>
        <v>2576.257973798793</v>
      </c>
    </row>
    <row r="23" spans="1:7" x14ac:dyDescent="0.35">
      <c r="A23" s="26" t="s">
        <v>63</v>
      </c>
      <c r="B23" s="26" t="s">
        <v>85</v>
      </c>
      <c r="C23" s="23">
        <v>60000</v>
      </c>
      <c r="D23" s="23"/>
      <c r="E23" s="23"/>
      <c r="F23" s="23">
        <v>3744</v>
      </c>
      <c r="G23" s="27">
        <f>F23*(1-'Tidskostnader (2)'!N15)</f>
        <v>3577.528621186199</v>
      </c>
    </row>
    <row r="24" spans="1:7" x14ac:dyDescent="0.35">
      <c r="A24" s="30" t="s">
        <v>64</v>
      </c>
      <c r="B24" s="30" t="s">
        <v>85</v>
      </c>
      <c r="C24" s="25">
        <v>80000</v>
      </c>
      <c r="D24" s="25"/>
      <c r="E24" s="25"/>
      <c r="F24" s="25">
        <v>3957</v>
      </c>
      <c r="G24" s="31">
        <f>F24*(1-'Tidskostnader (2)'!N16)</f>
        <v>3800.021831926696</v>
      </c>
    </row>
    <row r="25" spans="1:7" x14ac:dyDescent="0.35">
      <c r="A25" s="26" t="s">
        <v>65</v>
      </c>
      <c r="B25" s="26" t="s">
        <v>8</v>
      </c>
      <c r="C25" s="23">
        <v>10070</v>
      </c>
      <c r="D25" s="23">
        <v>14600</v>
      </c>
      <c r="E25" s="23"/>
      <c r="F25" s="23">
        <v>4338</v>
      </c>
      <c r="G25" s="27">
        <f>F25*(1-'Tidskostnader (2)'!N17)</f>
        <v>4147.4032758176882</v>
      </c>
    </row>
    <row r="26" spans="1:7" x14ac:dyDescent="0.35">
      <c r="A26" s="26" t="s">
        <v>66</v>
      </c>
      <c r="B26" s="26" t="s">
        <v>8</v>
      </c>
      <c r="C26" s="23">
        <v>15990</v>
      </c>
      <c r="D26" s="23">
        <v>28000</v>
      </c>
      <c r="E26" s="23"/>
      <c r="F26" s="23">
        <v>5207</v>
      </c>
      <c r="G26" s="27">
        <f>F26*(1-'Tidskostnader (2)'!N18)</f>
        <v>5005.6927107127094</v>
      </c>
    </row>
    <row r="27" spans="1:7" x14ac:dyDescent="0.35">
      <c r="A27" s="28" t="s">
        <v>81</v>
      </c>
      <c r="B27" s="28" t="s">
        <v>7</v>
      </c>
      <c r="C27" s="24">
        <v>1250</v>
      </c>
      <c r="D27" s="24">
        <v>500</v>
      </c>
      <c r="E27" s="24"/>
      <c r="F27" s="24">
        <v>750</v>
      </c>
      <c r="G27" s="29">
        <f>F27*(1-'Tidskostnader (2)'!N19)</f>
        <v>722.62077143186889</v>
      </c>
    </row>
    <row r="28" spans="1:7" x14ac:dyDescent="0.35">
      <c r="A28" s="28" t="s">
        <v>82</v>
      </c>
      <c r="B28" s="28" t="s">
        <v>7</v>
      </c>
      <c r="C28" s="24">
        <v>2530</v>
      </c>
      <c r="D28" s="24">
        <v>1850</v>
      </c>
      <c r="E28" s="24"/>
      <c r="F28" s="24">
        <v>896</v>
      </c>
      <c r="G28" s="29">
        <f>F28*(1-'Tidskostnader (2)'!N20)</f>
        <v>852.96731033574008</v>
      </c>
    </row>
    <row r="29" spans="1:7" x14ac:dyDescent="0.35">
      <c r="A29" s="30" t="s">
        <v>83</v>
      </c>
      <c r="B29" s="30" t="s">
        <v>7</v>
      </c>
      <c r="C29" s="25">
        <v>5000</v>
      </c>
      <c r="D29" s="25">
        <v>3300</v>
      </c>
      <c r="E29" s="25"/>
      <c r="F29" s="25">
        <v>1246</v>
      </c>
      <c r="G29" s="31">
        <f>F29*(1-'Tidskostnader (2)'!N21)</f>
        <v>1178.5041266436451</v>
      </c>
    </row>
    <row r="30" spans="1:7" x14ac:dyDescent="0.35">
      <c r="A30" s="26" t="s">
        <v>68</v>
      </c>
      <c r="B30" s="26" t="s">
        <v>86</v>
      </c>
      <c r="C30" s="23">
        <v>2500</v>
      </c>
      <c r="D30" s="23"/>
      <c r="E30" s="23"/>
      <c r="F30" s="23">
        <v>2582</v>
      </c>
      <c r="G30" s="27">
        <f>F30*(1-'Tidskostnader (2)'!N23)</f>
        <v>2466.106350150972</v>
      </c>
    </row>
    <row r="31" spans="1:7" x14ac:dyDescent="0.35">
      <c r="A31" s="26" t="s">
        <v>69</v>
      </c>
      <c r="B31" s="26" t="s">
        <v>86</v>
      </c>
      <c r="C31" s="23">
        <v>6500</v>
      </c>
      <c r="D31" s="23"/>
      <c r="E31" s="23"/>
      <c r="F31" s="23">
        <v>4682</v>
      </c>
      <c r="G31" s="27">
        <f>F31*(1-'Tidskostnader (2)'!N24)</f>
        <v>4496.3040611354036</v>
      </c>
    </row>
    <row r="32" spans="1:7" x14ac:dyDescent="0.35">
      <c r="A32" s="26" t="s">
        <v>70</v>
      </c>
      <c r="B32" s="26" t="s">
        <v>86</v>
      </c>
      <c r="C32" s="23">
        <v>40000</v>
      </c>
      <c r="D32" s="23"/>
      <c r="E32" s="23"/>
      <c r="F32" s="23">
        <v>6068</v>
      </c>
      <c r="G32" s="27">
        <f>F32*(1-'Tidskostnader (2)'!N25)</f>
        <v>5825.5199158093546</v>
      </c>
    </row>
    <row r="33" spans="1:7" x14ac:dyDescent="0.35">
      <c r="A33" s="26" t="s">
        <v>71</v>
      </c>
      <c r="B33" s="26" t="s">
        <v>86</v>
      </c>
      <c r="C33" s="23">
        <v>73000</v>
      </c>
      <c r="D33" s="23"/>
      <c r="E33" s="23"/>
      <c r="F33" s="23">
        <v>5869</v>
      </c>
      <c r="G33" s="27">
        <f>F33*(1-'Tidskostnader (2)'!N26)</f>
        <v>5642.7971449728893</v>
      </c>
    </row>
    <row r="34" spans="1:7" x14ac:dyDescent="0.35">
      <c r="A34" s="26" t="s">
        <v>72</v>
      </c>
      <c r="B34" s="26" t="s">
        <v>86</v>
      </c>
      <c r="C34" s="23">
        <v>110000</v>
      </c>
      <c r="D34" s="23"/>
      <c r="E34" s="23"/>
      <c r="F34" s="23">
        <v>6846</v>
      </c>
      <c r="G34" s="27">
        <f>F34*(1-'Tidskostnader (2)'!N27)</f>
        <v>6641.7467709406619</v>
      </c>
    </row>
    <row r="35" spans="1:7" x14ac:dyDescent="0.35">
      <c r="A35" s="26" t="s">
        <v>73</v>
      </c>
      <c r="B35" s="26" t="s">
        <v>86</v>
      </c>
      <c r="C35" s="23">
        <v>160000</v>
      </c>
      <c r="D35" s="23"/>
      <c r="E35" s="23"/>
      <c r="F35" s="23">
        <v>4819</v>
      </c>
      <c r="G35" s="27">
        <f>F35*(1-'Tidskostnader (2)'!N28)</f>
        <v>4615.9064995386989</v>
      </c>
    </row>
    <row r="36" spans="1:7" x14ac:dyDescent="0.35">
      <c r="A36" s="26" t="s">
        <v>79</v>
      </c>
      <c r="B36" s="26" t="s">
        <v>87</v>
      </c>
      <c r="C36" s="23">
        <v>8000</v>
      </c>
      <c r="D36" s="23"/>
      <c r="E36" s="23"/>
      <c r="F36" s="23">
        <v>2907</v>
      </c>
      <c r="G36" s="27">
        <f>F36*(1-'Tidskostnader (2)'!N29)</f>
        <v>2755.9106652720375</v>
      </c>
    </row>
    <row r="37" spans="1:7" x14ac:dyDescent="0.35">
      <c r="A37" s="26" t="s">
        <v>80</v>
      </c>
      <c r="B37" s="26" t="s">
        <v>87</v>
      </c>
      <c r="C37" s="23">
        <v>44500</v>
      </c>
      <c r="D37" s="23"/>
      <c r="E37" s="23"/>
      <c r="F37" s="23">
        <v>6003</v>
      </c>
      <c r="G37" s="27">
        <f>F37*(1-'Tidskostnader (2)'!N30)</f>
        <v>5690.3799432141868</v>
      </c>
    </row>
    <row r="38" spans="1:7" x14ac:dyDescent="0.35">
      <c r="A38" s="26" t="s">
        <v>74</v>
      </c>
      <c r="B38" s="26" t="s">
        <v>3</v>
      </c>
      <c r="C38" s="23">
        <v>3900</v>
      </c>
      <c r="D38" s="23"/>
      <c r="E38" s="23">
        <v>5200</v>
      </c>
      <c r="F38" s="23">
        <v>9006</v>
      </c>
      <c r="G38" s="27">
        <f>F38*(1-'Tidskostnader (2)'!N31)</f>
        <v>8460.0804260560726</v>
      </c>
    </row>
    <row r="39" spans="1:7" x14ac:dyDescent="0.35">
      <c r="A39" s="26" t="s">
        <v>75</v>
      </c>
      <c r="B39" s="26" t="s">
        <v>3</v>
      </c>
      <c r="C39" s="23">
        <v>20300</v>
      </c>
      <c r="D39" s="23"/>
      <c r="E39" s="23">
        <v>29000</v>
      </c>
      <c r="F39" s="23">
        <v>6271</v>
      </c>
      <c r="G39" s="27">
        <f>F39*(1-'Tidskostnader (2)'!N32)</f>
        <v>5841.4458217078864</v>
      </c>
    </row>
    <row r="40" spans="1:7" x14ac:dyDescent="0.35">
      <c r="A40" s="26" t="s">
        <v>76</v>
      </c>
      <c r="B40" s="26" t="s">
        <v>3</v>
      </c>
      <c r="C40" s="23">
        <v>30000</v>
      </c>
      <c r="D40" s="23"/>
      <c r="E40" s="23">
        <v>38000</v>
      </c>
      <c r="F40" s="23">
        <v>2003</v>
      </c>
      <c r="G40" s="27">
        <f>F40*(1-'Tidskostnader (2)'!N33)</f>
        <v>1856.9460229452138</v>
      </c>
    </row>
    <row r="41" spans="1:7" x14ac:dyDescent="0.35">
      <c r="A41" s="26" t="s">
        <v>77</v>
      </c>
      <c r="B41" s="26" t="s">
        <v>3</v>
      </c>
      <c r="C41" s="23">
        <v>50000</v>
      </c>
      <c r="D41" s="23"/>
      <c r="E41" s="23">
        <v>74000</v>
      </c>
      <c r="F41" s="23">
        <v>13098</v>
      </c>
      <c r="G41" s="27">
        <f>F41*(1-'Tidskostnader (2)'!N34)</f>
        <v>12552.618046891877</v>
      </c>
    </row>
    <row r="42" spans="1:7" x14ac:dyDescent="0.35">
      <c r="A42" s="26" t="s">
        <v>78</v>
      </c>
      <c r="B42" s="26" t="s">
        <v>3</v>
      </c>
      <c r="C42" s="23">
        <v>95000</v>
      </c>
      <c r="D42" s="23"/>
      <c r="E42" s="23">
        <v>150000</v>
      </c>
      <c r="F42" s="23">
        <v>20131</v>
      </c>
      <c r="G42" s="27">
        <f>F42*(1-'Tidskostnader (2)'!N35)</f>
        <v>19503.545204918115</v>
      </c>
    </row>
    <row r="43" spans="1:7" x14ac:dyDescent="0.35">
      <c r="A43" s="26" t="s">
        <v>84</v>
      </c>
      <c r="B43" s="26" t="s">
        <v>88</v>
      </c>
      <c r="C43" s="23">
        <v>4000</v>
      </c>
      <c r="D43" s="23"/>
      <c r="E43" s="23"/>
      <c r="F43" s="23">
        <v>4265</v>
      </c>
      <c r="G43" s="27">
        <f>F43*(1-'Tidskostnader (2)'!N36)</f>
        <v>4113.893422599207</v>
      </c>
    </row>
    <row r="44" spans="1:7" x14ac:dyDescent="0.35">
      <c r="G44" s="2">
        <f>F44*(1-'Tidskostnader (2)'!N37)</f>
        <v>0</v>
      </c>
    </row>
    <row r="45" spans="1:7" x14ac:dyDescent="0.35">
      <c r="G45" s="2">
        <f>F45*(1-'Tidskostnader (2)'!N38)</f>
        <v>0</v>
      </c>
    </row>
    <row r="46" spans="1:7" x14ac:dyDescent="0.35">
      <c r="A46" s="3"/>
      <c r="B46" s="3"/>
      <c r="C46" s="20"/>
      <c r="D46" s="3"/>
      <c r="E46" s="3"/>
      <c r="F46" s="3"/>
      <c r="G46" s="21"/>
    </row>
    <row r="47" spans="1:7" x14ac:dyDescent="0.35">
      <c r="A47" s="15" t="s">
        <v>91</v>
      </c>
      <c r="B47" s="15"/>
      <c r="C47" s="16">
        <v>30000</v>
      </c>
      <c r="D47" s="15"/>
      <c r="E47" s="15"/>
      <c r="F47" s="15">
        <v>2003</v>
      </c>
      <c r="G47" s="19">
        <f>F47*(1-'Tidskostnader (2)'!N40)</f>
        <v>1939.1438739901357</v>
      </c>
    </row>
    <row r="48" spans="1:7" x14ac:dyDescent="0.35">
      <c r="A48" s="17" t="s">
        <v>67</v>
      </c>
      <c r="B48" s="17"/>
      <c r="C48" s="18">
        <v>3000</v>
      </c>
      <c r="D48" s="14"/>
      <c r="E48" s="14"/>
      <c r="F48" s="18">
        <v>1493</v>
      </c>
      <c r="G48" s="22">
        <f>F48*(1-'Tidskostnader (2)'!N22)</f>
        <v>1418.8950259475794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15" ma:contentTypeDescription="Opprett et nytt dokument." ma:contentTypeScope="" ma:versionID="90ac4fdaface372c7aa7baf32cd7f806">
  <xsd:schema xmlns:xsd="http://www.w3.org/2001/XMLSchema" xmlns:xs="http://www.w3.org/2001/XMLSchema" xmlns:p="http://schemas.microsoft.com/office/2006/metadata/properties" xmlns:ns2="ff1f3d7f-ad7e-45b8-971d-75ad7dc29a30" xmlns:ns3="b6beb9b9-996c-4824-ad79-465daf5d5f6a" targetNamespace="http://schemas.microsoft.com/office/2006/metadata/properties" ma:root="true" ma:fieldsID="eb5adbdc54434becfca06a3d1a661fc4" ns2:_="" ns3:_="">
    <xsd:import namespace="ff1f3d7f-ad7e-45b8-971d-75ad7dc29a30"/>
    <xsd:import namespace="b6beb9b9-996c-4824-ad79-465daf5d5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6a84d047-444a-45f7-9d20-a315b2d357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eb9b9-996c-4824-ad79-465daf5d5f6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fa37009-8940-4d05-82dc-91a402b26b4e}" ma:internalName="TaxCatchAll" ma:showField="CatchAllData" ma:web="b6beb9b9-996c-4824-ad79-465daf5d5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beb9b9-996c-4824-ad79-465daf5d5f6a" xsi:nil="true"/>
    <lcf76f155ced4ddcb4097134ff3c332f xmlns="ff1f3d7f-ad7e-45b8-971d-75ad7dc29a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18FD18-04F5-4892-9527-CAA867DB77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E3E98-E2E2-4856-9164-A1C4CD7F6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f3d7f-ad7e-45b8-971d-75ad7dc29a30"/>
    <ds:schemaRef ds:uri="b6beb9b9-996c-4824-ad79-465daf5d5f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0EE99E-D671-458B-ABBA-8A2D5D3E95E6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551ec2b8-cb80-4a7d-a2e4-a08f2f93276c"/>
    <ds:schemaRef ds:uri="http://schemas.microsoft.com/office/2006/documentManagement/types"/>
    <ds:schemaRef ds:uri="http://schemas.openxmlformats.org/package/2006/metadata/core-properties"/>
    <ds:schemaRef ds:uri="b6beb9b9-996c-4824-ad79-465daf5d5f6a"/>
    <ds:schemaRef ds:uri="ff1f3d7f-ad7e-45b8-971d-75ad7dc29a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Tidskostnader (2)</vt:lpstr>
      <vt:lpstr>Fra Øystein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Aase</dc:creator>
  <cp:lastModifiedBy>Aase Rangnes Seeberg</cp:lastModifiedBy>
  <dcterms:created xsi:type="dcterms:W3CDTF">2019-01-08T17:34:11Z</dcterms:created>
  <dcterms:modified xsi:type="dcterms:W3CDTF">2022-10-14T09:08:59Z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  <property fmtid="{D5CDD505-2E9C-101B-9397-08002B2CF9AE}" pid="3" name="AuthorIds_UIVersion_1024">
    <vt:lpwstr>18</vt:lpwstr>
  </property>
</Properties>
</file>