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nd009\Dropbox\!!!Work\!!!Utrecht\Teaching\MLM\2022\Labs\3.0Lab\"/>
    </mc:Choice>
  </mc:AlternateContent>
  <xr:revisionPtr revIDLastSave="0" documentId="13_ncr:1_{FD8DA3B0-42DA-4D1A-9D59-2772AE1FB2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K20" i="1"/>
  <c r="H20" i="1"/>
  <c r="E23" i="1"/>
  <c r="K28" i="1" l="1"/>
  <c r="K27" i="1"/>
  <c r="H28" i="1"/>
  <c r="H27" i="1"/>
  <c r="K26" i="1"/>
  <c r="H26" i="1" l="1"/>
  <c r="P8" i="1" l="1"/>
  <c r="P7" i="1"/>
  <c r="M8" i="1"/>
  <c r="M9" i="1"/>
  <c r="M7" i="1"/>
  <c r="J7" i="1"/>
  <c r="J8" i="1"/>
  <c r="E20" i="1" l="1"/>
  <c r="N21" i="1" l="1"/>
  <c r="K21" i="1"/>
  <c r="H21" i="1"/>
</calcChain>
</file>

<file path=xl/sharedStrings.xml><?xml version="1.0" encoding="utf-8"?>
<sst xmlns="http://schemas.openxmlformats.org/spreadsheetml/2006/main" count="71" uniqueCount="55">
  <si>
    <t>intercept</t>
  </si>
  <si>
    <t>FIXED</t>
  </si>
  <si>
    <t>RANDOM</t>
  </si>
  <si>
    <t>VAR(e(ij))</t>
  </si>
  <si>
    <t>VAR(u(0j))</t>
  </si>
  <si>
    <t>Parameter</t>
  </si>
  <si>
    <t>SE</t>
  </si>
  <si>
    <t>Deviance</t>
  </si>
  <si>
    <t>Diff Dev *</t>
  </si>
  <si>
    <t>AIC **</t>
  </si>
  <si>
    <t>Model 1:</t>
  </si>
  <si>
    <t>Model 2:</t>
  </si>
  <si>
    <t>Model 3:</t>
  </si>
  <si>
    <t>Explained variance</t>
  </si>
  <si>
    <t>random</t>
  </si>
  <si>
    <t xml:space="preserve">Var (LP) </t>
  </si>
  <si>
    <t>ICC</t>
  </si>
  <si>
    <t>OR</t>
  </si>
  <si>
    <t>Unexpl level 1</t>
  </si>
  <si>
    <t>Unexpl level 2</t>
  </si>
  <si>
    <t>Mses</t>
  </si>
  <si>
    <t>* cut off value for test with 1 df is 3.84; with 2 df is 5.99</t>
  </si>
  <si>
    <t>*** in test of random parameters (both Wald as well as difference of deviances), p has to be divided by 2</t>
  </si>
  <si>
    <t>Interpret model parameter estimates of model with lowest AIC</t>
  </si>
  <si>
    <t>Adjust number of rows and columns as needed</t>
  </si>
  <si>
    <t xml:space="preserve">So in model 1 average probability to repeat a class is </t>
  </si>
  <si>
    <t xml:space="preserve">so that it is identical to ordinal regression where </t>
  </si>
  <si>
    <t>Parameter identification</t>
  </si>
  <si>
    <t xml:space="preserve">log[p/(1-p)] = threshold - Xb </t>
  </si>
  <si>
    <t>p = exp(-2,233)/[1 + exp(-2,233)]=0.0884</t>
  </si>
  <si>
    <t>log[p/(1-p)] = Xb - threshold=-2.233</t>
  </si>
  <si>
    <t>Uthai</t>
  </si>
  <si>
    <t>fixed effects</t>
  </si>
  <si>
    <t>level 1 predictors</t>
  </si>
  <si>
    <t>level 1 and 2 predictors</t>
  </si>
  <si>
    <t>Random slope male</t>
  </si>
  <si>
    <t>and covariance</t>
  </si>
  <si>
    <t>Variance partitioning</t>
  </si>
  <si>
    <t>** lowest AIC is best model</t>
  </si>
  <si>
    <t>threshold</t>
  </si>
  <si>
    <t>Orange means non-significant</t>
  </si>
  <si>
    <t>no random effect</t>
  </si>
  <si>
    <t>at level 2</t>
  </si>
  <si>
    <t>Model fit</t>
  </si>
  <si>
    <t>Loglikelihood</t>
  </si>
  <si>
    <t>VAR(u(1j)) male</t>
  </si>
  <si>
    <t>VAR(u(2j)) pped</t>
  </si>
  <si>
    <t>COVAR (0,1) intercept, male</t>
  </si>
  <si>
    <t>COVAR (0,2) intercept, pped</t>
  </si>
  <si>
    <t>Male (ref=female)</t>
  </si>
  <si>
    <t>Pped (ref = no)</t>
  </si>
  <si>
    <t>SD</t>
  </si>
  <si>
    <t>Model 4:</t>
  </si>
  <si>
    <t xml:space="preserve">Model 0 </t>
  </si>
  <si>
    <t>Note: could also run Model 4 with MSES back in the model (Model4a), then the next model with it removed if ns (Model4b)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</si>
</sst>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0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164" fontId="0" fillId="0" borderId="0" xfId="0" applyNumberFormat="1" applyFill="1"/>
    <xf numFmtId="165" fontId="0" fillId="0" borderId="0" xfId="0" applyNumberFormat="1" applyFont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1" fillId="0" borderId="0" xfId="0" applyFont="1" applyFill="1" applyBorder="1"/>
    <xf numFmtId="0" fontId="0" fillId="0" borderId="2" xfId="0" applyFill="1" applyBorder="1"/>
    <xf numFmtId="0" fontId="1" fillId="0" borderId="1" xfId="0" applyFont="1" applyFill="1" applyBorder="1"/>
    <xf numFmtId="0" fontId="0" fillId="3" borderId="0" xfId="0" applyFill="1"/>
    <xf numFmtId="0" fontId="0" fillId="3" borderId="3" xfId="0" applyFill="1" applyBorder="1"/>
    <xf numFmtId="0" fontId="0" fillId="0" borderId="3" xfId="0" applyFill="1" applyBorder="1"/>
    <xf numFmtId="0" fontId="0" fillId="0" borderId="3" xfId="0" applyBorder="1"/>
    <xf numFmtId="0" fontId="1" fillId="0" borderId="4" xfId="0" applyFont="1" applyBorder="1"/>
    <xf numFmtId="165" fontId="0" fillId="0" borderId="3" xfId="0" applyNumberFormat="1" applyFont="1" applyBorder="1"/>
    <xf numFmtId="0" fontId="1" fillId="3" borderId="0" xfId="0" applyFont="1" applyFill="1" applyBorder="1"/>
    <xf numFmtId="165" fontId="0" fillId="3" borderId="0" xfId="0" applyNumberFormat="1" applyFont="1" applyFill="1"/>
    <xf numFmtId="0" fontId="0" fillId="3" borderId="0" xfId="0" applyFill="1" applyBorder="1"/>
    <xf numFmtId="165" fontId="0" fillId="3" borderId="3" xfId="0" applyNumberFormat="1" applyFont="1" applyFill="1" applyBorder="1"/>
    <xf numFmtId="165" fontId="0" fillId="3" borderId="0" xfId="0" applyNumberFormat="1" applyFont="1" applyFill="1" applyBorder="1"/>
    <xf numFmtId="165" fontId="0" fillId="0" borderId="0" xfId="0" applyNumberFormat="1" applyFont="1" applyBorder="1"/>
    <xf numFmtId="165" fontId="0" fillId="0" borderId="0" xfId="0" applyNumberFormat="1" applyFont="1" applyFill="1"/>
    <xf numFmtId="165" fontId="0" fillId="0" borderId="0" xfId="0" applyNumberFormat="1" applyFont="1" applyFill="1" applyBorder="1"/>
    <xf numFmtId="165" fontId="0" fillId="0" borderId="0" xfId="0" applyNumberFormat="1" applyFont="1" applyBorder="1" applyAlignment="1">
      <alignment horizontal="right"/>
    </xf>
    <xf numFmtId="165" fontId="0" fillId="3" borderId="0" xfId="0" applyNumberFormat="1" applyFont="1" applyFill="1" applyBorder="1" applyAlignment="1">
      <alignment horizontal="right"/>
    </xf>
    <xf numFmtId="1" fontId="0" fillId="3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0" fontId="1" fillId="0" borderId="4" xfId="0" applyFont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165" fontId="0" fillId="0" borderId="0" xfId="0" applyNumberFormat="1"/>
    <xf numFmtId="0" fontId="4" fillId="0" borderId="0" xfId="0" applyFont="1" applyAlignment="1">
      <alignment vertical="center"/>
    </xf>
    <xf numFmtId="165" fontId="0" fillId="0" borderId="1" xfId="0" applyNumberFormat="1" applyFont="1" applyBorder="1"/>
    <xf numFmtId="165" fontId="0" fillId="0" borderId="0" xfId="0" applyNumberFormat="1" applyFont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65" fontId="0" fillId="0" borderId="3" xfId="0" applyNumberFormat="1" applyFont="1" applyFill="1" applyBorder="1"/>
    <xf numFmtId="165" fontId="0" fillId="5" borderId="3" xfId="0" applyNumberFormat="1" applyFont="1" applyFill="1" applyBorder="1"/>
    <xf numFmtId="0" fontId="0" fillId="5" borderId="0" xfId="0" applyFill="1" applyBorder="1"/>
    <xf numFmtId="165" fontId="0" fillId="5" borderId="0" xfId="0" applyNumberFormat="1" applyFont="1" applyFill="1"/>
    <xf numFmtId="0" fontId="0" fillId="4" borderId="0" xfId="0" applyFill="1" applyAlignment="1">
      <alignment horizontal="center" vertical="center" wrapText="1"/>
    </xf>
    <xf numFmtId="165" fontId="0" fillId="6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8"/>
  <sheetViews>
    <sheetView tabSelected="1" zoomScale="110" zoomScaleNormal="110" workbookViewId="0">
      <pane xSplit="1" topLeftCell="B1" activePane="topRight" state="frozen"/>
      <selection pane="topRight" activeCell="B7" sqref="B7"/>
    </sheetView>
  </sheetViews>
  <sheetFormatPr defaultRowHeight="15" x14ac:dyDescent="0.25"/>
  <cols>
    <col min="1" max="1" width="26.7109375" customWidth="1"/>
    <col min="2" max="4" width="12.7109375" customWidth="1"/>
    <col min="5" max="16" width="10.7109375" customWidth="1"/>
    <col min="17" max="17" width="9.140625" style="5"/>
    <col min="18" max="18" width="9.42578125" style="5" bestFit="1" customWidth="1"/>
    <col min="19" max="20" width="9.140625" style="5"/>
  </cols>
  <sheetData>
    <row r="1" spans="1:21" x14ac:dyDescent="0.25">
      <c r="A1" t="s">
        <v>31</v>
      </c>
      <c r="B1" t="s">
        <v>53</v>
      </c>
      <c r="E1" s="20" t="s">
        <v>10</v>
      </c>
      <c r="F1" s="20"/>
      <c r="G1" s="20"/>
      <c r="H1" t="s">
        <v>11</v>
      </c>
      <c r="K1" s="20" t="s">
        <v>12</v>
      </c>
      <c r="L1" s="20"/>
      <c r="M1" s="20"/>
      <c r="N1" t="s">
        <v>52</v>
      </c>
    </row>
    <row r="2" spans="1:21" x14ac:dyDescent="0.25">
      <c r="B2" t="s">
        <v>41</v>
      </c>
      <c r="E2" s="20" t="s">
        <v>14</v>
      </c>
      <c r="F2" s="20"/>
      <c r="G2" s="20"/>
      <c r="H2" s="5" t="s">
        <v>32</v>
      </c>
      <c r="I2" s="5"/>
      <c r="J2" s="5"/>
      <c r="K2" s="20" t="s">
        <v>32</v>
      </c>
      <c r="L2" s="20"/>
      <c r="M2" s="20"/>
      <c r="N2" s="5" t="s">
        <v>35</v>
      </c>
      <c r="O2" s="5"/>
      <c r="P2" s="5"/>
      <c r="Q2" s="50" t="s">
        <v>54</v>
      </c>
      <c r="R2" s="50"/>
      <c r="S2" s="50"/>
    </row>
    <row r="3" spans="1:21" s="14" customFormat="1" ht="15.75" thickBot="1" x14ac:dyDescent="0.3">
      <c r="A3" s="23"/>
      <c r="B3" s="23" t="s">
        <v>42</v>
      </c>
      <c r="C3" s="23"/>
      <c r="D3" s="23"/>
      <c r="E3" s="21" t="s">
        <v>0</v>
      </c>
      <c r="F3" s="21"/>
      <c r="G3" s="21"/>
      <c r="H3" s="22" t="s">
        <v>33</v>
      </c>
      <c r="I3" s="22"/>
      <c r="J3" s="22"/>
      <c r="K3" s="21" t="s">
        <v>34</v>
      </c>
      <c r="L3" s="21"/>
      <c r="M3" s="21"/>
      <c r="N3" s="22" t="s">
        <v>36</v>
      </c>
      <c r="O3" s="22"/>
      <c r="P3" s="22"/>
      <c r="Q3" s="50"/>
      <c r="R3" s="50"/>
      <c r="S3" s="50"/>
      <c r="T3" s="15"/>
    </row>
    <row r="4" spans="1:21" s="13" customFormat="1" ht="15.75" thickBot="1" x14ac:dyDescent="0.3">
      <c r="A4" s="24"/>
      <c r="B4" s="39" t="s">
        <v>5</v>
      </c>
      <c r="C4" s="39" t="s">
        <v>6</v>
      </c>
      <c r="D4" s="39" t="s">
        <v>17</v>
      </c>
      <c r="E4" s="40" t="s">
        <v>5</v>
      </c>
      <c r="F4" s="40" t="s">
        <v>6</v>
      </c>
      <c r="G4" s="40" t="s">
        <v>17</v>
      </c>
      <c r="H4" s="39" t="s">
        <v>5</v>
      </c>
      <c r="I4" s="39" t="s">
        <v>6</v>
      </c>
      <c r="J4" s="39" t="s">
        <v>17</v>
      </c>
      <c r="K4" s="40" t="s">
        <v>5</v>
      </c>
      <c r="L4" s="40" t="s">
        <v>6</v>
      </c>
      <c r="M4" s="40" t="s">
        <v>17</v>
      </c>
      <c r="N4" s="39" t="s">
        <v>5</v>
      </c>
      <c r="O4" s="39" t="s">
        <v>6</v>
      </c>
      <c r="P4" s="39" t="s">
        <v>17</v>
      </c>
      <c r="Q4" s="50"/>
      <c r="R4" s="50"/>
      <c r="S4" s="50"/>
      <c r="T4" s="17"/>
    </row>
    <row r="5" spans="1:21" s="14" customFormat="1" x14ac:dyDescent="0.25">
      <c r="A5" s="13" t="s">
        <v>1</v>
      </c>
      <c r="B5" s="13"/>
      <c r="C5" s="13"/>
      <c r="D5" s="13"/>
      <c r="E5" s="26"/>
      <c r="F5" s="26"/>
      <c r="G5" s="26"/>
      <c r="K5" s="28"/>
      <c r="L5" s="28"/>
      <c r="M5" s="28"/>
      <c r="Q5" s="50"/>
      <c r="R5" s="50"/>
      <c r="S5" s="50"/>
      <c r="T5" s="15"/>
    </row>
    <row r="6" spans="1:21" x14ac:dyDescent="0.25">
      <c r="A6" t="s">
        <v>39</v>
      </c>
      <c r="B6">
        <v>-1.7989999999999999</v>
      </c>
      <c r="C6">
        <v>3.3000000000000002E-2</v>
      </c>
      <c r="E6" s="27">
        <v>-2.2335199999999999</v>
      </c>
      <c r="F6" s="27">
        <v>8.7830000000000005E-2</v>
      </c>
      <c r="G6" s="27"/>
      <c r="H6" s="12">
        <v>-2.2366799999999998</v>
      </c>
      <c r="I6" s="12">
        <v>0.10678</v>
      </c>
      <c r="J6" s="12"/>
      <c r="K6" s="27">
        <v>-2.2416399999999999</v>
      </c>
      <c r="L6" s="27">
        <v>0.107</v>
      </c>
      <c r="M6" s="27"/>
      <c r="N6" s="12">
        <v>-2.1929099999999999</v>
      </c>
      <c r="O6" s="12">
        <v>0.113</v>
      </c>
      <c r="P6" s="12"/>
      <c r="Q6" s="50"/>
      <c r="R6" s="50"/>
      <c r="S6" s="50"/>
    </row>
    <row r="7" spans="1:21" x14ac:dyDescent="0.25">
      <c r="A7" t="s">
        <v>49</v>
      </c>
      <c r="E7" s="27"/>
      <c r="F7" s="27"/>
      <c r="G7" s="27"/>
      <c r="H7" s="12">
        <v>0.53617000000000004</v>
      </c>
      <c r="I7" s="12">
        <v>7.5990000000000002E-2</v>
      </c>
      <c r="J7" s="12">
        <f t="shared" ref="J7:J8" si="0">EXP(H7)</f>
        <v>1.7094471258165103</v>
      </c>
      <c r="K7" s="27">
        <v>0.53500000000000003</v>
      </c>
      <c r="L7" s="27">
        <v>7.5999999999999998E-2</v>
      </c>
      <c r="M7" s="27">
        <f>EXP(K7)</f>
        <v>1.7074482422542117</v>
      </c>
      <c r="N7" s="12">
        <v>0.44530999999999998</v>
      </c>
      <c r="O7" s="12">
        <v>0.108</v>
      </c>
      <c r="P7" s="12">
        <f>EXP(N7)</f>
        <v>1.5609740227826774</v>
      </c>
      <c r="Q7" s="8"/>
      <c r="S7" s="8"/>
    </row>
    <row r="8" spans="1:21" x14ac:dyDescent="0.25">
      <c r="A8" s="5" t="s">
        <v>50</v>
      </c>
      <c r="B8" s="5"/>
      <c r="C8" s="5"/>
      <c r="D8" s="5"/>
      <c r="E8" s="27"/>
      <c r="F8" s="27"/>
      <c r="G8" s="27"/>
      <c r="H8" s="12">
        <v>-0.64200000000000002</v>
      </c>
      <c r="I8" s="12">
        <v>9.9629999999999996E-2</v>
      </c>
      <c r="J8" s="12">
        <f t="shared" si="0"/>
        <v>0.52623889307710536</v>
      </c>
      <c r="K8" s="27">
        <v>-0.627</v>
      </c>
      <c r="L8" s="27">
        <v>0.1</v>
      </c>
      <c r="M8" s="27">
        <f t="shared" ref="M8:M9" si="1">EXP(K8)</f>
        <v>0.53419197547148412</v>
      </c>
      <c r="N8" s="12">
        <v>-0.64010999999999996</v>
      </c>
      <c r="O8" s="12">
        <v>0.1</v>
      </c>
      <c r="P8" s="12">
        <f>EXP(N8)</f>
        <v>0.52723442506640605</v>
      </c>
      <c r="Q8" s="8"/>
      <c r="S8" s="8"/>
    </row>
    <row r="9" spans="1:21" s="2" customFormat="1" ht="15.75" thickBot="1" x14ac:dyDescent="0.3">
      <c r="A9" s="22" t="s">
        <v>20</v>
      </c>
      <c r="B9" s="22"/>
      <c r="C9" s="22"/>
      <c r="D9" s="22"/>
      <c r="E9" s="29"/>
      <c r="F9" s="29"/>
      <c r="G9" s="29"/>
      <c r="H9" s="25"/>
      <c r="I9" s="43"/>
      <c r="J9" s="25"/>
      <c r="K9" s="47">
        <v>-0.29599999999999999</v>
      </c>
      <c r="L9" s="47">
        <v>0.217</v>
      </c>
      <c r="M9" s="47">
        <f t="shared" si="1"/>
        <v>0.74378742802017961</v>
      </c>
      <c r="N9" s="25"/>
      <c r="O9" s="25"/>
      <c r="P9" s="25"/>
      <c r="Q9" s="19"/>
      <c r="R9" s="6"/>
      <c r="S9" s="19"/>
      <c r="T9" s="6"/>
    </row>
    <row r="10" spans="1:21" s="3" customFormat="1" x14ac:dyDescent="0.25">
      <c r="A10" s="13" t="s">
        <v>2</v>
      </c>
      <c r="B10" s="13"/>
      <c r="C10" s="13"/>
      <c r="D10" s="13"/>
      <c r="E10" s="30"/>
      <c r="F10" s="45" t="s">
        <v>51</v>
      </c>
      <c r="G10" s="30"/>
      <c r="H10" s="31"/>
      <c r="I10" s="44" t="s">
        <v>51</v>
      </c>
      <c r="J10" s="31"/>
      <c r="K10" s="30"/>
      <c r="L10" s="45" t="s">
        <v>51</v>
      </c>
      <c r="M10" s="30"/>
      <c r="N10" s="31"/>
      <c r="O10" s="44"/>
      <c r="P10" s="31"/>
      <c r="Q10" s="18"/>
      <c r="R10" s="18"/>
      <c r="S10" s="18"/>
      <c r="T10" s="18"/>
    </row>
    <row r="11" spans="1:21" x14ac:dyDescent="0.25">
      <c r="A11" t="s">
        <v>3</v>
      </c>
      <c r="B11" s="41">
        <v>3.29</v>
      </c>
      <c r="E11" s="27">
        <v>3.29</v>
      </c>
      <c r="F11" s="27"/>
      <c r="G11" s="27"/>
      <c r="H11" s="12">
        <v>3.29</v>
      </c>
      <c r="I11" s="12"/>
      <c r="J11" s="12"/>
      <c r="K11" s="27">
        <v>3.29</v>
      </c>
      <c r="L11" s="27"/>
      <c r="M11" s="27"/>
      <c r="N11" s="12">
        <v>3.29</v>
      </c>
      <c r="O11" s="12"/>
      <c r="P11" s="12"/>
      <c r="Q11" s="8"/>
      <c r="R11" s="8"/>
      <c r="S11" s="8"/>
      <c r="T11" s="8"/>
      <c r="U11" s="1"/>
    </row>
    <row r="12" spans="1:21" x14ac:dyDescent="0.25">
      <c r="A12" t="s">
        <v>4</v>
      </c>
      <c r="E12" s="27">
        <v>1.726</v>
      </c>
      <c r="F12" s="27">
        <v>1.3140000000000001</v>
      </c>
      <c r="G12" s="27"/>
      <c r="H12" s="42">
        <v>1.6970000000000001</v>
      </c>
      <c r="I12" s="42">
        <v>1.3029999999999999</v>
      </c>
      <c r="J12" s="12"/>
      <c r="K12" s="27">
        <v>1.6859999999999999</v>
      </c>
      <c r="L12" s="27">
        <v>1.2989999999999999</v>
      </c>
      <c r="M12" s="27"/>
      <c r="N12" s="12">
        <v>1.4748000000000001</v>
      </c>
      <c r="O12" s="12"/>
      <c r="P12" s="12"/>
      <c r="Q12" s="8"/>
      <c r="S12" s="8"/>
    </row>
    <row r="13" spans="1:21" x14ac:dyDescent="0.25">
      <c r="A13" t="s">
        <v>45</v>
      </c>
      <c r="E13" s="27"/>
      <c r="F13" s="27"/>
      <c r="G13" s="27"/>
      <c r="H13" s="12"/>
      <c r="I13" s="12"/>
      <c r="J13" s="12"/>
      <c r="K13" s="27"/>
      <c r="L13" s="27"/>
      <c r="M13" s="27"/>
      <c r="N13" s="49">
        <v>0.15390000000000001</v>
      </c>
      <c r="O13" s="32"/>
      <c r="P13" s="32"/>
      <c r="Q13" s="8"/>
      <c r="R13" s="9"/>
      <c r="S13" s="10"/>
    </row>
    <row r="14" spans="1:21" x14ac:dyDescent="0.25">
      <c r="A14" t="s">
        <v>46</v>
      </c>
      <c r="E14" s="27"/>
      <c r="F14" s="27"/>
      <c r="G14" s="27"/>
      <c r="H14" s="12"/>
      <c r="I14" s="12"/>
      <c r="J14" s="12"/>
      <c r="K14" s="27"/>
      <c r="L14" s="27"/>
      <c r="M14" s="27"/>
      <c r="N14" s="32"/>
      <c r="O14" s="32"/>
      <c r="P14" s="32"/>
      <c r="Q14" s="8"/>
      <c r="R14" s="9"/>
      <c r="S14" s="10"/>
    </row>
    <row r="15" spans="1:21" x14ac:dyDescent="0.25">
      <c r="A15" t="s">
        <v>47</v>
      </c>
      <c r="E15" s="27"/>
      <c r="F15" s="27"/>
      <c r="G15" s="27"/>
      <c r="H15" s="12"/>
      <c r="I15" s="12"/>
      <c r="J15" s="12"/>
      <c r="K15" s="27"/>
      <c r="L15" s="27"/>
      <c r="M15" s="27"/>
      <c r="N15" s="33">
        <v>0.23</v>
      </c>
      <c r="O15" s="33"/>
      <c r="P15" s="33"/>
      <c r="Q15" s="8"/>
      <c r="R15" s="9"/>
      <c r="S15" s="10"/>
    </row>
    <row r="16" spans="1:21" s="14" customFormat="1" x14ac:dyDescent="0.25">
      <c r="A16" s="14" t="s">
        <v>48</v>
      </c>
      <c r="E16" s="30"/>
      <c r="F16" s="30"/>
      <c r="G16" s="30"/>
      <c r="H16" s="31"/>
      <c r="I16" s="31"/>
      <c r="J16" s="31"/>
      <c r="K16" s="30"/>
      <c r="L16" s="30"/>
      <c r="M16" s="30"/>
      <c r="N16" s="33"/>
      <c r="O16" s="33"/>
      <c r="P16" s="33"/>
      <c r="Q16" s="17"/>
      <c r="R16" s="15"/>
      <c r="S16" s="15"/>
      <c r="T16" s="15"/>
    </row>
    <row r="17" spans="1:20" ht="15.75" thickBot="1" x14ac:dyDescent="0.3">
      <c r="A17" s="22" t="s">
        <v>15</v>
      </c>
      <c r="B17" s="22"/>
      <c r="C17" s="22"/>
      <c r="D17" s="22"/>
      <c r="E17" s="29"/>
      <c r="F17" s="29"/>
      <c r="G17" s="29"/>
      <c r="H17" s="46">
        <v>0.17599999999999999</v>
      </c>
      <c r="I17" s="25"/>
      <c r="J17" s="25"/>
      <c r="K17" s="29">
        <v>0.20100000000000001</v>
      </c>
      <c r="L17" s="29"/>
      <c r="M17" s="29"/>
      <c r="N17" s="25"/>
      <c r="O17" s="25"/>
      <c r="P17" s="25"/>
    </row>
    <row r="18" spans="1:20" s="13" customFormat="1" x14ac:dyDescent="0.25">
      <c r="A18" s="13" t="s">
        <v>43</v>
      </c>
      <c r="E18" s="30"/>
      <c r="F18" s="30"/>
      <c r="G18" s="30"/>
      <c r="H18" s="31"/>
      <c r="I18" s="34"/>
      <c r="J18" s="34"/>
      <c r="K18" s="30"/>
      <c r="L18" s="35"/>
      <c r="M18" s="35"/>
      <c r="N18" s="31"/>
      <c r="O18" s="34"/>
      <c r="P18" s="34"/>
      <c r="Q18" s="17"/>
      <c r="R18" s="17"/>
      <c r="S18" s="17"/>
      <c r="T18" s="17"/>
    </row>
    <row r="19" spans="1:20" x14ac:dyDescent="0.25">
      <c r="A19" t="s">
        <v>44</v>
      </c>
      <c r="E19" s="27">
        <v>-2768.7240000000002</v>
      </c>
      <c r="F19" s="36">
        <v>2</v>
      </c>
      <c r="G19" s="27"/>
      <c r="H19" s="12">
        <v>-2721.761</v>
      </c>
      <c r="I19" s="37">
        <v>4</v>
      </c>
      <c r="J19" s="12"/>
      <c r="K19" s="27">
        <v>-2720.8319999999999</v>
      </c>
      <c r="L19" s="36">
        <v>5</v>
      </c>
      <c r="M19" s="27"/>
      <c r="N19" s="42">
        <v>-2723.1</v>
      </c>
      <c r="O19" s="37">
        <v>6</v>
      </c>
      <c r="P19" s="12"/>
      <c r="Q19" s="7"/>
    </row>
    <row r="20" spans="1:20" x14ac:dyDescent="0.25">
      <c r="A20" t="s">
        <v>7</v>
      </c>
      <c r="B20" s="41">
        <v>6140.8</v>
      </c>
      <c r="E20" s="27">
        <f>-2*E19</f>
        <v>5537.4480000000003</v>
      </c>
      <c r="F20" s="27"/>
      <c r="G20" s="27"/>
      <c r="H20" s="32">
        <f>-2*H19</f>
        <v>5443.5219999999999</v>
      </c>
      <c r="I20" s="12"/>
      <c r="J20" s="12"/>
      <c r="K20" s="27">
        <f>-2*K19</f>
        <v>5441.6639999999998</v>
      </c>
      <c r="L20" s="27"/>
      <c r="M20" s="27"/>
      <c r="N20" s="42">
        <v>5446.2</v>
      </c>
      <c r="O20" s="12"/>
      <c r="P20" s="12"/>
    </row>
    <row r="21" spans="1:20" x14ac:dyDescent="0.25">
      <c r="A21" t="s">
        <v>8</v>
      </c>
      <c r="E21" s="27">
        <f>B20-E20</f>
        <v>603.35199999999986</v>
      </c>
      <c r="F21" s="36">
        <v>1</v>
      </c>
      <c r="G21" s="27"/>
      <c r="H21" s="12">
        <f>E20-H20</f>
        <v>93.926000000000386</v>
      </c>
      <c r="I21" s="37">
        <v>2</v>
      </c>
      <c r="J21" s="12"/>
      <c r="K21" s="27">
        <f>H20-K20</f>
        <v>1.8580000000001746</v>
      </c>
      <c r="L21" s="36">
        <v>1</v>
      </c>
      <c r="M21" s="27"/>
      <c r="N21" s="32">
        <f>H20-N20</f>
        <v>-2.6779999999998836</v>
      </c>
      <c r="O21" s="38">
        <v>2</v>
      </c>
      <c r="P21" s="32"/>
      <c r="R21" s="11"/>
    </row>
    <row r="22" spans="1:20" s="14" customFormat="1" ht="15.75" thickBot="1" x14ac:dyDescent="0.3">
      <c r="A22" s="23" t="s">
        <v>9</v>
      </c>
      <c r="B22" s="23">
        <v>6142.8</v>
      </c>
      <c r="C22" s="23"/>
      <c r="D22" s="23"/>
      <c r="E22" s="29">
        <v>5541.4480000000003</v>
      </c>
      <c r="F22" s="29"/>
      <c r="G22" s="29"/>
      <c r="H22" s="51">
        <v>5451.5219999999999</v>
      </c>
      <c r="I22" s="25"/>
      <c r="J22" s="25"/>
      <c r="K22" s="29">
        <v>5451.6629999999996</v>
      </c>
      <c r="L22" s="29"/>
      <c r="M22" s="29"/>
      <c r="N22" s="25">
        <v>5458.2</v>
      </c>
      <c r="O22" s="25"/>
      <c r="P22" s="25"/>
      <c r="Q22" s="15"/>
      <c r="R22" s="15"/>
      <c r="S22" s="15"/>
      <c r="T22" s="15"/>
    </row>
    <row r="23" spans="1:20" s="14" customFormat="1" x14ac:dyDescent="0.25">
      <c r="A23" s="17" t="s">
        <v>37</v>
      </c>
      <c r="B23" s="17"/>
      <c r="C23" s="17"/>
      <c r="D23" s="17"/>
      <c r="E23" s="30">
        <f>E12/(E12+E11)</f>
        <v>0.34409888357256779</v>
      </c>
      <c r="F23" s="30"/>
      <c r="G23" s="30"/>
      <c r="H23" s="31"/>
      <c r="I23" s="31"/>
      <c r="J23" s="31"/>
      <c r="K23" s="30"/>
      <c r="L23" s="30"/>
      <c r="M23" s="30"/>
      <c r="N23" s="31"/>
      <c r="O23" s="31"/>
      <c r="P23" s="31"/>
      <c r="Q23" s="15"/>
      <c r="R23" s="15"/>
      <c r="S23" s="15"/>
      <c r="T23" s="15"/>
    </row>
    <row r="24" spans="1:20" s="14" customFormat="1" ht="15.75" thickBot="1" x14ac:dyDescent="0.3">
      <c r="A24" s="22" t="s">
        <v>16</v>
      </c>
      <c r="B24" s="22"/>
      <c r="C24" s="22"/>
      <c r="D24" s="22"/>
      <c r="E24" s="29"/>
      <c r="F24" s="29"/>
      <c r="G24" s="29"/>
      <c r="H24" s="25"/>
      <c r="I24" s="25"/>
      <c r="J24" s="25"/>
      <c r="K24" s="29"/>
      <c r="L24" s="29"/>
      <c r="M24" s="29"/>
      <c r="N24" s="25"/>
      <c r="O24" s="25"/>
      <c r="P24" s="25"/>
      <c r="Q24" s="15"/>
      <c r="R24" s="15"/>
      <c r="S24" s="15"/>
      <c r="T24" s="15"/>
    </row>
    <row r="25" spans="1:20" s="14" customFormat="1" x14ac:dyDescent="0.25">
      <c r="A25" s="13" t="s">
        <v>13</v>
      </c>
      <c r="B25" s="13"/>
      <c r="C25" s="13"/>
      <c r="D25" s="13"/>
      <c r="E25" s="30"/>
      <c r="F25" s="30"/>
      <c r="G25" s="30"/>
      <c r="H25" s="31"/>
      <c r="I25" s="31"/>
      <c r="J25" s="31"/>
      <c r="K25" s="30"/>
      <c r="L25" s="30"/>
      <c r="M25" s="30"/>
      <c r="N25" s="31"/>
      <c r="O25" s="31"/>
      <c r="P25" s="31"/>
      <c r="Q25" s="15"/>
      <c r="R25" s="15"/>
      <c r="S25" s="15"/>
      <c r="T25" s="15"/>
    </row>
    <row r="26" spans="1:20" s="14" customFormat="1" x14ac:dyDescent="0.25">
      <c r="A26" s="14" t="s">
        <v>13</v>
      </c>
      <c r="E26" s="30"/>
      <c r="F26" s="30"/>
      <c r="G26" s="30"/>
      <c r="H26" s="31">
        <f>H17/(H11+H12+H17)</f>
        <v>3.408870811543676E-2</v>
      </c>
      <c r="I26" s="31"/>
      <c r="J26" s="31"/>
      <c r="K26" s="30">
        <f>K17/(K11+K12+K17)</f>
        <v>3.8825574657137346E-2</v>
      </c>
      <c r="L26" s="30"/>
      <c r="M26" s="30"/>
      <c r="N26" s="33"/>
      <c r="O26" s="33"/>
      <c r="P26" s="33"/>
      <c r="Q26" s="15"/>
      <c r="R26" s="15"/>
      <c r="S26" s="15"/>
      <c r="T26" s="15"/>
    </row>
    <row r="27" spans="1:20" s="14" customFormat="1" x14ac:dyDescent="0.25">
      <c r="A27" s="15" t="s">
        <v>18</v>
      </c>
      <c r="B27" s="15"/>
      <c r="C27" s="15"/>
      <c r="D27" s="15"/>
      <c r="E27" s="30"/>
      <c r="F27" s="30"/>
      <c r="G27" s="30"/>
      <c r="H27" s="31">
        <f>H11/(H11+H12+H17)</f>
        <v>0.63722641874878949</v>
      </c>
      <c r="I27" s="31"/>
      <c r="J27" s="31"/>
      <c r="K27" s="30">
        <f>K11/(K11+K12+K17)</f>
        <v>0.63550318717403909</v>
      </c>
      <c r="L27" s="30"/>
      <c r="M27" s="30"/>
      <c r="N27" s="31"/>
      <c r="O27" s="31"/>
      <c r="P27" s="31"/>
      <c r="Q27" s="15"/>
      <c r="R27" s="15"/>
      <c r="S27" s="15"/>
      <c r="T27" s="15"/>
    </row>
    <row r="28" spans="1:20" s="14" customFormat="1" ht="15.75" thickBot="1" x14ac:dyDescent="0.3">
      <c r="A28" s="22" t="s">
        <v>19</v>
      </c>
      <c r="B28" s="22"/>
      <c r="C28" s="22"/>
      <c r="D28" s="22"/>
      <c r="E28" s="29"/>
      <c r="F28" s="29"/>
      <c r="G28" s="29"/>
      <c r="H28" s="25">
        <f>H12/(H11+H12+H17)</f>
        <v>0.32868487313577377</v>
      </c>
      <c r="I28" s="25"/>
      <c r="J28" s="25"/>
      <c r="K28" s="29">
        <f>K12/(K11+K12+K17)</f>
        <v>0.32567123816882365</v>
      </c>
      <c r="L28" s="29"/>
      <c r="M28" s="29"/>
      <c r="N28" s="25"/>
      <c r="O28" s="25"/>
      <c r="P28" s="25"/>
      <c r="Q28" s="15"/>
      <c r="R28" s="15"/>
      <c r="S28" s="15"/>
      <c r="T28" s="15"/>
    </row>
    <row r="29" spans="1:20" x14ac:dyDescent="0.25">
      <c r="A29" s="14" t="s">
        <v>21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20" x14ac:dyDescent="0.25">
      <c r="A30" s="14" t="s">
        <v>38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20" x14ac:dyDescent="0.25">
      <c r="A31" s="14" t="s">
        <v>22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20" x14ac:dyDescent="0.25">
      <c r="A32" s="14" t="s">
        <v>23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6" x14ac:dyDescent="0.25">
      <c r="A33" s="14" t="s">
        <v>24</v>
      </c>
      <c r="B33" s="14"/>
      <c r="C33" s="14"/>
      <c r="D33" s="14"/>
      <c r="H33" s="16"/>
    </row>
    <row r="34" spans="1:16" x14ac:dyDescent="0.25">
      <c r="A34" s="48" t="s">
        <v>40</v>
      </c>
      <c r="B34" s="14"/>
      <c r="C34" s="14"/>
      <c r="D34" s="14"/>
      <c r="H34" s="16"/>
    </row>
    <row r="35" spans="1:16" x14ac:dyDescent="0.25">
      <c r="A35" s="14"/>
      <c r="B35" s="14"/>
      <c r="C35" s="14"/>
      <c r="D35" s="14"/>
      <c r="H35" s="16"/>
    </row>
    <row r="36" spans="1:16" x14ac:dyDescent="0.25">
      <c r="A36" s="4" t="s">
        <v>27</v>
      </c>
      <c r="B36" s="4"/>
      <c r="C36" s="4"/>
      <c r="D36" s="4"/>
      <c r="I36" t="s">
        <v>30</v>
      </c>
    </row>
    <row r="37" spans="1:16" x14ac:dyDescent="0.25">
      <c r="A37" s="15" t="s">
        <v>26</v>
      </c>
      <c r="B37" s="15"/>
      <c r="C37" s="15"/>
      <c r="D37" s="15"/>
      <c r="I37" t="s">
        <v>28</v>
      </c>
    </row>
    <row r="38" spans="1:16" x14ac:dyDescent="0.25">
      <c r="A38" s="15" t="s">
        <v>25</v>
      </c>
      <c r="B38" s="15"/>
      <c r="C38" s="15"/>
      <c r="D38" s="15"/>
      <c r="I38" t="s">
        <v>29</v>
      </c>
      <c r="P38" s="14"/>
    </row>
  </sheetData>
  <mergeCells count="1">
    <mergeCell ref="Q2:S6"/>
  </mergeCells>
  <pageMargins left="0.7" right="0.7" top="0.75" bottom="0.75" header="0.3" footer="0.3"/>
  <pageSetup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Heijden, P.G.M. van der  (Peter)</dc:creator>
  <cp:lastModifiedBy>Grandfield, E.M. (Beth)</cp:lastModifiedBy>
  <cp:lastPrinted>2015-04-10T11:54:47Z</cp:lastPrinted>
  <dcterms:created xsi:type="dcterms:W3CDTF">2013-03-21T11:14:40Z</dcterms:created>
  <dcterms:modified xsi:type="dcterms:W3CDTF">2022-03-11T11:14:27Z</dcterms:modified>
</cp:coreProperties>
</file>