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D_Drive\Teaching Assignments\GenInfinity\Data Analytics\Slides_Personal\Slides_Used\Machine Learning\"/>
    </mc:Choice>
  </mc:AlternateContent>
  <xr:revisionPtr revIDLastSave="0" documentId="13_ncr:1_{FB257E0C-2B8C-4809-B383-850277701C42}" xr6:coauthVersionLast="45" xr6:coauthVersionMax="45" xr10:uidLastSave="{00000000-0000-0000-0000-000000000000}"/>
  <bookViews>
    <workbookView xWindow="-28920" yWindow="-120" windowWidth="29040" windowHeight="15840" xr2:uid="{E7168ACE-6869-457C-9348-DBEDF0338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54" i="1"/>
  <c r="K41" i="1"/>
  <c r="K42" i="1"/>
  <c r="K43" i="1"/>
  <c r="K44" i="1"/>
  <c r="K45" i="1"/>
  <c r="K40" i="1"/>
  <c r="I18" i="1"/>
  <c r="J18" i="1"/>
  <c r="I25" i="1"/>
  <c r="K25" i="1" s="1"/>
  <c r="J25" i="1"/>
  <c r="K29" i="1"/>
  <c r="K27" i="1"/>
  <c r="K26" i="1"/>
  <c r="K28" i="1"/>
  <c r="K13" i="1"/>
  <c r="K14" i="1"/>
  <c r="K15" i="1"/>
  <c r="K16" i="1"/>
  <c r="K17" i="1"/>
  <c r="K30" i="1" l="1"/>
  <c r="C55" i="1"/>
  <c r="B55" i="1"/>
  <c r="J59" i="1" s="1"/>
  <c r="C54" i="1"/>
  <c r="B54" i="1"/>
  <c r="I57" i="1" s="1"/>
  <c r="C41" i="1"/>
  <c r="B41" i="1"/>
  <c r="J45" i="1" s="1"/>
  <c r="C40" i="1"/>
  <c r="B40" i="1"/>
  <c r="I43" i="1" s="1"/>
  <c r="C26" i="1"/>
  <c r="B26" i="1"/>
  <c r="J27" i="1" s="1"/>
  <c r="B25" i="1"/>
  <c r="C25" i="1"/>
  <c r="C14" i="1"/>
  <c r="B14" i="1"/>
  <c r="C13" i="1"/>
  <c r="B13" i="1"/>
  <c r="I13" i="1" s="1"/>
  <c r="K18" i="1" l="1"/>
  <c r="I16" i="1"/>
  <c r="I15" i="1"/>
  <c r="I44" i="1"/>
  <c r="I59" i="1"/>
  <c r="I17" i="1"/>
  <c r="J40" i="1"/>
  <c r="J54" i="1"/>
  <c r="J41" i="1"/>
  <c r="J55" i="1"/>
  <c r="I40" i="1"/>
  <c r="J42" i="1"/>
  <c r="I54" i="1"/>
  <c r="J56" i="1"/>
  <c r="I58" i="1"/>
  <c r="I45" i="1"/>
  <c r="J16" i="1"/>
  <c r="I41" i="1"/>
  <c r="J43" i="1"/>
  <c r="I55" i="1"/>
  <c r="J57" i="1"/>
  <c r="I42" i="1"/>
  <c r="J44" i="1"/>
  <c r="I56" i="1"/>
  <c r="J58" i="1"/>
  <c r="I14" i="1"/>
  <c r="J26" i="1"/>
  <c r="J28" i="1"/>
  <c r="J29" i="1"/>
  <c r="J30" i="1"/>
  <c r="I30" i="1"/>
  <c r="I27" i="1"/>
  <c r="I28" i="1"/>
  <c r="I29" i="1"/>
  <c r="I26" i="1"/>
  <c r="J17" i="1"/>
  <c r="J14" i="1"/>
  <c r="J15" i="1"/>
  <c r="J13" i="1"/>
</calcChain>
</file>

<file path=xl/sharedStrings.xml><?xml version="1.0" encoding="utf-8"?>
<sst xmlns="http://schemas.openxmlformats.org/spreadsheetml/2006/main" count="52" uniqueCount="30">
  <si>
    <t>Petal.Length</t>
  </si>
  <si>
    <t>Petal.Width</t>
  </si>
  <si>
    <t>cluster 2</t>
  </si>
  <si>
    <t>cluster 1</t>
  </si>
  <si>
    <t>cluster 1 (row 3)</t>
  </si>
  <si>
    <t>cluster 2 (row 6)</t>
  </si>
  <si>
    <t>closest cluster</t>
  </si>
  <si>
    <t>If we use k = 2, and then randomly set number of k centroids, say: 3,6</t>
  </si>
  <si>
    <t>cluster2</t>
  </si>
  <si>
    <t>Remarks</t>
  </si>
  <si>
    <t>row 4,5,6</t>
  </si>
  <si>
    <t>row 2, 3</t>
  </si>
  <si>
    <t>row 1,4,5,6</t>
  </si>
  <si>
    <t>Round 1:</t>
  </si>
  <si>
    <t>Round 2:</t>
  </si>
  <si>
    <t>row1,2,3</t>
  </si>
  <si>
    <t>row1,2,3,6</t>
  </si>
  <si>
    <t>row 4,5</t>
  </si>
  <si>
    <t>No further changes in closest cluster, so this clustering adjustment ends here.</t>
  </si>
  <si>
    <t>Round 3:</t>
  </si>
  <si>
    <t>Say we have the following data on Petal.Length and Petal.Width</t>
  </si>
  <si>
    <t>Step 1a: Set K value arbitrary (say K =2); and initialise the centroid randomly</t>
  </si>
  <si>
    <t>Step 2b: Calculate  distance to these centroids and aligns points to closest centroid</t>
  </si>
  <si>
    <t>Step 1b: Calculate distance to these centroids and align points to  closest centroid</t>
  </si>
  <si>
    <t>Step 3a: find the mean of each cluster and move centroids there</t>
  </si>
  <si>
    <t>Step 2a: find the mean of each cluster and move centroids there</t>
  </si>
  <si>
    <t>Step 3b: Calculate  distance to these centroids and aligns points to closest centroid</t>
  </si>
  <si>
    <t>Step 4a: find the mean of each cluster and move centroids there</t>
  </si>
  <si>
    <t>Step 4b: Calculate  distance to these centroids and aligns points to closest centroid</t>
  </si>
  <si>
    <t>Round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</si>
</sst>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2b: Calculate the distance to these centroids and align points to closest centroid</a:t>
            </a:r>
          </a:p>
        </c:rich>
      </c:tx>
      <c:layout>
        <c:manualLayout>
          <c:xMode val="edge"/>
          <c:yMode val="edge"/>
          <c:x val="9.3774193548387091E-2"/>
          <c:y val="3.0901503317542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135176094619968E-2"/>
          <c:y val="0.20288541544247271"/>
          <c:w val="0.87241603274167001"/>
          <c:h val="0.6694268362921074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2-49D1-BC66-BC99B2CB11C3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4DD00C-F20B-44C7-A49F-F6BE46FE8E7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6E2-49D1-BC66-BC99B2CB11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3B7A62-5461-420C-8644-B9C11E81485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E2-49D1-BC66-BC99B2CB11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B04E13-7678-47F8-9D56-84D5C9BC848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E2-49D1-BC66-BC99B2CB11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D7AB02-EC4B-400A-90CC-0440378B74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E2-49D1-BC66-BC99B2CB11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F25396-5054-4AEF-B870-27C733C7B90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E2-49D1-BC66-BC99B2CB11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C5691B-3FF1-4D8D-850E-B80D0D7CFC7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E2-49D1-BC66-BC99B2CB11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6E2-49D1-BC66-BC99B2CB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3a: find mean of each cluster and move centroids there</a:t>
            </a:r>
          </a:p>
        </c:rich>
      </c:tx>
      <c:layout>
        <c:manualLayout>
          <c:xMode val="edge"/>
          <c:yMode val="edge"/>
          <c:x val="9.3302328698274414E-2"/>
          <c:y val="1.92571774682010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537476964315627E-2"/>
          <c:y val="0.26990769230769229"/>
          <c:w val="0.86546677835483332"/>
          <c:h val="0.6181029678982434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02C-85BB-7461667DDB94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43A1F4-2E74-4D69-AFFF-906E913617F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A08-402C-85BB-7461667DDB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D2D6F6-633F-4774-A2C3-25E414FE4AC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08-402C-85BB-7461667DDB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E56725-A5B9-45EA-8B77-DD24B50B6C9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08-402C-85BB-7461667DDB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AC942F-8143-468E-BA73-95C6DA14292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08-402C-85BB-7461667DDB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1B42D0-E56E-4493-9DB6-A7B5628943C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08-402C-85BB-7461667DDB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B29B52-0E40-40CC-AC8A-81B82AE9106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08-402C-85BB-7461667DD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A08-402C-85BB-7461667D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Step 4a: find mean of each cluster and move centroids there</a:t>
            </a:r>
          </a:p>
        </c:rich>
      </c:tx>
      <c:layout>
        <c:manualLayout>
          <c:xMode val="edge"/>
          <c:yMode val="edge"/>
          <c:x val="9.4022617124394151E-2"/>
          <c:y val="4.18606696655121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30-4928-A6C5-61F771CB68EA}"/>
            </c:ext>
          </c:extLst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30-4928-A6C5-61F771CB68EA}"/>
            </c:ext>
          </c:extLst>
        </c:ser>
        <c:ser>
          <c:idx val="1"/>
          <c:order val="2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0-4928-A6C5-61F771CB68EA}"/>
            </c:ext>
          </c:extLst>
        </c:ser>
        <c:ser>
          <c:idx val="0"/>
          <c:order val="3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CAADDC-ADA0-40DD-BD1A-9A6C7D8A70D2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830-4928-A6C5-61F771CB68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5E5B54-782C-4B0E-9FA3-4E562B18455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0-4928-A6C5-61F771CB68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422B7D-5A92-41F5-9EA9-BFE762F8FE7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0-4928-A6C5-61F771CB68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58E37E-34E8-4E34-9A96-026D7FAA97C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0-4928-A6C5-61F771CB68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FB53A4-F755-4422-B773-0B47FEABAA4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0-4928-A6C5-61F771CB68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DF35E4-AF11-46C4-BEAD-DE3A7EA2689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0-4928-A6C5-61F771CB68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830-4928-A6C5-61F771CB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2a: find mean of each cluster and move</a:t>
            </a:r>
            <a:r>
              <a:rPr lang="en-US" sz="1100" baseline="0"/>
              <a:t> centroids there</a:t>
            </a:r>
            <a:endParaRPr lang="en-US" sz="1100"/>
          </a:p>
        </c:rich>
      </c:tx>
      <c:layout>
        <c:manualLayout>
          <c:xMode val="edge"/>
          <c:yMode val="edge"/>
          <c:x val="6.2313126521835363E-2"/>
          <c:y val="2.839263562038306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167502367288836E-2"/>
          <c:y val="0.2030938151721807"/>
          <c:w val="0.87241603274167001"/>
          <c:h val="0.6698793663878944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72-4762-93FC-5EB94C7A9F36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36BE38-E38E-4468-AECA-5427E93B78E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72-4762-93FC-5EB94C7A9F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431101-1253-42C6-8080-4EBEC623416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72-4762-93FC-5EB94C7A9F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349C7B-C0AA-44DC-8C3A-B17F1DA0492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72-4762-93FC-5EB94C7A9F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08593F-6479-43F4-93D8-6D66706B1CB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72-4762-93FC-5EB94C7A9F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6FCA0-2BDC-449E-9B40-D6B3089BB55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72-4762-93FC-5EB94C7A9F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BB23AB-A602-42A0-887F-1492C296342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72-4762-93FC-5EB94C7A9F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E72-4762-93FC-5EB94C7A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Step 3b: Calculate the distance to these centroids and align points to closest centroid</a:t>
            </a:r>
          </a:p>
        </c:rich>
      </c:tx>
      <c:layout>
        <c:manualLayout>
          <c:xMode val="edge"/>
          <c:yMode val="edge"/>
          <c:x val="0.40013888888888888"/>
          <c:y val="4.18604651162790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6-47B9-8CAF-95C94A54DA4A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77B4E6-590D-4725-BE51-1A53F33614B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B36-47B9-8CAF-95C94A54DA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2C1A48-EF37-4B04-A582-E1B453E79F3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36-47B9-8CAF-95C94A54DA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440585-C3AD-490C-980A-08F75329507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36-47B9-8CAF-95C94A54DA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FDFF58-FAD5-4E94-961A-1A910170E08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36-47B9-8CAF-95C94A54DA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72E34C-69CB-45D5-ABA2-D0D838B3B6C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36-47B9-8CAF-95C94A54DA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E4F0E0-6E1C-4E2D-8ED7-63FEA3D0A46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36-47B9-8CAF-95C94A54DA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B36-47B9-8CAF-95C94A54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Step 1a: Initialise the centroids randomly</a:t>
            </a:r>
          </a:p>
        </c:rich>
      </c:tx>
      <c:layout>
        <c:manualLayout>
          <c:xMode val="edge"/>
          <c:yMode val="edge"/>
          <c:x val="0.11683615819209039"/>
          <c:y val="5.828792566687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67502367288836E-2"/>
          <c:y val="0.2030938151721807"/>
          <c:w val="0.87241603274167001"/>
          <c:h val="0.66987936638789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45D9FAA-CECD-47A9-891B-C8C2AE8AF4F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F1D-4EF1-8C6A-0BB20CEC33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FA128F-B999-47F3-8E69-A457996CBB5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D-4EF1-8C6A-0BB20CEC33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A9AD91-D298-405D-AC31-0519B8101E7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D-4EF1-8C6A-0BB20CEC33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11A948-3272-450D-B50F-A2A417AB9B4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D-4EF1-8C6A-0BB20CEC33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BFB54A-1D5D-40D4-8C57-AC7674ECBAF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D-4EF1-8C6A-0BB20CEC33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9F5AE8-23EA-436A-8FA5-2D2F108F3ED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D-4EF1-8C6A-0BB20CEC3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F1D-4EF1-8C6A-0BB20CEC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Step 1b: Calculate the distance to these centroids and</a:t>
            </a:r>
            <a:r>
              <a:rPr lang="en-US" sz="1050" baseline="0"/>
              <a:t> align points to closest centroid</a:t>
            </a:r>
            <a:endParaRPr lang="en-US" sz="1050"/>
          </a:p>
        </c:rich>
      </c:tx>
      <c:layout>
        <c:manualLayout>
          <c:xMode val="edge"/>
          <c:yMode val="edge"/>
          <c:x val="0.11638112940208573"/>
          <c:y val="7.97912781675102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167502367288836E-2"/>
          <c:y val="0.2030938151721807"/>
          <c:w val="0.87241603274167001"/>
          <c:h val="0.6698793663878944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8-4CBD-A7A0-7FCCCE028466}"/>
            </c:ext>
          </c:extLst>
        </c:ser>
        <c:ser>
          <c:idx val="0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D0ADB1-D2C3-4602-AF21-177272345C9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A8-4CBD-A7A0-7FCCCE0284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3C03FE-861E-4AD4-821A-907F4AE7D72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A8-4CBD-A7A0-7FCCCE0284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F06D58-DDE7-4422-8EBE-0D3880A4048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A8-4CBD-A7A0-7FCCCE0284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A4C988-0C6E-439E-9943-7208D936513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A8-4CBD-A7A0-7FCCCE0284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FB0203-9E67-4E09-B00C-CE6EEA19759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A8-4CBD-A7A0-7FCCCE0284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61C6D3-16EA-41AC-A083-BE0BFE57315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A8-4CBD-A7A0-7FCCCE0284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9A8-4CBD-A7A0-7FCCCE02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Step 4a: find mean of each cluster and move centroids there</a:t>
            </a:r>
          </a:p>
        </c:rich>
      </c:tx>
      <c:layout>
        <c:manualLayout>
          <c:xMode val="edge"/>
          <c:yMode val="edge"/>
          <c:x val="9.4022617124394151E-2"/>
          <c:y val="4.18606696655121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2-437C-B7F8-C338ECE776B7}"/>
            </c:ext>
          </c:extLst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2-437C-B7F8-C338ECE776B7}"/>
            </c:ext>
          </c:extLst>
        </c:ser>
        <c:ser>
          <c:idx val="1"/>
          <c:order val="2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2-437C-B7F8-C338ECE776B7}"/>
            </c:ext>
          </c:extLst>
        </c:ser>
        <c:ser>
          <c:idx val="0"/>
          <c:order val="3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3CFB1D-C79D-440E-9E8F-B4E17041ED5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E2-437C-B7F8-C338ECE776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2A8081-BE36-446E-8EC2-E8F43C3B50B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E2-437C-B7F8-C338ECE776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690ACF-B12D-4C1B-8460-121EE559D81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E2-437C-B7F8-C338ECE776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644AB4-BC15-4B88-A10B-DFCA24D520C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E2-437C-B7F8-C338ECE776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655A85-6BEC-42A6-8908-DA9AC4AB1AE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E2-437C-B7F8-C338ECE776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E19839-3BBB-47CA-A348-C19F68781EF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E2-437C-B7F8-C338ECE776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3E2-437C-B7F8-C338ECE7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Final Clusters</a:t>
            </a:r>
          </a:p>
        </c:rich>
      </c:tx>
      <c:layout>
        <c:manualLayout>
          <c:xMode val="edge"/>
          <c:yMode val="edge"/>
          <c:x val="0.13599206878801168"/>
          <c:y val="4.18605897914687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C-4CF4-A91D-E45D9959F8A0}"/>
            </c:ext>
          </c:extLst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C-4CF4-A91D-E45D9959F8A0}"/>
            </c:ext>
          </c:extLst>
        </c:ser>
        <c:ser>
          <c:idx val="1"/>
          <c:order val="2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C-4CF4-A91D-E45D9959F8A0}"/>
            </c:ext>
          </c:extLst>
        </c:ser>
        <c:ser>
          <c:idx val="0"/>
          <c:order val="3"/>
          <c:tx>
            <c:strRef>
              <c:f>Sheet1!$C$3</c:f>
              <c:strCache>
                <c:ptCount val="1"/>
                <c:pt idx="0">
                  <c:v>Petal.Width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9647D2-386E-4615-8241-384B3249277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0C-4CF4-A91D-E45D9959F8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A022C5-DBEB-41B6-9789-6EF8ADC636F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0C-4CF4-A91D-E45D9959F8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A9EAD3-6ECE-4F5C-AB26-E2119604386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0C-4CF4-A91D-E45D9959F8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9F6266-5072-4CA9-B0BE-56606F7816D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0C-4CF4-A91D-E45D9959F8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6B2FCC-6320-4C66-BDC8-C00F0CB577E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0C-4CF4-A91D-E45D9959F8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6DBBE9-B1F8-45A1-BF25-27497D2456E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0C-4CF4-A91D-E45D9959F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4.5</c:v>
                </c:pt>
                <c:pt idx="1">
                  <c:v>4.7</c:v>
                </c:pt>
                <c:pt idx="2">
                  <c:v>4.5999999999999996</c:v>
                </c:pt>
                <c:pt idx="3">
                  <c:v>4.8</c:v>
                </c:pt>
                <c:pt idx="4">
                  <c:v>4.9000000000000004</c:v>
                </c:pt>
                <c:pt idx="5">
                  <c:v>4.5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Sheet1!$A$4:$A$9</c15:f>
                <c15:dlblRangeCache>
                  <c:ptCount val="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1D0C-4CF4-A91D-E45D9959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104"/>
        <c:axId val="254240144"/>
      </c:scatterChart>
      <c:valAx>
        <c:axId val="2542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0144"/>
        <c:crosses val="autoZero"/>
        <c:crossBetween val="midCat"/>
      </c:valAx>
      <c:valAx>
        <c:axId val="254240144"/>
        <c:scaling>
          <c:orientation val="minMax"/>
          <c:min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11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34925</xdr:colOff>
      <xdr:row>21</xdr:row>
      <xdr:rowOff>15875</xdr:rowOff>
    </xdr:from>
    <xdr:to>
      <xdr:col>27</xdr:col>
      <xdr:colOff>171450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06FA0-E94C-47B6-B405-1BC1E5E71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35</xdr:row>
      <xdr:rowOff>82550</xdr:rowOff>
    </xdr:from>
    <xdr:to>
      <xdr:col>20</xdr:col>
      <xdr:colOff>180975</xdr:colOff>
      <xdr:row>46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AE07B-8DF2-4362-9D5D-46525979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50</xdr:row>
      <xdr:rowOff>28575</xdr:rowOff>
    </xdr:from>
    <xdr:to>
      <xdr:col>20</xdr:col>
      <xdr:colOff>266700</xdr:colOff>
      <xdr:row>62</xdr:row>
      <xdr:rowOff>169862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A946E-C89E-49CB-BB98-BEF5BEAB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187325</xdr:colOff>
      <xdr:row>21</xdr:row>
      <xdr:rowOff>44450</xdr:rowOff>
    </xdr:from>
    <xdr:to>
      <xdr:col>20</xdr:col>
      <xdr:colOff>485775</xdr:colOff>
      <xdr:row>33</xdr:row>
      <xdr:rowOff>1587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CB9B05E-2A36-4194-97D2-7FFF867DF4AC}"/>
            </a:ext>
          </a:extLst>
        </xdr:cNvPr>
        <xdr:cNvGrpSpPr/>
      </xdr:nvGrpSpPr>
      <xdr:grpSpPr>
        <a:xfrm>
          <a:off x="10464800" y="3848100"/>
          <a:ext cx="3952875" cy="2125662"/>
          <a:chOff x="8934397" y="2661001"/>
          <a:chExt cx="3933825" cy="2319337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60735266-2E66-48A8-8878-84AD94383CF3}"/>
              </a:ext>
            </a:extLst>
          </xdr:cNvPr>
          <xdr:cNvGraphicFramePr>
            <a:graphicFrameLocks/>
          </xdr:cNvGraphicFramePr>
        </xdr:nvGraphicFramePr>
        <xdr:xfrm>
          <a:off x="8934397" y="2661001"/>
          <a:ext cx="3933825" cy="2319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Isosceles Triangle 9">
            <a:extLst>
              <a:ext uri="{FF2B5EF4-FFF2-40B4-BE49-F238E27FC236}">
                <a16:creationId xmlns:a16="http://schemas.microsoft.com/office/drawing/2014/main" id="{3C9C13F0-3629-4EEF-9390-0BF21C20DF19}"/>
              </a:ext>
            </a:extLst>
          </xdr:cNvPr>
          <xdr:cNvSpPr/>
        </xdr:nvSpPr>
        <xdr:spPr>
          <a:xfrm>
            <a:off x="10927274" y="3968439"/>
            <a:ext cx="146050" cy="92075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11" name="Isosceles Triangle 10">
            <a:extLst>
              <a:ext uri="{FF2B5EF4-FFF2-40B4-BE49-F238E27FC236}">
                <a16:creationId xmlns:a16="http://schemas.microsoft.com/office/drawing/2014/main" id="{BEC8A7EB-FB2D-45CE-B411-EA87F547A8F6}"/>
              </a:ext>
            </a:extLst>
          </xdr:cNvPr>
          <xdr:cNvSpPr/>
        </xdr:nvSpPr>
        <xdr:spPr>
          <a:xfrm>
            <a:off x="10367247" y="4166456"/>
            <a:ext cx="142875" cy="104775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  <xdr:twoCellAnchor>
    <xdr:from>
      <xdr:col>17</xdr:col>
      <xdr:colOff>123825</xdr:colOff>
      <xdr:row>27</xdr:row>
      <xdr:rowOff>159866</xdr:rowOff>
    </xdr:from>
    <xdr:to>
      <xdr:col>17</xdr:col>
      <xdr:colOff>295812</xdr:colOff>
      <xdr:row>29</xdr:row>
      <xdr:rowOff>38099</xdr:rowOff>
    </xdr:to>
    <xdr:sp macro="" textlink="">
      <xdr:nvSpPr>
        <xdr:cNvPr id="17" name="Star: 5 Points 16">
          <a:extLst>
            <a:ext uri="{FF2B5EF4-FFF2-40B4-BE49-F238E27FC236}">
              <a16:creationId xmlns:a16="http://schemas.microsoft.com/office/drawing/2014/main" id="{277B195A-1F59-4739-826D-A881D5BDC26F}"/>
            </a:ext>
          </a:extLst>
        </xdr:cNvPr>
        <xdr:cNvSpPr/>
      </xdr:nvSpPr>
      <xdr:spPr>
        <a:xfrm>
          <a:off x="12230100" y="5046191"/>
          <a:ext cx="171987" cy="240183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276225</xdr:colOff>
      <xdr:row>24</xdr:row>
      <xdr:rowOff>145860</xdr:rowOff>
    </xdr:from>
    <xdr:to>
      <xdr:col>17</xdr:col>
      <xdr:colOff>477622</xdr:colOff>
      <xdr:row>25</xdr:row>
      <xdr:rowOff>142875</xdr:rowOff>
    </xdr:to>
    <xdr:sp macro="" textlink="">
      <xdr:nvSpPr>
        <xdr:cNvPr id="18" name="Star: 5 Points 17">
          <a:extLst>
            <a:ext uri="{FF2B5EF4-FFF2-40B4-BE49-F238E27FC236}">
              <a16:creationId xmlns:a16="http://schemas.microsoft.com/office/drawing/2014/main" id="{BE0EFB80-BAEA-4398-A0AD-9F601856B596}"/>
            </a:ext>
          </a:extLst>
        </xdr:cNvPr>
        <xdr:cNvSpPr/>
      </xdr:nvSpPr>
      <xdr:spPr>
        <a:xfrm>
          <a:off x="12382500" y="4489260"/>
          <a:ext cx="201397" cy="177990"/>
        </a:xfrm>
        <a:prstGeom prst="star5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44451</xdr:colOff>
      <xdr:row>22</xdr:row>
      <xdr:rowOff>171450</xdr:rowOff>
    </xdr:from>
    <xdr:to>
      <xdr:col>17</xdr:col>
      <xdr:colOff>542925</xdr:colOff>
      <xdr:row>30</xdr:row>
      <xdr:rowOff>171450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CFD7351-9C80-4388-BEAF-3B1C6B2CDD75}"/>
            </a:ext>
          </a:extLst>
        </xdr:cNvPr>
        <xdr:cNvCxnSpPr/>
      </xdr:nvCxnSpPr>
      <xdr:spPr>
        <a:xfrm flipH="1">
          <a:off x="12150726" y="4152900"/>
          <a:ext cx="498474" cy="144780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581025</xdr:colOff>
      <xdr:row>7</xdr:row>
      <xdr:rowOff>133350</xdr:rowOff>
    </xdr:from>
    <xdr:to>
      <xdr:col>23</xdr:col>
      <xdr:colOff>581025</xdr:colOff>
      <xdr:row>7</xdr:row>
      <xdr:rowOff>133350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A64F49-CABE-4A14-A1A9-F1512744BACA}"/>
            </a:ext>
          </a:extLst>
        </xdr:cNvPr>
        <xdr:cNvCxnSpPr/>
      </xdr:nvCxnSpPr>
      <xdr:spPr>
        <a:xfrm>
          <a:off x="14973300" y="1400175"/>
          <a:ext cx="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</xdr:colOff>
      <xdr:row>25</xdr:row>
      <xdr:rowOff>82550</xdr:rowOff>
    </xdr:from>
    <xdr:to>
      <xdr:col>20</xdr:col>
      <xdr:colOff>66675</xdr:colOff>
      <xdr:row>29</xdr:row>
      <xdr:rowOff>47625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B0C881C-299B-45B2-B35B-A6C9CCF85E52}"/>
            </a:ext>
          </a:extLst>
        </xdr:cNvPr>
        <xdr:cNvCxnSpPr/>
      </xdr:nvCxnSpPr>
      <xdr:spPr>
        <a:xfrm>
          <a:off x="10893425" y="4606925"/>
          <a:ext cx="3108325" cy="68897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581025</xdr:colOff>
      <xdr:row>7</xdr:row>
      <xdr:rowOff>133350</xdr:rowOff>
    </xdr:from>
    <xdr:to>
      <xdr:col>23</xdr:col>
      <xdr:colOff>581025</xdr:colOff>
      <xdr:row>7</xdr:row>
      <xdr:rowOff>133350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5C506B7-C4C4-4D3B-B510-69FA91724887}"/>
            </a:ext>
          </a:extLst>
        </xdr:cNvPr>
        <xdr:cNvCxnSpPr/>
      </xdr:nvCxnSpPr>
      <xdr:spPr>
        <a:xfrm>
          <a:off x="14973300" y="1400175"/>
          <a:ext cx="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476250</xdr:colOff>
      <xdr:row>23</xdr:row>
      <xdr:rowOff>47625</xdr:rowOff>
    </xdr:from>
    <xdr:to>
      <xdr:col>26</xdr:col>
      <xdr:colOff>314325</xdr:colOff>
      <xdr:row>30</xdr:row>
      <xdr:rowOff>149225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3A4BD1E-50F6-41FF-91FD-79C99E7D5DE5}"/>
            </a:ext>
          </a:extLst>
        </xdr:cNvPr>
        <xdr:cNvGrpSpPr/>
      </xdr:nvGrpSpPr>
      <xdr:grpSpPr>
        <a:xfrm>
          <a:off x="15020925" y="4206875"/>
          <a:ext cx="2882900" cy="1371600"/>
          <a:chOff x="9401175" y="3390900"/>
          <a:chExt cx="2882900" cy="1368425"/>
        </a:xfrm>
      </xdr:grpSpPr>
      <xdr:sp macro="" textlink="">
        <xdr:nvSpPr>
          <xdr:cNvPr id="31" name="Star: 5 Points 30">
            <a:extLst>
              <a:ext uri="{FF2B5EF4-FFF2-40B4-BE49-F238E27FC236}">
                <a16:creationId xmlns:a16="http://schemas.microsoft.com/office/drawing/2014/main" id="{B7651BBB-A614-463B-B36D-B4749AC6E1E0}"/>
              </a:ext>
            </a:extLst>
          </xdr:cNvPr>
          <xdr:cNvSpPr/>
        </xdr:nvSpPr>
        <xdr:spPr>
          <a:xfrm>
            <a:off x="10772775" y="3562350"/>
            <a:ext cx="219075" cy="200025"/>
          </a:xfrm>
          <a:prstGeom prst="star5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32" name="Star: 5 Points 31">
            <a:extLst>
              <a:ext uri="{FF2B5EF4-FFF2-40B4-BE49-F238E27FC236}">
                <a16:creationId xmlns:a16="http://schemas.microsoft.com/office/drawing/2014/main" id="{DF37598D-CB9D-4A31-89BF-A5694E3B66F6}"/>
              </a:ext>
            </a:extLst>
          </xdr:cNvPr>
          <xdr:cNvSpPr/>
        </xdr:nvSpPr>
        <xdr:spPr>
          <a:xfrm>
            <a:off x="10617200" y="4267200"/>
            <a:ext cx="219075" cy="200025"/>
          </a:xfrm>
          <a:prstGeom prst="star5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DFBCABF1-D7EA-41ED-8653-F6A814499DA2}"/>
              </a:ext>
            </a:extLst>
          </xdr:cNvPr>
          <xdr:cNvCxnSpPr/>
        </xdr:nvCxnSpPr>
        <xdr:spPr>
          <a:xfrm flipH="1">
            <a:off x="10648951" y="3390900"/>
            <a:ext cx="266699" cy="136842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63DC6101-E68C-4EBA-B9C2-4E44DDE375FD}"/>
              </a:ext>
            </a:extLst>
          </xdr:cNvPr>
          <xdr:cNvCxnSpPr/>
        </xdr:nvCxnSpPr>
        <xdr:spPr>
          <a:xfrm>
            <a:off x="9401175" y="3819525"/>
            <a:ext cx="2882900" cy="438150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40" name="Isosceles Triangle 39">
            <a:extLst>
              <a:ext uri="{FF2B5EF4-FFF2-40B4-BE49-F238E27FC236}">
                <a16:creationId xmlns:a16="http://schemas.microsoft.com/office/drawing/2014/main" id="{C52D9BA6-F393-4315-A0EE-72F1CB160E10}"/>
              </a:ext>
            </a:extLst>
          </xdr:cNvPr>
          <xdr:cNvSpPr/>
        </xdr:nvSpPr>
        <xdr:spPr>
          <a:xfrm>
            <a:off x="10848975" y="4187825"/>
            <a:ext cx="152282" cy="91949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41" name="Isosceles Triangle 40">
            <a:extLst>
              <a:ext uri="{FF2B5EF4-FFF2-40B4-BE49-F238E27FC236}">
                <a16:creationId xmlns:a16="http://schemas.microsoft.com/office/drawing/2014/main" id="{B98DD3EB-8B9F-477F-8792-F187E2D70558}"/>
              </a:ext>
            </a:extLst>
          </xdr:cNvPr>
          <xdr:cNvSpPr/>
        </xdr:nvSpPr>
        <xdr:spPr>
          <a:xfrm>
            <a:off x="10264775" y="4391025"/>
            <a:ext cx="158632" cy="98299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42" name="Isosceles Triangle 41">
            <a:extLst>
              <a:ext uri="{FF2B5EF4-FFF2-40B4-BE49-F238E27FC236}">
                <a16:creationId xmlns:a16="http://schemas.microsoft.com/office/drawing/2014/main" id="{E2720210-E31C-478C-96D0-7B2DC62E0028}"/>
              </a:ext>
            </a:extLst>
          </xdr:cNvPr>
          <xdr:cNvSpPr/>
        </xdr:nvSpPr>
        <xdr:spPr>
          <a:xfrm>
            <a:off x="9744158" y="3997083"/>
            <a:ext cx="152282" cy="88774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  <xdr:twoCellAnchor>
    <xdr:from>
      <xdr:col>21</xdr:col>
      <xdr:colOff>19051</xdr:colOff>
      <xdr:row>35</xdr:row>
      <xdr:rowOff>66676</xdr:rowOff>
    </xdr:from>
    <xdr:to>
      <xdr:col>27</xdr:col>
      <xdr:colOff>171451</xdr:colOff>
      <xdr:row>46</xdr:row>
      <xdr:rowOff>149226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4D8FB4A-9DA9-4412-B214-BF93EF45F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42</xdr:row>
      <xdr:rowOff>47625</xdr:rowOff>
    </xdr:from>
    <xdr:to>
      <xdr:col>17</xdr:col>
      <xdr:colOff>336432</xdr:colOff>
      <xdr:row>42</xdr:row>
      <xdr:rowOff>145924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56BD9305-9A45-4D60-9355-79D610E6A32A}"/>
            </a:ext>
          </a:extLst>
        </xdr:cNvPr>
        <xdr:cNvSpPr/>
      </xdr:nvSpPr>
      <xdr:spPr>
        <a:xfrm>
          <a:off x="12284075" y="7648575"/>
          <a:ext cx="158632" cy="9829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254000</xdr:colOff>
      <xdr:row>43</xdr:row>
      <xdr:rowOff>57150</xdr:rowOff>
    </xdr:from>
    <xdr:to>
      <xdr:col>16</xdr:col>
      <xdr:colOff>412632</xdr:colOff>
      <xdr:row>43</xdr:row>
      <xdr:rowOff>142749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E540F7CB-4993-46C2-B34F-3A7D4CF55C87}"/>
            </a:ext>
          </a:extLst>
        </xdr:cNvPr>
        <xdr:cNvSpPr/>
      </xdr:nvSpPr>
      <xdr:spPr>
        <a:xfrm>
          <a:off x="11750675" y="7839075"/>
          <a:ext cx="158632" cy="8559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320675</xdr:colOff>
      <xdr:row>41</xdr:row>
      <xdr:rowOff>57150</xdr:rowOff>
    </xdr:from>
    <xdr:to>
      <xdr:col>15</xdr:col>
      <xdr:colOff>479307</xdr:colOff>
      <xdr:row>41</xdr:row>
      <xdr:rowOff>145924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8D338DFD-78A2-4E3D-9DEE-9C79E2A0E299}"/>
            </a:ext>
          </a:extLst>
        </xdr:cNvPr>
        <xdr:cNvSpPr/>
      </xdr:nvSpPr>
      <xdr:spPr>
        <a:xfrm>
          <a:off x="11207750" y="7477125"/>
          <a:ext cx="158632" cy="887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215900</xdr:colOff>
      <xdr:row>42</xdr:row>
      <xdr:rowOff>28575</xdr:rowOff>
    </xdr:from>
    <xdr:to>
      <xdr:col>16</xdr:col>
      <xdr:colOff>438150</xdr:colOff>
      <xdr:row>43</xdr:row>
      <xdr:rowOff>47625</xdr:rowOff>
    </xdr:to>
    <xdr:sp macro="" textlink="">
      <xdr:nvSpPr>
        <xdr:cNvPr id="47" name="Star: 5 Points 46">
          <a:extLst>
            <a:ext uri="{FF2B5EF4-FFF2-40B4-BE49-F238E27FC236}">
              <a16:creationId xmlns:a16="http://schemas.microsoft.com/office/drawing/2014/main" id="{0B310446-33D5-4FBA-9463-0E65E8CA53EB}"/>
            </a:ext>
          </a:extLst>
        </xdr:cNvPr>
        <xdr:cNvSpPr/>
      </xdr:nvSpPr>
      <xdr:spPr>
        <a:xfrm>
          <a:off x="10340975" y="6543675"/>
          <a:ext cx="222250" cy="200025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257175</xdr:colOff>
      <xdr:row>39</xdr:row>
      <xdr:rowOff>66675</xdr:rowOff>
    </xdr:from>
    <xdr:to>
      <xdr:col>17</xdr:col>
      <xdr:colOff>476250</xdr:colOff>
      <xdr:row>40</xdr:row>
      <xdr:rowOff>85725</xdr:rowOff>
    </xdr:to>
    <xdr:sp macro="" textlink="">
      <xdr:nvSpPr>
        <xdr:cNvPr id="48" name="Star: 5 Points 47">
          <a:extLst>
            <a:ext uri="{FF2B5EF4-FFF2-40B4-BE49-F238E27FC236}">
              <a16:creationId xmlns:a16="http://schemas.microsoft.com/office/drawing/2014/main" id="{6580CEE7-B131-4105-92A4-79C86EF3E66D}"/>
            </a:ext>
          </a:extLst>
        </xdr:cNvPr>
        <xdr:cNvSpPr/>
      </xdr:nvSpPr>
      <xdr:spPr>
        <a:xfrm>
          <a:off x="10991850" y="6038850"/>
          <a:ext cx="219075" cy="200025"/>
        </a:xfrm>
        <a:prstGeom prst="star5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114300</xdr:colOff>
      <xdr:row>37</xdr:row>
      <xdr:rowOff>149225</xdr:rowOff>
    </xdr:from>
    <xdr:to>
      <xdr:col>18</xdr:col>
      <xdr:colOff>581025</xdr:colOff>
      <xdr:row>46</xdr:row>
      <xdr:rowOff>85725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48A98F20-2B7D-419B-9F57-D312E809251B}"/>
            </a:ext>
          </a:extLst>
        </xdr:cNvPr>
        <xdr:cNvCxnSpPr/>
      </xdr:nvCxnSpPr>
      <xdr:spPr>
        <a:xfrm>
          <a:off x="11610975" y="6845300"/>
          <a:ext cx="1685925" cy="156527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82550</xdr:colOff>
      <xdr:row>38</xdr:row>
      <xdr:rowOff>57150</xdr:rowOff>
    </xdr:from>
    <xdr:to>
      <xdr:col>18</xdr:col>
      <xdr:colOff>34925</xdr:colOff>
      <xdr:row>44</xdr:row>
      <xdr:rowOff>9525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F0180A5C-508F-4DB3-848C-4F31F7138498}"/>
            </a:ext>
          </a:extLst>
        </xdr:cNvPr>
        <xdr:cNvCxnSpPr/>
      </xdr:nvCxnSpPr>
      <xdr:spPr>
        <a:xfrm flipH="1">
          <a:off x="11579225" y="6934200"/>
          <a:ext cx="1171575" cy="10382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215900</xdr:colOff>
      <xdr:row>41</xdr:row>
      <xdr:rowOff>152400</xdr:rowOff>
    </xdr:from>
    <xdr:to>
      <xdr:col>23</xdr:col>
      <xdr:colOff>434975</xdr:colOff>
      <xdr:row>42</xdr:row>
      <xdr:rowOff>171450</xdr:rowOff>
    </xdr:to>
    <xdr:sp macro="" textlink="">
      <xdr:nvSpPr>
        <xdr:cNvPr id="60" name="Star: 5 Points 59">
          <a:extLst>
            <a:ext uri="{FF2B5EF4-FFF2-40B4-BE49-F238E27FC236}">
              <a16:creationId xmlns:a16="http://schemas.microsoft.com/office/drawing/2014/main" id="{463BB3DB-9EE3-44B0-8825-4EC332C34DD5}"/>
            </a:ext>
          </a:extLst>
        </xdr:cNvPr>
        <xdr:cNvSpPr/>
      </xdr:nvSpPr>
      <xdr:spPr>
        <a:xfrm>
          <a:off x="15979775" y="7572375"/>
          <a:ext cx="219075" cy="200025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24</xdr:col>
      <xdr:colOff>238125</xdr:colOff>
      <xdr:row>39</xdr:row>
      <xdr:rowOff>85725</xdr:rowOff>
    </xdr:from>
    <xdr:to>
      <xdr:col>24</xdr:col>
      <xdr:colOff>466725</xdr:colOff>
      <xdr:row>40</xdr:row>
      <xdr:rowOff>104775</xdr:rowOff>
    </xdr:to>
    <xdr:sp macro="" textlink="">
      <xdr:nvSpPr>
        <xdr:cNvPr id="61" name="Star: 5 Points 60">
          <a:extLst>
            <a:ext uri="{FF2B5EF4-FFF2-40B4-BE49-F238E27FC236}">
              <a16:creationId xmlns:a16="http://schemas.microsoft.com/office/drawing/2014/main" id="{D4C85BD8-4867-463D-83F9-7BF739A71778}"/>
            </a:ext>
          </a:extLst>
        </xdr:cNvPr>
        <xdr:cNvSpPr/>
      </xdr:nvSpPr>
      <xdr:spPr>
        <a:xfrm>
          <a:off x="16611600" y="7143750"/>
          <a:ext cx="228600" cy="200025"/>
        </a:xfrm>
        <a:prstGeom prst="star5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558801</xdr:colOff>
      <xdr:row>38</xdr:row>
      <xdr:rowOff>76200</xdr:rowOff>
    </xdr:from>
    <xdr:to>
      <xdr:col>25</xdr:col>
      <xdr:colOff>104775</xdr:colOff>
      <xdr:row>44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B526CEEC-8D56-4D81-AE52-38673D58D1DE}"/>
            </a:ext>
          </a:extLst>
        </xdr:cNvPr>
        <xdr:cNvCxnSpPr/>
      </xdr:nvCxnSpPr>
      <xdr:spPr>
        <a:xfrm flipH="1">
          <a:off x="15713076" y="6953250"/>
          <a:ext cx="1374774" cy="100965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600075</xdr:colOff>
      <xdr:row>37</xdr:row>
      <xdr:rowOff>28575</xdr:rowOff>
    </xdr:from>
    <xdr:to>
      <xdr:col>25</xdr:col>
      <xdr:colOff>444500</xdr:colOff>
      <xdr:row>44</xdr:row>
      <xdr:rowOff>152400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7D722770-B0C3-4F5D-B717-D2F30EC14FBD}"/>
            </a:ext>
          </a:extLst>
        </xdr:cNvPr>
        <xdr:cNvCxnSpPr/>
      </xdr:nvCxnSpPr>
      <xdr:spPr>
        <a:xfrm>
          <a:off x="15754350" y="6724650"/>
          <a:ext cx="1673225" cy="139065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42</xdr:row>
      <xdr:rowOff>28575</xdr:rowOff>
    </xdr:from>
    <xdr:to>
      <xdr:col>24</xdr:col>
      <xdr:colOff>266582</xdr:colOff>
      <xdr:row>42</xdr:row>
      <xdr:rowOff>117349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EE4CA47A-188A-4071-A180-658FBF517557}"/>
            </a:ext>
          </a:extLst>
        </xdr:cNvPr>
        <xdr:cNvSpPr/>
      </xdr:nvSpPr>
      <xdr:spPr>
        <a:xfrm>
          <a:off x="16487775" y="7629525"/>
          <a:ext cx="152282" cy="887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23</xdr:col>
      <xdr:colOff>152400</xdr:colOff>
      <xdr:row>43</xdr:row>
      <xdr:rowOff>15875</xdr:rowOff>
    </xdr:from>
    <xdr:to>
      <xdr:col>23</xdr:col>
      <xdr:colOff>304682</xdr:colOff>
      <xdr:row>43</xdr:row>
      <xdr:rowOff>107824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9BA98A25-B20C-427E-8D30-F2D1E163DB7F}"/>
            </a:ext>
          </a:extLst>
        </xdr:cNvPr>
        <xdr:cNvSpPr/>
      </xdr:nvSpPr>
      <xdr:spPr>
        <a:xfrm>
          <a:off x="15916275" y="7797800"/>
          <a:ext cx="152282" cy="919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228600</xdr:colOff>
      <xdr:row>40</xdr:row>
      <xdr:rowOff>57150</xdr:rowOff>
    </xdr:from>
    <xdr:to>
      <xdr:col>22</xdr:col>
      <xdr:colOff>380882</xdr:colOff>
      <xdr:row>40</xdr:row>
      <xdr:rowOff>145924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60E8273A-E4A0-4650-BE77-37DCB58C3334}"/>
            </a:ext>
          </a:extLst>
        </xdr:cNvPr>
        <xdr:cNvSpPr/>
      </xdr:nvSpPr>
      <xdr:spPr>
        <a:xfrm>
          <a:off x="15382875" y="7296150"/>
          <a:ext cx="152282" cy="887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209550</xdr:colOff>
      <xdr:row>41</xdr:row>
      <xdr:rowOff>53975</xdr:rowOff>
    </xdr:from>
    <xdr:to>
      <xdr:col>22</xdr:col>
      <xdr:colOff>361832</xdr:colOff>
      <xdr:row>41</xdr:row>
      <xdr:rowOff>136399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15652888-9C0B-46CE-A301-B578FF844C83}"/>
            </a:ext>
          </a:extLst>
        </xdr:cNvPr>
        <xdr:cNvSpPr/>
      </xdr:nvSpPr>
      <xdr:spPr>
        <a:xfrm>
          <a:off x="15363825" y="7473950"/>
          <a:ext cx="152282" cy="8242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215900</xdr:colOff>
      <xdr:row>56</xdr:row>
      <xdr:rowOff>104775</xdr:rowOff>
    </xdr:from>
    <xdr:to>
      <xdr:col>16</xdr:col>
      <xdr:colOff>434975</xdr:colOff>
      <xdr:row>57</xdr:row>
      <xdr:rowOff>123825</xdr:rowOff>
    </xdr:to>
    <xdr:sp macro="" textlink="">
      <xdr:nvSpPr>
        <xdr:cNvPr id="69" name="Star: 5 Points 68">
          <a:extLst>
            <a:ext uri="{FF2B5EF4-FFF2-40B4-BE49-F238E27FC236}">
              <a16:creationId xmlns:a16="http://schemas.microsoft.com/office/drawing/2014/main" id="{A9F146D6-BAC3-4030-BDB2-68C15C47FA91}"/>
            </a:ext>
          </a:extLst>
        </xdr:cNvPr>
        <xdr:cNvSpPr/>
      </xdr:nvSpPr>
      <xdr:spPr>
        <a:xfrm>
          <a:off x="10340975" y="9153525"/>
          <a:ext cx="219075" cy="200025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18</xdr:col>
      <xdr:colOff>428625</xdr:colOff>
      <xdr:row>53</xdr:row>
      <xdr:rowOff>111125</xdr:rowOff>
    </xdr:from>
    <xdr:to>
      <xdr:col>19</xdr:col>
      <xdr:colOff>47625</xdr:colOff>
      <xdr:row>54</xdr:row>
      <xdr:rowOff>133350</xdr:rowOff>
    </xdr:to>
    <xdr:sp macro="" textlink="">
      <xdr:nvSpPr>
        <xdr:cNvPr id="70" name="Star: 5 Points 69">
          <a:extLst>
            <a:ext uri="{FF2B5EF4-FFF2-40B4-BE49-F238E27FC236}">
              <a16:creationId xmlns:a16="http://schemas.microsoft.com/office/drawing/2014/main" id="{401910CA-1A3C-4F84-95C7-2E922E95211A}"/>
            </a:ext>
          </a:extLst>
        </xdr:cNvPr>
        <xdr:cNvSpPr/>
      </xdr:nvSpPr>
      <xdr:spPr>
        <a:xfrm>
          <a:off x="11772900" y="8616950"/>
          <a:ext cx="228600" cy="203200"/>
        </a:xfrm>
        <a:prstGeom prst="star5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463550</xdr:colOff>
      <xdr:row>52</xdr:row>
      <xdr:rowOff>123825</xdr:rowOff>
    </xdr:from>
    <xdr:to>
      <xdr:col>20</xdr:col>
      <xdr:colOff>0</xdr:colOff>
      <xdr:row>58</xdr:row>
      <xdr:rowOff>63500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FC43845C-E1DC-4459-9CB9-75DBC5C6A648}"/>
            </a:ext>
          </a:extLst>
        </xdr:cNvPr>
        <xdr:cNvCxnSpPr/>
      </xdr:nvCxnSpPr>
      <xdr:spPr>
        <a:xfrm flipH="1">
          <a:off x="9979025" y="8448675"/>
          <a:ext cx="2584450" cy="102552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50</xdr:row>
      <xdr:rowOff>133350</xdr:rowOff>
    </xdr:from>
    <xdr:to>
      <xdr:col>18</xdr:col>
      <xdr:colOff>504825</xdr:colOff>
      <xdr:row>61</xdr:row>
      <xdr:rowOff>142875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171B1E9C-BF9F-4B03-B78E-53B62B59D920}"/>
            </a:ext>
          </a:extLst>
        </xdr:cNvPr>
        <xdr:cNvCxnSpPr/>
      </xdr:nvCxnSpPr>
      <xdr:spPr>
        <a:xfrm>
          <a:off x="10677525" y="8096250"/>
          <a:ext cx="1171575" cy="200025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130175</xdr:colOff>
      <xdr:row>57</xdr:row>
      <xdr:rowOff>133350</xdr:rowOff>
    </xdr:from>
    <xdr:to>
      <xdr:col>17</xdr:col>
      <xdr:colOff>288807</xdr:colOff>
      <xdr:row>58</xdr:row>
      <xdr:rowOff>37974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DBCC86A3-6D35-4265-A4F9-ACA6A55E8BCD}"/>
            </a:ext>
          </a:extLst>
        </xdr:cNvPr>
        <xdr:cNvSpPr/>
      </xdr:nvSpPr>
      <xdr:spPr>
        <a:xfrm>
          <a:off x="12236450" y="10448925"/>
          <a:ext cx="158632" cy="8559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180975</xdr:colOff>
      <xdr:row>58</xdr:row>
      <xdr:rowOff>152400</xdr:rowOff>
    </xdr:from>
    <xdr:to>
      <xdr:col>16</xdr:col>
      <xdr:colOff>333257</xdr:colOff>
      <xdr:row>59</xdr:row>
      <xdr:rowOff>57024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2463724A-314B-4105-8D47-8622F0C0109B}"/>
            </a:ext>
          </a:extLst>
        </xdr:cNvPr>
        <xdr:cNvSpPr/>
      </xdr:nvSpPr>
      <xdr:spPr>
        <a:xfrm>
          <a:off x="11677650" y="10648950"/>
          <a:ext cx="152282" cy="8559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215900</xdr:colOff>
      <xdr:row>56</xdr:row>
      <xdr:rowOff>101600</xdr:rowOff>
    </xdr:from>
    <xdr:to>
      <xdr:col>15</xdr:col>
      <xdr:colOff>374532</xdr:colOff>
      <xdr:row>57</xdr:row>
      <xdr:rowOff>12574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B4AE72E6-0CDB-414E-A06A-432B26A32ED0}"/>
            </a:ext>
          </a:extLst>
        </xdr:cNvPr>
        <xdr:cNvSpPr/>
      </xdr:nvSpPr>
      <xdr:spPr>
        <a:xfrm>
          <a:off x="11102975" y="10236200"/>
          <a:ext cx="158632" cy="919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219075</xdr:colOff>
      <xdr:row>55</xdr:row>
      <xdr:rowOff>76200</xdr:rowOff>
    </xdr:from>
    <xdr:to>
      <xdr:col>15</xdr:col>
      <xdr:colOff>361832</xdr:colOff>
      <xdr:row>55</xdr:row>
      <xdr:rowOff>161799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5CBCF9FC-3410-4384-A0CA-8AC1575CEEEB}"/>
            </a:ext>
          </a:extLst>
        </xdr:cNvPr>
        <xdr:cNvSpPr/>
      </xdr:nvSpPr>
      <xdr:spPr>
        <a:xfrm>
          <a:off x="11106150" y="10029825"/>
          <a:ext cx="142757" cy="8559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161925</xdr:colOff>
      <xdr:row>6</xdr:row>
      <xdr:rowOff>38100</xdr:rowOff>
    </xdr:from>
    <xdr:to>
      <xdr:col>20</xdr:col>
      <xdr:colOff>352425</xdr:colOff>
      <xdr:row>19</xdr:row>
      <xdr:rowOff>152400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6943A1D-76A6-41CB-91B7-40779659DBBE}"/>
            </a:ext>
          </a:extLst>
        </xdr:cNvPr>
        <xdr:cNvGrpSpPr/>
      </xdr:nvGrpSpPr>
      <xdr:grpSpPr>
        <a:xfrm>
          <a:off x="10436225" y="1123950"/>
          <a:ext cx="3848100" cy="2466975"/>
          <a:chOff x="10388600" y="400050"/>
          <a:chExt cx="3848100" cy="246380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9C448774-0661-47E1-9895-1FAEDF8CBBB0}"/>
              </a:ext>
            </a:extLst>
          </xdr:cNvPr>
          <xdr:cNvGrpSpPr/>
        </xdr:nvGrpSpPr>
        <xdr:grpSpPr>
          <a:xfrm>
            <a:off x="10388600" y="400050"/>
            <a:ext cx="3848100" cy="2463800"/>
            <a:chOff x="8911785" y="227013"/>
            <a:chExt cx="3937000" cy="2322512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7FEDF-B6FA-4D9A-A926-092BEDD8B8BE}"/>
                </a:ext>
              </a:extLst>
            </xdr:cNvPr>
            <xdr:cNvGraphicFramePr/>
          </xdr:nvGraphicFramePr>
          <xdr:xfrm>
            <a:off x="8911785" y="227013"/>
            <a:ext cx="3937000" cy="2322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7" name="Star: 6 Points 6">
              <a:extLst>
                <a:ext uri="{FF2B5EF4-FFF2-40B4-BE49-F238E27FC236}">
                  <a16:creationId xmlns:a16="http://schemas.microsoft.com/office/drawing/2014/main" id="{A42DE7E1-712E-43A7-8537-C589E41E157D}"/>
                </a:ext>
              </a:extLst>
            </xdr:cNvPr>
            <xdr:cNvSpPr/>
          </xdr:nvSpPr>
          <xdr:spPr>
            <a:xfrm>
              <a:off x="10302913" y="1686487"/>
              <a:ext cx="250825" cy="254115"/>
            </a:xfrm>
            <a:prstGeom prst="star6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8" name="Star: 6 Points 7">
              <a:extLst>
                <a:ext uri="{FF2B5EF4-FFF2-40B4-BE49-F238E27FC236}">
                  <a16:creationId xmlns:a16="http://schemas.microsoft.com/office/drawing/2014/main" id="{2310B55D-648E-477C-8841-A0D54F60EA51}"/>
                </a:ext>
              </a:extLst>
            </xdr:cNvPr>
            <xdr:cNvSpPr/>
          </xdr:nvSpPr>
          <xdr:spPr>
            <a:xfrm>
              <a:off x="9702800" y="962025"/>
              <a:ext cx="304800" cy="304800"/>
            </a:xfrm>
            <a:prstGeom prst="star6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SG" sz="1100"/>
            </a:p>
          </xdr:txBody>
        </xdr:sp>
      </xdr:grp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E6DD6DAA-EA4C-48C0-A288-B4F1BF7D4DFE}"/>
              </a:ext>
            </a:extLst>
          </xdr:cNvPr>
          <xdr:cNvCxnSpPr/>
        </xdr:nvCxnSpPr>
        <xdr:spPr>
          <a:xfrm>
            <a:off x="11102975" y="987425"/>
            <a:ext cx="860425" cy="1193800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9DC9B5DA-7D55-42B3-817D-63575FC89407}"/>
              </a:ext>
            </a:extLst>
          </xdr:cNvPr>
          <xdr:cNvCxnSpPr/>
        </xdr:nvCxnSpPr>
        <xdr:spPr>
          <a:xfrm flipH="1">
            <a:off x="10950577" y="1056429"/>
            <a:ext cx="2905123" cy="95334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6350</xdr:colOff>
      <xdr:row>6</xdr:row>
      <xdr:rowOff>124239</xdr:rowOff>
    </xdr:from>
    <xdr:to>
      <xdr:col>27</xdr:col>
      <xdr:colOff>283765</xdr:colOff>
      <xdr:row>19</xdr:row>
      <xdr:rowOff>136021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46CCA153-40B9-4611-99A1-50951B041187}"/>
            </a:ext>
          </a:extLst>
        </xdr:cNvPr>
        <xdr:cNvGrpSpPr/>
      </xdr:nvGrpSpPr>
      <xdr:grpSpPr>
        <a:xfrm>
          <a:off x="14554200" y="1206914"/>
          <a:ext cx="3931840" cy="2367632"/>
          <a:chOff x="14554215" y="1206554"/>
          <a:chExt cx="3931840" cy="2364870"/>
        </a:xfrm>
      </xdr:grpSpPr>
      <xdr:graphicFrame macro="">
        <xdr:nvGraphicFramePr>
          <xdr:cNvPr id="74" name="Chart 73">
            <a:extLst>
              <a:ext uri="{FF2B5EF4-FFF2-40B4-BE49-F238E27FC236}">
                <a16:creationId xmlns:a16="http://schemas.microsoft.com/office/drawing/2014/main" id="{148A0468-C1BC-45C0-9C8A-6AD00E1A1F3C}"/>
              </a:ext>
            </a:extLst>
          </xdr:cNvPr>
          <xdr:cNvGraphicFramePr>
            <a:graphicFrameLocks/>
          </xdr:cNvGraphicFramePr>
        </xdr:nvGraphicFramePr>
        <xdr:xfrm>
          <a:off x="14554215" y="1206554"/>
          <a:ext cx="3931840" cy="2364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AEA3521-174C-4E58-9C26-C18C06B30FC9}"/>
              </a:ext>
            </a:extLst>
          </xdr:cNvPr>
          <xdr:cNvCxnSpPr/>
        </xdr:nvCxnSpPr>
        <xdr:spPr>
          <a:xfrm>
            <a:off x="15427179" y="2036084"/>
            <a:ext cx="908050" cy="1196975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2409440B-5441-4427-8F8A-9141C95AEA5D}"/>
              </a:ext>
            </a:extLst>
          </xdr:cNvPr>
          <xdr:cNvCxnSpPr/>
        </xdr:nvCxnSpPr>
        <xdr:spPr>
          <a:xfrm flipH="1">
            <a:off x="15080840" y="1894312"/>
            <a:ext cx="2854752" cy="978994"/>
          </a:xfrm>
          <a:prstGeom prst="line">
            <a:avLst/>
          </a:prstGeom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9" name="Isosceles Triangle 78">
            <a:extLst>
              <a:ext uri="{FF2B5EF4-FFF2-40B4-BE49-F238E27FC236}">
                <a16:creationId xmlns:a16="http://schemas.microsoft.com/office/drawing/2014/main" id="{18876FFE-25D0-4904-AC26-784CF5BE8E6E}"/>
              </a:ext>
            </a:extLst>
          </xdr:cNvPr>
          <xdr:cNvSpPr/>
        </xdr:nvSpPr>
        <xdr:spPr>
          <a:xfrm>
            <a:off x="15963897" y="2753128"/>
            <a:ext cx="131154" cy="104749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  <xdr:sp macro="" textlink="">
        <xdr:nvSpPr>
          <xdr:cNvPr id="80" name="Isosceles Triangle 79">
            <a:extLst>
              <a:ext uri="{FF2B5EF4-FFF2-40B4-BE49-F238E27FC236}">
                <a16:creationId xmlns:a16="http://schemas.microsoft.com/office/drawing/2014/main" id="{83B94C93-7D74-4F1C-BE78-43CC26C2D6EC}"/>
              </a:ext>
            </a:extLst>
          </xdr:cNvPr>
          <xdr:cNvSpPr/>
        </xdr:nvSpPr>
        <xdr:spPr>
          <a:xfrm>
            <a:off x="16554332" y="2506657"/>
            <a:ext cx="131154" cy="104749"/>
          </a:xfrm>
          <a:prstGeom prst="triangl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SG" sz="1100"/>
          </a:p>
        </xdr:txBody>
      </xdr:sp>
    </xdr:grpSp>
    <xdr:clientData/>
  </xdr:twoCellAnchor>
  <xdr:twoCellAnchor>
    <xdr:from>
      <xdr:col>23</xdr:col>
      <xdr:colOff>120650</xdr:colOff>
      <xdr:row>14</xdr:row>
      <xdr:rowOff>152400</xdr:rowOff>
    </xdr:from>
    <xdr:to>
      <xdr:col>23</xdr:col>
      <xdr:colOff>359461</xdr:colOff>
      <xdr:row>16</xdr:row>
      <xdr:rowOff>57196</xdr:rowOff>
    </xdr:to>
    <xdr:sp macro="" textlink="">
      <xdr:nvSpPr>
        <xdr:cNvPr id="88" name="Star: 6 Points 87">
          <a:extLst>
            <a:ext uri="{FF2B5EF4-FFF2-40B4-BE49-F238E27FC236}">
              <a16:creationId xmlns:a16="http://schemas.microsoft.com/office/drawing/2014/main" id="{4FCB678B-6C28-48F2-9EF4-D63FB081BE45}"/>
            </a:ext>
          </a:extLst>
        </xdr:cNvPr>
        <xdr:cNvSpPr/>
      </xdr:nvSpPr>
      <xdr:spPr>
        <a:xfrm>
          <a:off x="15884525" y="2686050"/>
          <a:ext cx="238811" cy="266746"/>
        </a:xfrm>
        <a:prstGeom prst="star6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206375</xdr:colOff>
      <xdr:row>11</xdr:row>
      <xdr:rowOff>0</xdr:rowOff>
    </xdr:from>
    <xdr:to>
      <xdr:col>22</xdr:col>
      <xdr:colOff>504292</xdr:colOff>
      <xdr:row>12</xdr:row>
      <xdr:rowOff>142784</xdr:rowOff>
    </xdr:to>
    <xdr:sp macro="" textlink="">
      <xdr:nvSpPr>
        <xdr:cNvPr id="89" name="Star: 6 Points 88">
          <a:extLst>
            <a:ext uri="{FF2B5EF4-FFF2-40B4-BE49-F238E27FC236}">
              <a16:creationId xmlns:a16="http://schemas.microsoft.com/office/drawing/2014/main" id="{68770F49-8F53-4A05-9E19-881E4719D22F}"/>
            </a:ext>
          </a:extLst>
        </xdr:cNvPr>
        <xdr:cNvSpPr/>
      </xdr:nvSpPr>
      <xdr:spPr>
        <a:xfrm>
          <a:off x="15360650" y="1990725"/>
          <a:ext cx="297917" cy="323759"/>
        </a:xfrm>
        <a:prstGeom prst="star6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20</xdr:col>
      <xdr:colOff>600075</xdr:colOff>
      <xdr:row>50</xdr:row>
      <xdr:rowOff>57150</xdr:rowOff>
    </xdr:from>
    <xdr:to>
      <xdr:col>27</xdr:col>
      <xdr:colOff>263525</xdr:colOff>
      <xdr:row>63</xdr:row>
      <xdr:rowOff>20637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6AA7C75-8722-4C8A-B518-3C91C07F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352425</xdr:colOff>
      <xdr:row>51</xdr:row>
      <xdr:rowOff>85725</xdr:rowOff>
    </xdr:from>
    <xdr:to>
      <xdr:col>25</xdr:col>
      <xdr:colOff>304800</xdr:colOff>
      <xdr:row>62</xdr:row>
      <xdr:rowOff>95250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75D7C3C2-D84E-4654-B61B-E1A83F5A866F}"/>
            </a:ext>
          </a:extLst>
        </xdr:cNvPr>
        <xdr:cNvCxnSpPr/>
      </xdr:nvCxnSpPr>
      <xdr:spPr>
        <a:xfrm>
          <a:off x="16116300" y="9315450"/>
          <a:ext cx="1171575" cy="200025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57</xdr:row>
      <xdr:rowOff>6350</xdr:rowOff>
    </xdr:from>
    <xdr:to>
      <xdr:col>23</xdr:col>
      <xdr:colOff>447675</xdr:colOff>
      <xdr:row>58</xdr:row>
      <xdr:rowOff>25400</xdr:rowOff>
    </xdr:to>
    <xdr:sp macro="" textlink="">
      <xdr:nvSpPr>
        <xdr:cNvPr id="92" name="Star: 5 Points 91">
          <a:extLst>
            <a:ext uri="{FF2B5EF4-FFF2-40B4-BE49-F238E27FC236}">
              <a16:creationId xmlns:a16="http://schemas.microsoft.com/office/drawing/2014/main" id="{6F6BB1BA-8D77-4E31-90F6-5887CAF5CB28}"/>
            </a:ext>
          </a:extLst>
        </xdr:cNvPr>
        <xdr:cNvSpPr/>
      </xdr:nvSpPr>
      <xdr:spPr>
        <a:xfrm>
          <a:off x="16002000" y="10321925"/>
          <a:ext cx="209550" cy="200025"/>
        </a:xfrm>
        <a:prstGeom prst="star5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25</xdr:col>
      <xdr:colOff>434975</xdr:colOff>
      <xdr:row>53</xdr:row>
      <xdr:rowOff>168275</xdr:rowOff>
    </xdr:from>
    <xdr:to>
      <xdr:col>26</xdr:col>
      <xdr:colOff>44450</xdr:colOff>
      <xdr:row>55</xdr:row>
      <xdr:rowOff>6350</xdr:rowOff>
    </xdr:to>
    <xdr:sp macro="" textlink="">
      <xdr:nvSpPr>
        <xdr:cNvPr id="93" name="Star: 5 Points 92">
          <a:extLst>
            <a:ext uri="{FF2B5EF4-FFF2-40B4-BE49-F238E27FC236}">
              <a16:creationId xmlns:a16="http://schemas.microsoft.com/office/drawing/2014/main" id="{9313C221-4E54-4271-92B3-A441363F721A}"/>
            </a:ext>
          </a:extLst>
        </xdr:cNvPr>
        <xdr:cNvSpPr/>
      </xdr:nvSpPr>
      <xdr:spPr>
        <a:xfrm>
          <a:off x="17418050" y="9759950"/>
          <a:ext cx="219075" cy="200025"/>
        </a:xfrm>
        <a:prstGeom prst="star5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24</xdr:col>
      <xdr:colOff>152400</xdr:colOff>
      <xdr:row>57</xdr:row>
      <xdr:rowOff>158750</xdr:rowOff>
    </xdr:from>
    <xdr:to>
      <xdr:col>24</xdr:col>
      <xdr:colOff>304682</xdr:colOff>
      <xdr:row>58</xdr:row>
      <xdr:rowOff>66549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C3BB1751-E018-42D6-9EF6-E98F9F88D8BD}"/>
            </a:ext>
          </a:extLst>
        </xdr:cNvPr>
        <xdr:cNvSpPr/>
      </xdr:nvSpPr>
      <xdr:spPr>
        <a:xfrm>
          <a:off x="16525875" y="10474325"/>
          <a:ext cx="152282" cy="887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23</xdr:col>
      <xdr:colOff>158750</xdr:colOff>
      <xdr:row>58</xdr:row>
      <xdr:rowOff>177800</xdr:rowOff>
    </xdr:from>
    <xdr:to>
      <xdr:col>23</xdr:col>
      <xdr:colOff>317382</xdr:colOff>
      <xdr:row>59</xdr:row>
      <xdr:rowOff>88774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B957E0D6-6EDE-486A-99E6-4B1E04EB4A58}"/>
            </a:ext>
          </a:extLst>
        </xdr:cNvPr>
        <xdr:cNvSpPr/>
      </xdr:nvSpPr>
      <xdr:spPr>
        <a:xfrm>
          <a:off x="15922625" y="10674350"/>
          <a:ext cx="158632" cy="919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206375</xdr:colOff>
      <xdr:row>56</xdr:row>
      <xdr:rowOff>133350</xdr:rowOff>
    </xdr:from>
    <xdr:to>
      <xdr:col>22</xdr:col>
      <xdr:colOff>365007</xdr:colOff>
      <xdr:row>57</xdr:row>
      <xdr:rowOff>28449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E76BF527-03D9-4FCC-9EC1-0DB448065363}"/>
            </a:ext>
          </a:extLst>
        </xdr:cNvPr>
        <xdr:cNvSpPr/>
      </xdr:nvSpPr>
      <xdr:spPr>
        <a:xfrm>
          <a:off x="15360650" y="10267950"/>
          <a:ext cx="158632" cy="760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22</xdr:col>
      <xdr:colOff>206375</xdr:colOff>
      <xdr:row>55</xdr:row>
      <xdr:rowOff>120650</xdr:rowOff>
    </xdr:from>
    <xdr:to>
      <xdr:col>22</xdr:col>
      <xdr:colOff>365007</xdr:colOff>
      <xdr:row>56</xdr:row>
      <xdr:rowOff>18924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A9BB1D21-1A37-455F-AC25-3B611B38DE14}"/>
            </a:ext>
          </a:extLst>
        </xdr:cNvPr>
        <xdr:cNvSpPr/>
      </xdr:nvSpPr>
      <xdr:spPr>
        <a:xfrm>
          <a:off x="15360650" y="10074275"/>
          <a:ext cx="158632" cy="792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0</xdr:colOff>
      <xdr:row>66</xdr:row>
      <xdr:rowOff>0</xdr:rowOff>
    </xdr:from>
    <xdr:to>
      <xdr:col>20</xdr:col>
      <xdr:colOff>273050</xdr:colOff>
      <xdr:row>78</xdr:row>
      <xdr:rowOff>144462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6C3A143F-F160-47F0-9B57-1641DF79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234950</xdr:colOff>
      <xdr:row>70</xdr:row>
      <xdr:rowOff>130175</xdr:rowOff>
    </xdr:from>
    <xdr:to>
      <xdr:col>15</xdr:col>
      <xdr:colOff>393582</xdr:colOff>
      <xdr:row>71</xdr:row>
      <xdr:rowOff>28449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CD2E352C-0E10-4EB1-959C-17146054D5C7}"/>
            </a:ext>
          </a:extLst>
        </xdr:cNvPr>
        <xdr:cNvSpPr/>
      </xdr:nvSpPr>
      <xdr:spPr>
        <a:xfrm>
          <a:off x="11122025" y="12798425"/>
          <a:ext cx="158632" cy="792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15</xdr:col>
      <xdr:colOff>238125</xdr:colOff>
      <xdr:row>71</xdr:row>
      <xdr:rowOff>158750</xdr:rowOff>
    </xdr:from>
    <xdr:to>
      <xdr:col>15</xdr:col>
      <xdr:colOff>390407</xdr:colOff>
      <xdr:row>72</xdr:row>
      <xdr:rowOff>60199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785C8BE-C31C-4D30-9D7B-EA8C5C1C589F}"/>
            </a:ext>
          </a:extLst>
        </xdr:cNvPr>
        <xdr:cNvSpPr/>
      </xdr:nvSpPr>
      <xdr:spPr>
        <a:xfrm>
          <a:off x="11125200" y="13007975"/>
          <a:ext cx="152282" cy="8242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196850</xdr:colOff>
      <xdr:row>74</xdr:row>
      <xdr:rowOff>66675</xdr:rowOff>
    </xdr:from>
    <xdr:to>
      <xdr:col>16</xdr:col>
      <xdr:colOff>355482</xdr:colOff>
      <xdr:row>74</xdr:row>
      <xdr:rowOff>142749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D6CDC09E-9CD3-4A41-A8EB-5D6BB232453D}"/>
            </a:ext>
          </a:extLst>
        </xdr:cNvPr>
        <xdr:cNvSpPr/>
      </xdr:nvSpPr>
      <xdr:spPr>
        <a:xfrm>
          <a:off x="11693525" y="13458825"/>
          <a:ext cx="158632" cy="76074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152400</xdr:colOff>
      <xdr:row>73</xdr:row>
      <xdr:rowOff>34925</xdr:rowOff>
    </xdr:from>
    <xdr:to>
      <xdr:col>17</xdr:col>
      <xdr:colOff>304682</xdr:colOff>
      <xdr:row>73</xdr:row>
      <xdr:rowOff>114174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65B309B5-5C58-48F1-A2C3-7165DE3ED0F0}"/>
            </a:ext>
          </a:extLst>
        </xdr:cNvPr>
        <xdr:cNvSpPr/>
      </xdr:nvSpPr>
      <xdr:spPr>
        <a:xfrm>
          <a:off x="12258675" y="13246100"/>
          <a:ext cx="152282" cy="79249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6</xdr:col>
      <xdr:colOff>95250</xdr:colOff>
      <xdr:row>1</xdr:row>
      <xdr:rowOff>74612</xdr:rowOff>
    </xdr:from>
    <xdr:ext cx="5029197" cy="6528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E5C9A6-FDEA-4228-81CE-49490564DAEE}"/>
                </a:ext>
              </a:extLst>
            </xdr:cNvPr>
            <xdr:cNvSpPr txBox="1"/>
          </xdr:nvSpPr>
          <xdr:spPr>
            <a:xfrm>
              <a:off x="4867275" y="255587"/>
              <a:ext cx="5029197" cy="65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𝑊𝑖𝑡h𝑖𝑛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𝐶𝑙𝑢𝑠𝑡𝑒𝑟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𝑆𝑢𝑚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𝑆𝑞𝑢𝑎𝑟𝑒𝑠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𝑊𝐶𝑆𝑆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)= </m:t>
                    </m:r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/>
                    </m:nary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  <m:sup/>
                      <m:e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‖"/>
                                <m:endChr m:val="‖"/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SG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E5C9A6-FDEA-4228-81CE-49490564DAEE}"/>
                </a:ext>
              </a:extLst>
            </xdr:cNvPr>
            <xdr:cNvSpPr txBox="1"/>
          </xdr:nvSpPr>
          <xdr:spPr>
            <a:xfrm>
              <a:off x="4867275" y="255587"/>
              <a:ext cx="5029197" cy="65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(𝑊𝑖𝑡ℎ𝑖𝑛 𝐶𝑙𝑢𝑠𝑡𝑒𝑟 𝑆𝑢𝑚 𝑜𝑓 𝑆𝑞𝑢𝑎𝑟𝑒𝑠(𝑊𝐶𝑆𝑆)= ∑24_(𝑖=1)^𝑘 ∑24_(𝑥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∈𝐶_𝑖)▒‖</a:t>
              </a:r>
              <a:r>
                <a:rPr lang="en-US" sz="1400" b="0" i="0">
                  <a:latin typeface="Cambria Math" panose="02040503050406030204" pitchFamily="18" charset="0"/>
                </a:rPr>
                <a:t>𝑥−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400" b="0" i="0">
                  <a:latin typeface="Cambria Math" panose="02040503050406030204" pitchFamily="18" charset="0"/>
                </a:rPr>
                <a:t>𝑖 ‖^2 </a:t>
              </a:r>
              <a:endParaRPr lang="en-SG" sz="14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0.22614</cdr:x>
      <cdr:y>0.24812</cdr:y>
    </cdr:from>
    <cdr:to>
      <cdr:x>0.88285</cdr:x>
      <cdr:y>0.69363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C43845C-E1DC-4459-9CB9-75DBC5C6A648}"/>
            </a:ext>
          </a:extLst>
        </cdr:cNvPr>
        <cdr:cNvCxnSpPr/>
      </cdr:nvCxnSpPr>
      <cdr:spPr>
        <a:xfrm xmlns:a="http://schemas.openxmlformats.org/drawingml/2006/main" flipH="1">
          <a:off x="889603" y="574675"/>
          <a:ext cx="2583360" cy="103187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9F6B-839F-40C2-AE4C-170F4E5ABD82}">
  <dimension ref="A1:AB80"/>
  <sheetViews>
    <sheetView tabSelected="1" workbookViewId="0">
      <selection activeCell="I13" sqref="I13"/>
    </sheetView>
  </sheetViews>
  <sheetFormatPr defaultRowHeight="14.5" x14ac:dyDescent="0.35"/>
  <cols>
    <col min="1" max="1" width="14.81640625" customWidth="1"/>
    <col min="2" max="2" width="11.7265625" customWidth="1"/>
    <col min="3" max="3" width="12.26953125" customWidth="1"/>
    <col min="4" max="6" width="9.81640625" customWidth="1"/>
    <col min="11" max="11" width="17.7265625" customWidth="1"/>
  </cols>
  <sheetData>
    <row r="1" spans="1:11" x14ac:dyDescent="0.35">
      <c r="A1" s="4" t="s">
        <v>13</v>
      </c>
    </row>
    <row r="2" spans="1:11" x14ac:dyDescent="0.35">
      <c r="A2" s="6" t="s">
        <v>20</v>
      </c>
    </row>
    <row r="3" spans="1:11" x14ac:dyDescent="0.35">
      <c r="A3" s="2"/>
      <c r="B3" s="2" t="s">
        <v>0</v>
      </c>
      <c r="C3" s="2" t="s">
        <v>1</v>
      </c>
      <c r="D3" s="5"/>
      <c r="E3" s="5"/>
      <c r="F3" s="5"/>
    </row>
    <row r="4" spans="1:11" x14ac:dyDescent="0.35">
      <c r="A4" s="2">
        <v>1</v>
      </c>
      <c r="B4" s="2">
        <v>4.5</v>
      </c>
      <c r="C4" s="2">
        <v>1.6</v>
      </c>
      <c r="D4" s="5"/>
      <c r="E4" s="5"/>
      <c r="F4" s="5"/>
    </row>
    <row r="5" spans="1:11" x14ac:dyDescent="0.35">
      <c r="A5" s="2">
        <v>2</v>
      </c>
      <c r="B5" s="2">
        <v>4.7</v>
      </c>
      <c r="C5" s="2">
        <v>1.5</v>
      </c>
      <c r="D5" s="5"/>
      <c r="E5" s="5"/>
      <c r="F5" s="5"/>
    </row>
    <row r="6" spans="1:11" x14ac:dyDescent="0.35">
      <c r="A6" s="2">
        <v>3</v>
      </c>
      <c r="B6" s="2">
        <v>4.5999999999999996</v>
      </c>
      <c r="C6" s="2">
        <v>1.4</v>
      </c>
      <c r="D6" s="5"/>
      <c r="E6" s="5"/>
      <c r="F6" s="5"/>
    </row>
    <row r="7" spans="1:11" x14ac:dyDescent="0.35">
      <c r="A7" s="2">
        <v>4</v>
      </c>
      <c r="B7" s="2">
        <v>4.8</v>
      </c>
      <c r="C7" s="2">
        <v>1.8</v>
      </c>
      <c r="D7" s="5"/>
      <c r="E7" s="5"/>
      <c r="F7" s="5"/>
    </row>
    <row r="8" spans="1:11" x14ac:dyDescent="0.35">
      <c r="A8" s="2">
        <v>5</v>
      </c>
      <c r="B8" s="2">
        <v>4.9000000000000004</v>
      </c>
      <c r="C8" s="2">
        <v>1.8</v>
      </c>
      <c r="D8" s="5"/>
      <c r="E8" s="5"/>
      <c r="F8" s="5"/>
    </row>
    <row r="9" spans="1:11" x14ac:dyDescent="0.35">
      <c r="A9" s="2">
        <v>6</v>
      </c>
      <c r="B9" s="2">
        <v>4.5</v>
      </c>
      <c r="C9" s="2">
        <v>1.7</v>
      </c>
      <c r="D9" s="5"/>
      <c r="E9" s="5"/>
      <c r="F9" s="5"/>
    </row>
    <row r="10" spans="1:11" x14ac:dyDescent="0.35">
      <c r="A10" s="5"/>
      <c r="B10" s="5"/>
      <c r="C10" s="5"/>
      <c r="D10" s="5"/>
      <c r="E10" s="5"/>
      <c r="F10" s="5"/>
      <c r="H10" s="5"/>
      <c r="I10" s="5"/>
      <c r="J10" s="5"/>
      <c r="K10" s="5"/>
    </row>
    <row r="11" spans="1:11" x14ac:dyDescent="0.35">
      <c r="A11" s="4" t="s">
        <v>21</v>
      </c>
      <c r="H11" s="4" t="s">
        <v>23</v>
      </c>
    </row>
    <row r="12" spans="1:11" x14ac:dyDescent="0.35">
      <c r="A12" t="s">
        <v>7</v>
      </c>
      <c r="H12" s="2"/>
      <c r="I12" s="7" t="s">
        <v>3</v>
      </c>
      <c r="J12" s="8" t="s">
        <v>2</v>
      </c>
      <c r="K12" s="2" t="s">
        <v>6</v>
      </c>
    </row>
    <row r="13" spans="1:11" x14ac:dyDescent="0.35">
      <c r="A13" s="7" t="s">
        <v>4</v>
      </c>
      <c r="B13" s="2">
        <f>B6</f>
        <v>4.5999999999999996</v>
      </c>
      <c r="C13" s="2">
        <f>C6</f>
        <v>1.4</v>
      </c>
      <c r="H13" s="2">
        <v>1</v>
      </c>
      <c r="I13" s="2">
        <f>SUM(($B$4-$B$13)^2+($C$4-$C$13)^2)</f>
        <v>0.05</v>
      </c>
      <c r="J13" s="2">
        <f>SUM(($B$4-$B$14)^2+($C$4-$C$14)^2)</f>
        <v>9.9999999999999742E-3</v>
      </c>
      <c r="K13" s="8" t="str">
        <f t="shared" ref="K13:K18" si="0">IF(I13&gt;J13, $J$12,$I$12)</f>
        <v>cluster 2</v>
      </c>
    </row>
    <row r="14" spans="1:11" x14ac:dyDescent="0.35">
      <c r="A14" s="8" t="s">
        <v>5</v>
      </c>
      <c r="B14" s="2">
        <f>B9</f>
        <v>4.5</v>
      </c>
      <c r="C14" s="2">
        <f>C9</f>
        <v>1.7</v>
      </c>
      <c r="H14" s="2">
        <v>2</v>
      </c>
      <c r="I14" s="2">
        <f>SUM(($B$5-$B$13)^2+($C$5-$C$13)^2)</f>
        <v>2.0000000000000122E-2</v>
      </c>
      <c r="J14" s="2">
        <f>SUM(($B$5-$B$14)^2+($C$5-$C$14)^2)</f>
        <v>8.0000000000000043E-2</v>
      </c>
      <c r="K14" s="7" t="str">
        <f t="shared" si="0"/>
        <v>cluster 1</v>
      </c>
    </row>
    <row r="15" spans="1:11" x14ac:dyDescent="0.35">
      <c r="H15" s="2">
        <v>3</v>
      </c>
      <c r="I15" s="2">
        <f>SUM(($B$6-$B$13)^2+($C$6-$C$13)^2)</f>
        <v>0</v>
      </c>
      <c r="J15" s="2">
        <f>SUM(($B$6-$B$14)^2+($C$6-$C$14)^2)</f>
        <v>9.999999999999995E-2</v>
      </c>
      <c r="K15" s="7" t="str">
        <f t="shared" si="0"/>
        <v>cluster 1</v>
      </c>
    </row>
    <row r="16" spans="1:11" x14ac:dyDescent="0.35">
      <c r="H16" s="2">
        <v>4</v>
      </c>
      <c r="I16" s="2">
        <f>SUM(($B$7-$B$13)^2+($C$7-$C$13)^2)</f>
        <v>0.20000000000000018</v>
      </c>
      <c r="J16" s="2">
        <f>SUM(($B$7-$B$14)^2+($C$7-$C$14)^2)</f>
        <v>9.9999999999999922E-2</v>
      </c>
      <c r="K16" s="8" t="str">
        <f t="shared" si="0"/>
        <v>cluster 2</v>
      </c>
    </row>
    <row r="17" spans="1:28" x14ac:dyDescent="0.35">
      <c r="H17" s="2">
        <v>5</v>
      </c>
      <c r="I17" s="2">
        <f>SUM(($B$8-$B$13)^2+($C$8-$C$13)^2)</f>
        <v>0.25000000000000056</v>
      </c>
      <c r="J17" s="2">
        <f>SUM(($B$8-$B$14)^2+($C$8-$C$14)^2)</f>
        <v>0.17000000000000029</v>
      </c>
      <c r="K17" s="8" t="str">
        <f t="shared" si="0"/>
        <v>cluster 2</v>
      </c>
    </row>
    <row r="18" spans="1:28" x14ac:dyDescent="0.35">
      <c r="H18" s="2">
        <v>6</v>
      </c>
      <c r="I18" s="2">
        <f>SUM(($B$9-$B$13)^2+($C$9-$C$13)^2)</f>
        <v>9.999999999999995E-2</v>
      </c>
      <c r="J18" s="2">
        <f>SUM(($B$9-$B$14)^2+($C$9-$C$14)^2)</f>
        <v>0</v>
      </c>
      <c r="K18" s="8" t="str">
        <f t="shared" si="0"/>
        <v>cluster 2</v>
      </c>
    </row>
    <row r="19" spans="1:28" x14ac:dyDescent="0.35">
      <c r="H19" s="5"/>
      <c r="I19" s="5"/>
      <c r="J19" s="5"/>
      <c r="K19" s="9"/>
    </row>
    <row r="20" spans="1:28" x14ac:dyDescent="0.35">
      <c r="H20" s="5"/>
      <c r="I20" s="5"/>
      <c r="J20" s="5"/>
      <c r="K20" s="9"/>
    </row>
    <row r="21" spans="1:2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4" t="s">
        <v>14</v>
      </c>
    </row>
    <row r="23" spans="1:28" x14ac:dyDescent="0.35">
      <c r="A23" s="4" t="s">
        <v>25</v>
      </c>
      <c r="H23" s="4" t="s">
        <v>22</v>
      </c>
    </row>
    <row r="24" spans="1:28" x14ac:dyDescent="0.35">
      <c r="A24" s="2"/>
      <c r="B24" s="2" t="s">
        <v>0</v>
      </c>
      <c r="C24" s="2" t="s">
        <v>1</v>
      </c>
      <c r="D24" s="2" t="s">
        <v>9</v>
      </c>
      <c r="E24" s="5"/>
      <c r="F24" s="5"/>
      <c r="H24" s="2"/>
      <c r="I24" s="2" t="s">
        <v>3</v>
      </c>
      <c r="J24" s="2" t="s">
        <v>2</v>
      </c>
      <c r="K24" s="2" t="s">
        <v>6</v>
      </c>
    </row>
    <row r="25" spans="1:28" x14ac:dyDescent="0.35">
      <c r="A25" s="7" t="s">
        <v>3</v>
      </c>
      <c r="B25" s="2">
        <f>AVERAGE(B5:B6)</f>
        <v>4.6500000000000004</v>
      </c>
      <c r="C25" s="2">
        <f>AVERAGE(C5:C6)</f>
        <v>1.45</v>
      </c>
      <c r="D25" s="2" t="s">
        <v>11</v>
      </c>
      <c r="E25" s="5"/>
      <c r="F25" s="5"/>
      <c r="H25" s="2">
        <v>1</v>
      </c>
      <c r="I25" s="2">
        <f>SUM(($B$4-$B$25)^2+($C$4-$C$25)^2)</f>
        <v>4.5000000000000151E-2</v>
      </c>
      <c r="J25" s="2">
        <f>SUM(($B$4-$B$26)^2+($C$4-$C$26)^2)</f>
        <v>4.6250000000000249E-2</v>
      </c>
      <c r="K25" s="7" t="str">
        <f>IF(I25&gt;J25,$J$24,$I$24)</f>
        <v>cluster 1</v>
      </c>
    </row>
    <row r="26" spans="1:28" x14ac:dyDescent="0.35">
      <c r="A26" s="8" t="s">
        <v>8</v>
      </c>
      <c r="B26" s="2">
        <f>AVERAGE(B4,B7:B9)</f>
        <v>4.6750000000000007</v>
      </c>
      <c r="C26" s="2">
        <f>AVERAGE(C4,C7:C9)</f>
        <v>1.7250000000000001</v>
      </c>
      <c r="D26" s="2" t="s">
        <v>12</v>
      </c>
      <c r="E26" s="5"/>
      <c r="F26" s="5"/>
      <c r="H26" s="2">
        <v>2</v>
      </c>
      <c r="I26" s="2">
        <f>SUM(($B$5-$B$25)^2+($C$5-$C$25)^2)</f>
        <v>4.9999999999999871E-3</v>
      </c>
      <c r="J26" s="2">
        <f>SUM(($B$5-$B$26)^2+($C$5-$C$26)^2)</f>
        <v>5.1250000000000011E-2</v>
      </c>
      <c r="K26" s="7" t="str">
        <f t="shared" ref="K26:K30" si="1">IF(I26&gt;J26,$J$24,$I$24)</f>
        <v>cluster 1</v>
      </c>
    </row>
    <row r="27" spans="1:28" x14ac:dyDescent="0.35">
      <c r="H27" s="2">
        <v>3</v>
      </c>
      <c r="I27" s="2">
        <f>SUM(($B$6-$B$25)^2+($C$6-$C$25)^2)</f>
        <v>5.0000000000000756E-3</v>
      </c>
      <c r="J27" s="2">
        <f>SUM(($B$6-$B$26)^2+($C$6-$C$26)^2)</f>
        <v>0.11125000000000028</v>
      </c>
      <c r="K27" s="7" t="str">
        <f t="shared" si="1"/>
        <v>cluster 1</v>
      </c>
    </row>
    <row r="28" spans="1:28" x14ac:dyDescent="0.35">
      <c r="H28" s="2">
        <v>4</v>
      </c>
      <c r="I28" s="2">
        <f>SUM(($B$7-$B$25)^2+($C$7-$C$25)^2)</f>
        <v>0.14499999999999991</v>
      </c>
      <c r="J28" s="2">
        <f>SUM(($B$7-$B$26)^2+($C$7-$C$26)^2)</f>
        <v>2.1249999999999773E-2</v>
      </c>
      <c r="K28" s="8" t="str">
        <f t="shared" si="1"/>
        <v>cluster 2</v>
      </c>
    </row>
    <row r="29" spans="1:28" x14ac:dyDescent="0.35">
      <c r="H29" s="2">
        <v>5</v>
      </c>
      <c r="I29" s="2">
        <f>SUM(($B$8-$B$25)^2+($C$8-$C$25)^2)</f>
        <v>0.18500000000000005</v>
      </c>
      <c r="J29" s="2">
        <f>SUM(($B$8-$B$26)^2+($C$8-$C$26)^2)</f>
        <v>5.6249999999999828E-2</v>
      </c>
      <c r="K29" s="8" t="str">
        <f t="shared" si="1"/>
        <v>cluster 2</v>
      </c>
    </row>
    <row r="30" spans="1:28" x14ac:dyDescent="0.35">
      <c r="H30" s="2">
        <v>6</v>
      </c>
      <c r="I30" s="2">
        <f>SUM(($B$9-$B$25)^2+($C$9-$C$25)^2)</f>
        <v>8.5000000000000103E-2</v>
      </c>
      <c r="J30" s="2">
        <f>SUM(($B$9-$B$26)^2+($C$9-$C$26)^2)</f>
        <v>3.1250000000000257E-2</v>
      </c>
      <c r="K30" s="8" t="str">
        <f t="shared" si="1"/>
        <v>cluster 2</v>
      </c>
    </row>
    <row r="31" spans="1:28" x14ac:dyDescent="0.35">
      <c r="H31" s="5"/>
      <c r="I31" s="5"/>
      <c r="J31" s="5"/>
      <c r="K31" s="5"/>
    </row>
    <row r="32" spans="1:28" x14ac:dyDescent="0.35">
      <c r="H32" s="5"/>
      <c r="I32" s="5"/>
      <c r="J32" s="5"/>
      <c r="K32" s="5"/>
    </row>
    <row r="34" spans="1:2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5">
      <c r="A35" s="4" t="s">
        <v>19</v>
      </c>
    </row>
    <row r="37" spans="1:28" x14ac:dyDescent="0.35">
      <c r="A37" s="3"/>
    </row>
    <row r="38" spans="1:28" x14ac:dyDescent="0.35">
      <c r="A38" s="4" t="s">
        <v>24</v>
      </c>
      <c r="H38" s="4" t="s">
        <v>26</v>
      </c>
    </row>
    <row r="39" spans="1:28" x14ac:dyDescent="0.35">
      <c r="A39" s="2"/>
      <c r="B39" s="2" t="s">
        <v>0</v>
      </c>
      <c r="C39" s="2" t="s">
        <v>1</v>
      </c>
      <c r="D39" s="2" t="s">
        <v>9</v>
      </c>
      <c r="E39" s="5"/>
      <c r="F39" s="5"/>
      <c r="H39" s="2"/>
      <c r="I39" s="2" t="s">
        <v>3</v>
      </c>
      <c r="J39" s="2" t="s">
        <v>2</v>
      </c>
      <c r="K39" s="2" t="s">
        <v>6</v>
      </c>
    </row>
    <row r="40" spans="1:28" x14ac:dyDescent="0.35">
      <c r="A40" s="7" t="s">
        <v>3</v>
      </c>
      <c r="B40" s="2">
        <f>AVERAGE(B4:B6)</f>
        <v>4.5999999999999996</v>
      </c>
      <c r="C40" s="2">
        <f>AVERAGE(C4:C6)</f>
        <v>1.5</v>
      </c>
      <c r="D40" s="2" t="s">
        <v>15</v>
      </c>
      <c r="E40" s="5"/>
      <c r="F40" s="5"/>
      <c r="H40" s="2">
        <v>1</v>
      </c>
      <c r="I40" s="2">
        <f>SUM(($B$4-$B$40)^2+($C$4-$C$40)^2)</f>
        <v>1.9999999999999948E-2</v>
      </c>
      <c r="J40" s="2">
        <f>SUM(($B$4-$B$41)^2+($C$4-$C$41)^2)</f>
        <v>8.2222222222222197E-2</v>
      </c>
      <c r="K40" s="7" t="str">
        <f>IF(I40&gt;J40,$J$39,$I$39)</f>
        <v>cluster 1</v>
      </c>
    </row>
    <row r="41" spans="1:28" x14ac:dyDescent="0.35">
      <c r="A41" s="8" t="s">
        <v>8</v>
      </c>
      <c r="B41" s="2">
        <f>AVERAGE(B7:B9)</f>
        <v>4.7333333333333334</v>
      </c>
      <c r="C41" s="2">
        <f>AVERAGE(C7:C9)</f>
        <v>1.7666666666666666</v>
      </c>
      <c r="D41" s="2" t="s">
        <v>10</v>
      </c>
      <c r="E41" s="5"/>
      <c r="F41" s="5"/>
      <c r="H41" s="2">
        <v>2</v>
      </c>
      <c r="I41" s="2">
        <f>SUM(($B$5-$B$40)^2+($C$5-$C$40)^2)</f>
        <v>1.0000000000000106E-2</v>
      </c>
      <c r="J41" s="2">
        <f>SUM(($B$5-$B$41)^2+($C$5-$C$41)^2)</f>
        <v>7.2222222222222188E-2</v>
      </c>
      <c r="K41" s="7" t="str">
        <f t="shared" ref="K41:K45" si="2">IF(I41&gt;J41,$J$39,$I$39)</f>
        <v>cluster 1</v>
      </c>
    </row>
    <row r="42" spans="1:28" x14ac:dyDescent="0.35">
      <c r="H42" s="2">
        <v>3</v>
      </c>
      <c r="I42" s="2">
        <f>SUM(($B$6-$B$40)^2+($C$6-$C$40)^2)</f>
        <v>1.0000000000000018E-2</v>
      </c>
      <c r="J42" s="2">
        <f>SUM(($B$6-$B$41)^2+($C$6-$C$41)^2)</f>
        <v>0.15222222222222237</v>
      </c>
      <c r="K42" s="7" t="str">
        <f t="shared" si="2"/>
        <v>cluster 1</v>
      </c>
    </row>
    <row r="43" spans="1:28" x14ac:dyDescent="0.35">
      <c r="H43" s="2">
        <v>4</v>
      </c>
      <c r="I43" s="2">
        <f>SUM(($B$7-$B$40)^2+($C$7-$C$40)^2)</f>
        <v>0.13000000000000009</v>
      </c>
      <c r="J43" s="2">
        <f>SUM(($B$7-$B$41)^2+($C$7-$C$41)^2)</f>
        <v>5.5555555555555315E-3</v>
      </c>
      <c r="K43" s="8" t="str">
        <f t="shared" si="2"/>
        <v>cluster 2</v>
      </c>
    </row>
    <row r="44" spans="1:28" x14ac:dyDescent="0.35">
      <c r="H44" s="2">
        <v>5</v>
      </c>
      <c r="I44" s="2">
        <f>SUM(($B$8-$B$40)^2+($C$8-$C$40)^2)</f>
        <v>0.18000000000000044</v>
      </c>
      <c r="J44" s="2">
        <f>SUM(($B$8-$B$41)^2+($C$8-$C$41)^2)</f>
        <v>2.8888888888888995E-2</v>
      </c>
      <c r="K44" s="8" t="str">
        <f t="shared" si="2"/>
        <v>cluster 2</v>
      </c>
    </row>
    <row r="45" spans="1:28" x14ac:dyDescent="0.35">
      <c r="H45" s="2">
        <v>6</v>
      </c>
      <c r="I45" s="2">
        <f>SUM(($B$9-$B$40)^2+($C$9-$C$40)^2)</f>
        <v>4.9999999999999906E-2</v>
      </c>
      <c r="J45" s="2">
        <f>SUM(($B$9-$B$41)^2+($C$9-$C$41)^2)</f>
        <v>5.8888888888888914E-2</v>
      </c>
      <c r="K45" s="7" t="str">
        <f t="shared" si="2"/>
        <v>cluster 1</v>
      </c>
    </row>
    <row r="48" spans="1:2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50" spans="1:28" x14ac:dyDescent="0.35">
      <c r="A50" s="4" t="s">
        <v>29</v>
      </c>
    </row>
    <row r="51" spans="1:28" x14ac:dyDescent="0.35">
      <c r="A51" s="3"/>
    </row>
    <row r="52" spans="1:28" x14ac:dyDescent="0.35">
      <c r="A52" s="4" t="s">
        <v>27</v>
      </c>
      <c r="H52" s="4" t="s">
        <v>28</v>
      </c>
    </row>
    <row r="53" spans="1:28" x14ac:dyDescent="0.35">
      <c r="A53" s="2"/>
      <c r="B53" s="2" t="s">
        <v>0</v>
      </c>
      <c r="C53" s="2" t="s">
        <v>1</v>
      </c>
      <c r="D53" s="2" t="s">
        <v>9</v>
      </c>
      <c r="E53" s="5"/>
      <c r="F53" s="5"/>
      <c r="H53" s="2"/>
      <c r="I53" s="2" t="s">
        <v>3</v>
      </c>
      <c r="J53" s="2" t="s">
        <v>2</v>
      </c>
      <c r="K53" s="2" t="s">
        <v>6</v>
      </c>
    </row>
    <row r="54" spans="1:28" x14ac:dyDescent="0.35">
      <c r="A54" s="2" t="s">
        <v>3</v>
      </c>
      <c r="B54" s="2">
        <f>AVERAGE(B4:B6,B9)</f>
        <v>4.5749999999999993</v>
      </c>
      <c r="C54" s="2">
        <f>AVERAGE(C4:C6,C9)</f>
        <v>1.55</v>
      </c>
      <c r="D54" s="2" t="s">
        <v>16</v>
      </c>
      <c r="E54" s="5"/>
      <c r="F54" s="5"/>
      <c r="H54" s="2">
        <v>1</v>
      </c>
      <c r="I54" s="2">
        <f>SUM(($B$4-$B$54)^2+($C$4-$C$54)^2)</f>
        <v>8.1249999999998979E-3</v>
      </c>
      <c r="J54" s="2">
        <f>SUM(($B$4-$B$55)^2+($C$4-$C$55)^2)</f>
        <v>0.16249999999999973</v>
      </c>
      <c r="K54" s="7" t="str">
        <f>IF(I54&gt;J54,$J$53,$I$53)</f>
        <v>cluster 1</v>
      </c>
    </row>
    <row r="55" spans="1:28" x14ac:dyDescent="0.35">
      <c r="A55" s="2" t="s">
        <v>8</v>
      </c>
      <c r="B55" s="2">
        <f>AVERAGE(B7:B8)</f>
        <v>4.8499999999999996</v>
      </c>
      <c r="C55" s="2">
        <f>AVERAGE(C7:C8)</f>
        <v>1.8</v>
      </c>
      <c r="D55" s="2" t="s">
        <v>17</v>
      </c>
      <c r="E55" s="5"/>
      <c r="F55" s="5"/>
      <c r="H55" s="2">
        <v>2</v>
      </c>
      <c r="I55" s="2">
        <f>SUM(($B$5-$B$54)^2+($C$5-$C$54)^2)</f>
        <v>1.8125000000000228E-2</v>
      </c>
      <c r="J55" s="2">
        <f>SUM(($B$5-$B$55)^2+($C$5-$C$55)^2)</f>
        <v>0.11249999999999986</v>
      </c>
      <c r="K55" s="7" t="str">
        <f t="shared" ref="K55:K59" si="3">IF(I55&gt;J55,$J$53,$I$53)</f>
        <v>cluster 1</v>
      </c>
    </row>
    <row r="56" spans="1:28" x14ac:dyDescent="0.35">
      <c r="H56" s="2">
        <v>3</v>
      </c>
      <c r="I56" s="2">
        <f>SUM(($B$6-$B$54)^2+($C$6-$C$54)^2)</f>
        <v>2.3125000000000059E-2</v>
      </c>
      <c r="J56" s="2">
        <f>SUM(($B$6-$B$55)^2+($C$6-$C$55)^2)</f>
        <v>0.22250000000000011</v>
      </c>
      <c r="K56" s="7" t="str">
        <f t="shared" si="3"/>
        <v>cluster 1</v>
      </c>
    </row>
    <row r="57" spans="1:28" x14ac:dyDescent="0.35">
      <c r="H57" s="2">
        <v>4</v>
      </c>
      <c r="I57" s="2">
        <f>SUM(($B$7-$B$54)^2+($C$7-$C$54)^2)</f>
        <v>0.11312500000000024</v>
      </c>
      <c r="J57" s="2">
        <f>SUM(($B$7-$B$55)^2+($C$7-$C$55)^2)</f>
        <v>2.4999999999999823E-3</v>
      </c>
      <c r="K57" s="8" t="str">
        <f t="shared" si="3"/>
        <v>cluster 2</v>
      </c>
    </row>
    <row r="58" spans="1:28" x14ac:dyDescent="0.35">
      <c r="H58" s="2">
        <v>5</v>
      </c>
      <c r="I58" s="2">
        <f>SUM(($B$8-$B$54)^2+($C$8-$C$54)^2)</f>
        <v>0.16812500000000069</v>
      </c>
      <c r="J58" s="2">
        <f>SUM(($B$8-$B$55)^2+($C$8-$C$55)^2)</f>
        <v>2.5000000000000712E-3</v>
      </c>
      <c r="K58" s="8" t="str">
        <f t="shared" si="3"/>
        <v>cluster 2</v>
      </c>
    </row>
    <row r="59" spans="1:28" x14ac:dyDescent="0.35">
      <c r="H59" s="2">
        <v>6</v>
      </c>
      <c r="I59" s="2">
        <f>SUM(($B$9-$B$54)^2+($C$9-$C$54)^2)</f>
        <v>2.8124999999999869E-2</v>
      </c>
      <c r="J59" s="2">
        <f>SUM(($B$9-$B$55)^2+($C$9-$C$55)^2)</f>
        <v>0.13249999999999976</v>
      </c>
      <c r="K59" s="7" t="str">
        <f t="shared" si="3"/>
        <v>cluster 1</v>
      </c>
    </row>
    <row r="64" spans="1:2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7" spans="1:28" x14ac:dyDescent="0.35">
      <c r="A67" s="4" t="s">
        <v>18</v>
      </c>
    </row>
    <row r="80" spans="1:2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2020-04-26T14:00:34Z</dcterms:created>
  <dcterms:modified xsi:type="dcterms:W3CDTF">2020-04-29T05:06:12Z</dcterms:modified>
</cp:coreProperties>
</file>