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mary.kable/Documents/Data/2018-07_DairyGrandChallenge/milk_metadata/"/>
    </mc:Choice>
  </mc:AlternateContent>
  <bookViews>
    <workbookView xWindow="260" yWindow="460" windowWidth="24020" windowHeight="13580"/>
  </bookViews>
  <sheets>
    <sheet name="Research" sheetId="1" r:id="rId1"/>
  </sheets>
  <definedNames>
    <definedName name="_10_5_01">Research!$A$20:$G$34</definedName>
    <definedName name="_35444444" localSheetId="0">Research!$M$19:$M$247</definedName>
    <definedName name="_35477777">Research!$M$19:$M$91</definedName>
    <definedName name="Counting">Research!$C$20:$C$34</definedName>
    <definedName name="export_range">Research!$A$20:$G$34</definedName>
    <definedName name="header">Research!$B$16:$H$19</definedName>
    <definedName name="logo">Research!$B$1:$J$10</definedName>
    <definedName name="_xlnm.Print_Area" localSheetId="0">Research!$A$2:$I$300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7" i="1" l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G13" i="1"/>
  <c r="G14" i="1"/>
  <c r="G15" i="1"/>
  <c r="C20" i="1"/>
  <c r="D20" i="1"/>
  <c r="E20" i="1"/>
  <c r="F20" i="1"/>
  <c r="G20" i="1"/>
  <c r="H20" i="1"/>
</calcChain>
</file>

<file path=xl/connections.xml><?xml version="1.0" encoding="utf-8"?>
<connections xmlns="http://schemas.openxmlformats.org/spreadsheetml/2006/main">
  <connection id="1" name="35444444" type="6" refreshedVersion="6" background="1" saveData="1">
    <textPr codePage="437" sourceFile="F:\DATAFILE\INSTR\READY\35444444.RES" delimited="0">
      <textFields>
        <textField/>
      </textFields>
    </textPr>
  </connection>
</connections>
</file>

<file path=xl/sharedStrings.xml><?xml version="1.0" encoding="utf-8"?>
<sst xmlns="http://schemas.openxmlformats.org/spreadsheetml/2006/main" count="494" uniqueCount="267">
  <si>
    <t xml:space="preserve">      AgSource Sample Analysis Report</t>
  </si>
  <si>
    <t>For:</t>
  </si>
  <si>
    <t>From:</t>
  </si>
  <si>
    <t>AgSource Milk Analysis Lab</t>
  </si>
  <si>
    <t>Herd :</t>
  </si>
  <si>
    <t>403 Cedar Ave West</t>
  </si>
  <si>
    <t>Test Date:</t>
  </si>
  <si>
    <t>1=PM</t>
  </si>
  <si>
    <t>Menomonie, WI  54751</t>
  </si>
  <si>
    <t>Samples:</t>
  </si>
  <si>
    <t>2=AM</t>
  </si>
  <si>
    <t>Sample</t>
  </si>
  <si>
    <t>SCC</t>
  </si>
  <si>
    <t>AM/PM</t>
  </si>
  <si>
    <t>LAB COMPONENT FILE</t>
  </si>
  <si>
    <t>Date</t>
  </si>
  <si>
    <t>Number</t>
  </si>
  <si>
    <t>Butterfat</t>
  </si>
  <si>
    <t>Protein</t>
  </si>
  <si>
    <t>Lactose</t>
  </si>
  <si>
    <t>SNF</t>
  </si>
  <si>
    <t>X 1000</t>
  </si>
  <si>
    <t>MUN</t>
  </si>
  <si>
    <t>Indicator</t>
  </si>
  <si>
    <t>-</t>
  </si>
  <si>
    <t>(Cow ID)</t>
  </si>
  <si>
    <t xml:space="preserve">    Import Here --&gt;&gt;&gt;</t>
  </si>
  <si>
    <t xml:space="preserve">    First Component Record -- &gt;&gt;&gt;</t>
  </si>
  <si>
    <t>135444444 228 C 01/05/18 0012001 08:48:35 142 01/05/18 01/05/18</t>
  </si>
  <si>
    <t>235444444   1  381 320C 867 485 89700000000 65</t>
  </si>
  <si>
    <t>235444444   2  306 276C  23 471 84000000000 90</t>
  </si>
  <si>
    <t>235444444   3  336 283C  36 476 85000000000 87</t>
  </si>
  <si>
    <t>235444444   4  391 301C  79 499 89400000000 87</t>
  </si>
  <si>
    <t>235444444   5  401 311C 506 487 90300000000 85</t>
  </si>
  <si>
    <t>235444444   6  333 358C 131 492 93900000000 96</t>
  </si>
  <si>
    <t>235444444   7  328 282C 442 477 84800000000 65</t>
  </si>
  <si>
    <t>235444444   8  336 291C 104 443 83800000000 84</t>
  </si>
  <si>
    <t>235444444   9  320 304C 332 481 87300000000 75</t>
  </si>
  <si>
    <t>235444444  10  291 270C 136 442 81300000000 59</t>
  </si>
  <si>
    <t>235444444  11  316 260C 275 464 81300000000 69</t>
  </si>
  <si>
    <t>235444444  12  397 293C 213 475 86400000000 81</t>
  </si>
  <si>
    <t>235444444  13  359 334C  48 496 92500000000118</t>
  </si>
  <si>
    <t>235444444  14  361 321C  41 500 91800000000 82</t>
  </si>
  <si>
    <t>235444444  15  304 285C  98 445 82400000000 91</t>
  </si>
  <si>
    <t>235444444  16  355 348C1611 480 93000000000 86</t>
  </si>
  <si>
    <t>235444444  17  313 312C 252 493 89200000000 74</t>
  </si>
  <si>
    <t>235444444  18  414 311C  21 482 88700000000 75</t>
  </si>
  <si>
    <t>235444444  19  296 298C 322 509 89500000000 61</t>
  </si>
  <si>
    <t>235444444  20  348 342C  14 508 93700000000 88</t>
  </si>
  <si>
    <t>235444444  21  292 295C  35 485 87100000000 68</t>
  </si>
  <si>
    <t>235444444  22  625 317C  20 458 86100000000 82</t>
  </si>
  <si>
    <t>235444444  23  379 302C 695 467 86000000000109</t>
  </si>
  <si>
    <t>235444444  24  357 348C1298 486 93500000000 83</t>
  </si>
  <si>
    <t>235444444  25  241 288C  76 473 86100000000 67</t>
  </si>
  <si>
    <t>235444444  26  310 307C 372 491 88100000000 67</t>
  </si>
  <si>
    <t>235444444  27  409 315C  10 491 89500000000 91</t>
  </si>
  <si>
    <t>235444444  28  338 335C  57 476 90600000000 66</t>
  </si>
  <si>
    <t>235444444  29  395 296C   7 482 86600000000 88</t>
  </si>
  <si>
    <t>235444444  30  376 306C  97 478 87700000000 76</t>
  </si>
  <si>
    <t>235444444  31  445 322C 403 483 89700000000101</t>
  </si>
  <si>
    <t>235444444  32  414 341C  34 493 92400000000 95</t>
  </si>
  <si>
    <t>235444444  33  355 332C 532 457 88700000000106</t>
  </si>
  <si>
    <t>235444444  34  365 329C  80 500 92000000000 94</t>
  </si>
  <si>
    <t>235444444  35  267 316C  25 504 90300000000111</t>
  </si>
  <si>
    <t>235444444  36  351 314C 398 495 89400000000 78</t>
  </si>
  <si>
    <t>235444444  37  312 285C  16 493 86800000000 81</t>
  </si>
  <si>
    <t>235444444  38  691 318C  58 448 85500000000102</t>
  </si>
  <si>
    <t>235444444  39  316 302C  15 493 88700000000 82</t>
  </si>
  <si>
    <t>235444444  40  428 302C  83 481 86800000000 96</t>
  </si>
  <si>
    <t>235444444  41  409 275C  11 497 85900000000 95</t>
  </si>
  <si>
    <t>235444444  42  311 252C  38 497 83200000000146</t>
  </si>
  <si>
    <t>235444444  43  262 294C 100 494 88600000000 91</t>
  </si>
  <si>
    <t>235444444  44  367 301C  24 505 89400000000 92</t>
  </si>
  <si>
    <t>235444444  45  316 275C  24 503 87400000000 75</t>
  </si>
  <si>
    <t>235444444  46  385 334C  43 487 91700000000102</t>
  </si>
  <si>
    <t>235444444  47  287 268C  64 461 82400000000 79</t>
  </si>
  <si>
    <t>235444444  48  322 289C  26 509 88400000000 82</t>
  </si>
  <si>
    <t>235444444  49  379 342C  13 506 93400000000 88</t>
  </si>
  <si>
    <t>235444444  50  331 272C  14 487 84900000000 83</t>
  </si>
  <si>
    <t>235444444  51  382 317C  18 491 89900000000 75</t>
  </si>
  <si>
    <t>235444444  52  312 282C  24 486 85900000000 84</t>
  </si>
  <si>
    <t>235444444  53  376 316C  21 478 88700000000 98</t>
  </si>
  <si>
    <t>235444444  54  386 362C 887 497 94400000000100</t>
  </si>
  <si>
    <t>235444444  55  276 342C  78 507 93900000000 75</t>
  </si>
  <si>
    <t>235444444  56  434 322C  17 508 92200000000100</t>
  </si>
  <si>
    <t>235444444  57  306 291C  53 517 89000000000 70</t>
  </si>
  <si>
    <t>235444444  58  396 314C  13 504 91100000000 80</t>
  </si>
  <si>
    <t>235444444  59  412 294C  13 510 90100000000 77</t>
  </si>
  <si>
    <t>235444444  60  324 313C 131 505 90800000000 86</t>
  </si>
  <si>
    <t>235444444  61  284 332C  77 489 91900000000 84</t>
  </si>
  <si>
    <t>235444444  62  479 324C  30 495 90900000000 88</t>
  </si>
  <si>
    <t>235444444  63  484 307C  30 491 89400000000 90</t>
  </si>
  <si>
    <t>235444444  64  299 323C  85 523 93500000000 78</t>
  </si>
  <si>
    <t>235444444  65  414 287C  57 485 86000000000 98</t>
  </si>
  <si>
    <t>235444444  66  380 316C  24 481 88800000000 83</t>
  </si>
  <si>
    <t>235444444  67  458 364C 519 485 93400000000 93</t>
  </si>
  <si>
    <t>235444444  68  380 384C  12 492 97300000000 96</t>
  </si>
  <si>
    <t>235444444  69  390 296C  21 497 88300000000100</t>
  </si>
  <si>
    <t>235444444  70  348 321C 192 491 90900000000 88</t>
  </si>
  <si>
    <t>235444444  71  373 275C 753 477 83500000000 70</t>
  </si>
  <si>
    <t>235444444  72  272 257C  62 491 84600000000 87</t>
  </si>
  <si>
    <t>235444444  73  460 351C  20 505 94500000000 90</t>
  </si>
  <si>
    <t>235444444  74  363 296C 384 515 89900000000 98</t>
  </si>
  <si>
    <t>235444444  75  335 293C  42 522 90900000000 75</t>
  </si>
  <si>
    <t>235444444  76  411 313C 262 494 90300000000 95</t>
  </si>
  <si>
    <t>235444444  77  386 347C 990 479 92400000000 89</t>
  </si>
  <si>
    <t>235444444  78  422 283C  43 485 86300000000101</t>
  </si>
  <si>
    <t>235444444  79  438 288C  45 477 85100000000119</t>
  </si>
  <si>
    <t>235444444  80  404 296C  96 501 88800000000100</t>
  </si>
  <si>
    <t>235444444  81  395 306C 675 493 90500000000108</t>
  </si>
  <si>
    <t>235444444  82  420 365C 139 491 94500000000113</t>
  </si>
  <si>
    <t>235444444  83  229 287C 635 473 85400000000 81</t>
  </si>
  <si>
    <t>235444444  84  392 295C  89 439 83500000000102</t>
  </si>
  <si>
    <t>235444444  85  439 316C 412 485 89100000000 87</t>
  </si>
  <si>
    <t>235444444  86  285 285C 249 464 85200000000 71</t>
  </si>
  <si>
    <t>235444444  87  292 267C 394 482 84400000000 90</t>
  </si>
  <si>
    <t>235444444  88  453 308C 290 487 88700000000118</t>
  </si>
  <si>
    <t>235444444  89  531 332C  37 492 92400000000129</t>
  </si>
  <si>
    <t>235444444  90  452 320C  76 489 91000000000108</t>
  </si>
  <si>
    <t>235444444  91  413 292C 120 458 84300000000120</t>
  </si>
  <si>
    <t>235444444  92  441 341C2218 484 92900000000 98</t>
  </si>
  <si>
    <t>235444444  93  411 317C 344 487 89500000000105</t>
  </si>
  <si>
    <t>235444444  94  488 318C  30 490 90500000000118</t>
  </si>
  <si>
    <t>235444444  95  343 307C 502 522 91500000000 97</t>
  </si>
  <si>
    <t>235444444  96  540 337C  60 502 92600000000116</t>
  </si>
  <si>
    <t>235444444  97  442 307C  43 498 89400000000 96</t>
  </si>
  <si>
    <t>235444444  98  434 329C  16 495 90600000000102</t>
  </si>
  <si>
    <t>235444444  99  459 300C 702 473 86200000000137</t>
  </si>
  <si>
    <t>235444444 100  459 357C1618 483 94200000000107</t>
  </si>
  <si>
    <t>235444444 101  395 289C  86 475 86100000000107</t>
  </si>
  <si>
    <t>235444444 102  454 318C 559 499 90700000000101</t>
  </si>
  <si>
    <t>235444444 103  460 323C  10 502 91500000000135</t>
  </si>
  <si>
    <t>235444444 104  391 336C  56 479 90800000000 89</t>
  </si>
  <si>
    <t>235444444 105  478 299C  20 489 87300000000118</t>
  </si>
  <si>
    <t>235444444 106  417 327C 136 495 91300000000129</t>
  </si>
  <si>
    <t>235444444 107  510 338C 444 488 91500000000117</t>
  </si>
  <si>
    <t>235444444 108  456 352C  29 492 93500000000116</t>
  </si>
  <si>
    <t>235444444 109  474 333C 349 470 90000000000127</t>
  </si>
  <si>
    <t>235444444 110  423 324C  67 497 91100000000102</t>
  </si>
  <si>
    <t>235444444 111  361 316C  37 506 90400000000114</t>
  </si>
  <si>
    <t>235444444 112  360 324C 457 501 91000000000 86</t>
  </si>
  <si>
    <t>235444444 113  387 300C  26 507 89900000000121</t>
  </si>
  <si>
    <t>235444444 114  512 351C  39 486 92600000000133</t>
  </si>
  <si>
    <t>235444444 115  306 313C  12 502 91000000000 90</t>
  </si>
  <si>
    <t>235444444 116  514 307C 106 475 86600000000135</t>
  </si>
  <si>
    <t>235444444 117  374 285C  77 508 88200000000132</t>
  </si>
  <si>
    <t>235444444 118  329 267C  44 500 84400000000190</t>
  </si>
  <si>
    <t>235444444 119  308 304C 157 505 91500000000 92</t>
  </si>
  <si>
    <t>235444444 120  399 305C  26 508 90000000000126</t>
  </si>
  <si>
    <t>235444444 121  335 280C  28 510 88500000000 98</t>
  </si>
  <si>
    <t>235444444 122  450 333C 106 485 91500000000127</t>
  </si>
  <si>
    <t>235444444 123  352 273C 110 466 83100000000107</t>
  </si>
  <si>
    <t>235444444 124  421 297C  46 514 89600000000114</t>
  </si>
  <si>
    <t>235444444 125  467 348C  43 510 94400000000106</t>
  </si>
  <si>
    <t>235444444 126  369 275C  12 495 86100000000105</t>
  </si>
  <si>
    <t>235444444 127  417 338C  66 502 93900000000109</t>
  </si>
  <si>
    <t>235444444 128  378 286C  27 487 86500000000130</t>
  </si>
  <si>
    <t>235444444 129  429 330C  41 498 91900000000138</t>
  </si>
  <si>
    <t>235444444 130  435 355C 986 492 93000000000101</t>
  </si>
  <si>
    <t>235444444 131  394 353C 139 515 96000000000 86</t>
  </si>
  <si>
    <t>235444444 132  460 322C  42 517 92900000000115</t>
  </si>
  <si>
    <t>235444444 133  355 292C  67 517 89200000000 84</t>
  </si>
  <si>
    <t>235444444 134  418 317C  13 502 90800000000100</t>
  </si>
  <si>
    <t>235444444 135  427 298C  24 516 91000000000105</t>
  </si>
  <si>
    <t>235444444 136  419 313C 155 505 90900000000 99</t>
  </si>
  <si>
    <t>235444444 137  373 345C 104 488 93300000000 97</t>
  </si>
  <si>
    <t>235444444 138  474 340C  61 508 93600000000 99</t>
  </si>
  <si>
    <t>235444444 139  357 319C  26 509 92400000000 92</t>
  </si>
  <si>
    <t>235444444 140  428 319C 108 517 92200000000 92</t>
  </si>
  <si>
    <t>235444444 141  456 301C  61 505 88900000000127</t>
  </si>
  <si>
    <t>235444444 142  405 329C  20 490 91100000000109</t>
  </si>
  <si>
    <t>235444444 143  530 379C 459 507 97200000000101</t>
  </si>
  <si>
    <t>235444444 144  502 394C  18 503 99200000000 98</t>
  </si>
  <si>
    <t>235444444 145  499 303C  21 515 90300000000136</t>
  </si>
  <si>
    <t>235444444 146  421 319C 207 489 90400000000 97</t>
  </si>
  <si>
    <t>235444444 147  386 294C 905 468 84600000000 93</t>
  </si>
  <si>
    <t>235444444 148  299 268C  82 493 85800000000106</t>
  </si>
  <si>
    <t>235444444 149  492 358C  41 507 95200000000 90</t>
  </si>
  <si>
    <t>235444444 150  391 279C2462 505 86900000000113</t>
  </si>
  <si>
    <t>235444444 151  367 290C 132 516 89900000000 85</t>
  </si>
  <si>
    <t>235444444 152  417 316C 305 494 89900000000113</t>
  </si>
  <si>
    <t>235444444 153  370 332C 758 485 91700000000 59</t>
  </si>
  <si>
    <t>235444444 154  351 286C  55 485 86800000000113</t>
  </si>
  <si>
    <t>235444444 155  397 282C  46 484 85700000000106</t>
  </si>
  <si>
    <t>235444444 156  357 299C  53 504 89800000000 91</t>
  </si>
  <si>
    <t>235444444 157  332 316C 448 492 91500000000 92</t>
  </si>
  <si>
    <t>235444444 158  465 366C 128 493 95000000000 92</t>
  </si>
  <si>
    <t>235444444 159  345 282C 427 477 85400000000 65</t>
  </si>
  <si>
    <t>235444444 160  359 303C  91 453 85700000000110</t>
  </si>
  <si>
    <t>235444444 161  376 320C 265 484 89500000000 85</t>
  </si>
  <si>
    <t>235444444 162  279 286C 198 460 85300000000 54</t>
  </si>
  <si>
    <t>235444444 163  345 281C 287 487 86600000000 73</t>
  </si>
  <si>
    <t>235444444 164  380 315C 201 482 89800000000 92</t>
  </si>
  <si>
    <t>235444444 165  471 329C  55 492 91700000000128</t>
  </si>
  <si>
    <t>235444444 166  416 319C 111 498 91900000000112</t>
  </si>
  <si>
    <t>235444444 167  406 290C 115 454 84200000000114</t>
  </si>
  <si>
    <t>235444444 168  403 346C2262 472 92600000000 87</t>
  </si>
  <si>
    <t>235444444 169  339 326C 312 494 91500000000 79</t>
  </si>
  <si>
    <t>235444444 170  434 323C  32 486 90600000000 96</t>
  </si>
  <si>
    <t>235444444 171  315 311C 524 519 92000000000 77</t>
  </si>
  <si>
    <t>235444444 172  461 345C  19 505 94000000000 98</t>
  </si>
  <si>
    <t>235444444 173  353 301C  44 484 88100000000 76</t>
  </si>
  <si>
    <t>235444444 174  392 327C  12 496 90300000000 79</t>
  </si>
  <si>
    <t>235444444 175  290 303C 474 472 86500000000101</t>
  </si>
  <si>
    <t>235444444 176  340 358C 873 484 94700000000 85</t>
  </si>
  <si>
    <t>235444444 177  343 290C  67 474 86800000000 78</t>
  </si>
  <si>
    <t>235444444 178  395 322C 556 494 90500000000 78</t>
  </si>
  <si>
    <t>235444444 179  441 330C  15 492 91700000000110</t>
  </si>
  <si>
    <t>235444444 180  373 333C  53 473 90100000000 72</t>
  </si>
  <si>
    <t>235444444 181  418 307C  13 485 88200000000113</t>
  </si>
  <si>
    <t>235444444 182  450 338C  78 481 92200000000 96</t>
  </si>
  <si>
    <t>235444444 183  428 333C 349 483 91000000000111</t>
  </si>
  <si>
    <t>235444444 184  401 349C  40 492 93200000000 93</t>
  </si>
  <si>
    <t>235444444 185  447 332C 299 463 89400000000121</t>
  </si>
  <si>
    <t>235444444 186  424 324C  79 485 90000000000 97</t>
  </si>
  <si>
    <t>235444444 187  298 314C  20 508 90200000000127</t>
  </si>
  <si>
    <t>235444444 188  346 323C 460 501 90800000000 91</t>
  </si>
  <si>
    <t>235444444 189  326 294C  35 499 88400000000 86</t>
  </si>
  <si>
    <t>235444444 190  444 352C  40 489 92500000000105</t>
  </si>
  <si>
    <t>235444444 191  396 307C  20 487 89100000000 84</t>
  </si>
  <si>
    <t>235444444 192  457 310C  90 479 87400000000119</t>
  </si>
  <si>
    <t>235444444 193  347 283C  76 500 87400000000112</t>
  </si>
  <si>
    <t>235444444 194  319 263C  32 499 84100000000181</t>
  </si>
  <si>
    <t>235444444 195  267 296C 174 501 89700000000 82</t>
  </si>
  <si>
    <t>235444444 196  401 304C  29 504 89500000000113</t>
  </si>
  <si>
    <t>235444444 197  297 277C  57 494 87200000000104</t>
  </si>
  <si>
    <t>235444444 198  497 333C  21 478 90600000000116</t>
  </si>
  <si>
    <t>235444444 199  317 272C  88 462 82900000000108</t>
  </si>
  <si>
    <t>235444444 200  350 300C  62 512 89900000000106</t>
  </si>
  <si>
    <t>235444444 201  454 341C  38 508 93300000000105</t>
  </si>
  <si>
    <t>235444444 202  332 284C  19 494 87300000000114</t>
  </si>
  <si>
    <t>235444444 203  294 344C   8 502 94600000000 78</t>
  </si>
  <si>
    <t>235444444 204  293 285C  13 496 87600000000 92</t>
  </si>
  <si>
    <t>235444444 205  456 331C  27 485 92200000000121</t>
  </si>
  <si>
    <t>235444444 206  425 361C1017 493 94300000000103</t>
  </si>
  <si>
    <t>235444444 207  302 353C 100 512 95600000000 86</t>
  </si>
  <si>
    <t>235444444 208  440 322C  12 506 92000000000116</t>
  </si>
  <si>
    <t>235444444 209  323 311C  78 521 92000000000 73</t>
  </si>
  <si>
    <t>235444444 210  440 315C  18 496 90100000000101</t>
  </si>
  <si>
    <t>235444444 211  394 297C  19 511 90200000000108</t>
  </si>
  <si>
    <t>235444444 212  357 317C 130 504 91000000000109</t>
  </si>
  <si>
    <t>235444444 213  411 336C 120 485 92100000000 96</t>
  </si>
  <si>
    <t>235444444 214  455 341C  91 499 93500000000 85</t>
  </si>
  <si>
    <t>235444444 215  365 321C  28 508 92800000000 95</t>
  </si>
  <si>
    <t>235444444 216  229 327C  83 522 93800000000 92</t>
  </si>
  <si>
    <t>235444444 217  464 306C  81 487 88000000000115</t>
  </si>
  <si>
    <t>235444444 218  419 325C  59 491 90500000000107</t>
  </si>
  <si>
    <t>235444444 219  462 379C 198 508 97300000000107</t>
  </si>
  <si>
    <t>235444444 220  433 380C  54 497 97100000000 83</t>
  </si>
  <si>
    <t>235444444 221  416 292C  10 506 88800000000130</t>
  </si>
  <si>
    <t>235444444 222  420 323C 202 495 91100000000 96</t>
  </si>
  <si>
    <t>235444444 223  390 302C 783 487 87400000000 83</t>
  </si>
  <si>
    <t>235444444 224  305 258C  74 494 84700000000 94</t>
  </si>
  <si>
    <t>235444444 225  448 354C  19 511 95000000000 93</t>
  </si>
  <si>
    <t>235444444 226  366 275C3322 501 86500000000100</t>
  </si>
  <si>
    <t>235444444 227  271 299C  53 528 92000000000 93</t>
  </si>
  <si>
    <t>235444444 228  367 314C 294 487 89800000000110</t>
  </si>
  <si>
    <t>M1</t>
  </si>
  <si>
    <t>M2</t>
  </si>
  <si>
    <t>M3</t>
  </si>
  <si>
    <t>Dr. Kenneth Kalscheur</t>
  </si>
  <si>
    <t xml:space="preserve">USDFRC </t>
  </si>
  <si>
    <t>Billing Acct: 1209953</t>
  </si>
  <si>
    <t>Project: KFK08</t>
  </si>
  <si>
    <t>kenneth.kalscheur@ars.usda.gov</t>
  </si>
  <si>
    <t>diane.amundson@ars.usda.gov</t>
  </si>
  <si>
    <t>amelie.fischer@are.usda.gov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</si>
</sst>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\ ;\(&quot;$&quot;#,##0\)"/>
    <numFmt numFmtId="165" formatCode="0.0"/>
  </numFmts>
  <fonts count="11" x14ac:knownFonts="1">
    <font>
      <sz val="10"/>
      <name val="Arial"/>
    </font>
    <font>
      <b/>
      <sz val="18"/>
      <name val="Arial"/>
    </font>
    <font>
      <b/>
      <sz val="12"/>
      <name val="Arial"/>
    </font>
    <font>
      <b/>
      <sz val="16"/>
      <name val="Arial"/>
    </font>
    <font>
      <b/>
      <sz val="10"/>
      <name val="Arial"/>
      <family val="2"/>
    </font>
    <font>
      <sz val="10"/>
      <name val="System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LinePrinte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ck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/>
      <top/>
      <bottom style="thick">
        <color indexed="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0"/>
      </left>
      <right/>
      <top/>
      <bottom style="thick">
        <color indexed="0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7" fillId="0" borderId="1" applyNumberFormat="0" applyFon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4" fillId="0" borderId="2" xfId="0" applyFont="1" applyFill="1" applyBorder="1" applyAlignment="1">
      <alignment horizontal="center"/>
    </xf>
    <xf numFmtId="2" fontId="0" fillId="0" borderId="0" xfId="0" applyNumberFormat="1"/>
    <xf numFmtId="0" fontId="4" fillId="0" borderId="3" xfId="0" applyFont="1" applyFill="1" applyBorder="1"/>
    <xf numFmtId="0" fontId="6" fillId="0" borderId="0" xfId="0" applyFont="1"/>
    <xf numFmtId="2" fontId="7" fillId="0" borderId="0" xfId="0" applyNumberFormat="1" applyFont="1"/>
    <xf numFmtId="2" fontId="7" fillId="0" borderId="0" xfId="0" applyNumberFormat="1" applyFont="1" applyBorder="1"/>
    <xf numFmtId="2" fontId="7" fillId="0" borderId="3" xfId="0" applyNumberFormat="1" applyFont="1" applyFill="1" applyBorder="1"/>
    <xf numFmtId="2" fontId="0" fillId="0" borderId="0" xfId="0" applyNumberFormat="1" applyFont="1"/>
    <xf numFmtId="2" fontId="0" fillId="0" borderId="0" xfId="0" applyNumberFormat="1" applyFont="1" applyBorder="1"/>
    <xf numFmtId="2" fontId="0" fillId="0" borderId="3" xfId="0" applyNumberFormat="1" applyFont="1" applyFill="1" applyBorder="1" applyAlignment="1">
      <alignment horizontal="center"/>
    </xf>
    <xf numFmtId="2" fontId="8" fillId="0" borderId="0" xfId="0" applyNumberFormat="1" applyFont="1" applyBorder="1"/>
    <xf numFmtId="2" fontId="8" fillId="0" borderId="4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Font="1" applyFill="1" applyBorder="1"/>
    <xf numFmtId="2" fontId="0" fillId="0" borderId="7" xfId="0" applyNumberFormat="1" applyFont="1" applyFill="1" applyBorder="1"/>
    <xf numFmtId="2" fontId="7" fillId="0" borderId="7" xfId="0" applyNumberFormat="1" applyFont="1" applyFill="1" applyBorder="1"/>
    <xf numFmtId="1" fontId="0" fillId="0" borderId="7" xfId="0" applyNumberFormat="1" applyFont="1" applyFill="1" applyBorder="1" applyAlignment="1">
      <alignment horizontal="center" vertical="top" wrapText="1"/>
    </xf>
    <xf numFmtId="0" fontId="0" fillId="0" borderId="7" xfId="0" applyBorder="1"/>
    <xf numFmtId="2" fontId="7" fillId="0" borderId="7" xfId="0" applyNumberFormat="1" applyFont="1" applyBorder="1"/>
    <xf numFmtId="2" fontId="0" fillId="0" borderId="7" xfId="0" applyNumberFormat="1" applyFont="1" applyBorder="1"/>
    <xf numFmtId="0" fontId="4" fillId="0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9" fillId="0" borderId="0" xfId="0" applyFont="1"/>
    <xf numFmtId="165" fontId="0" fillId="0" borderId="0" xfId="0" applyNumberFormat="1"/>
    <xf numFmtId="165" fontId="3" fillId="0" borderId="0" xfId="0" applyNumberFormat="1" applyFont="1" applyBorder="1"/>
    <xf numFmtId="165" fontId="6" fillId="0" borderId="5" xfId="0" applyNumberFormat="1" applyFont="1" applyBorder="1"/>
    <xf numFmtId="165" fontId="6" fillId="0" borderId="6" xfId="0" applyNumberFormat="1" applyFont="1" applyBorder="1" applyAlignment="1">
      <alignment horizontal="center"/>
    </xf>
    <xf numFmtId="165" fontId="0" fillId="0" borderId="5" xfId="0" applyNumberFormat="1" applyBorder="1"/>
    <xf numFmtId="165" fontId="0" fillId="0" borderId="7" xfId="0" applyNumberFormat="1" applyFont="1" applyFill="1" applyBorder="1"/>
    <xf numFmtId="165" fontId="0" fillId="0" borderId="7" xfId="0" applyNumberFormat="1" applyBorder="1"/>
    <xf numFmtId="14" fontId="0" fillId="0" borderId="7" xfId="0" applyNumberFormat="1" applyBorder="1"/>
    <xf numFmtId="0" fontId="0" fillId="0" borderId="7" xfId="0" applyBorder="1" applyAlignment="1">
      <alignment horizontal="center"/>
    </xf>
    <xf numFmtId="0" fontId="10" fillId="0" borderId="0" xfId="8" applyAlignment="1" applyProtection="1"/>
    <xf numFmtId="2" fontId="4" fillId="0" borderId="0" xfId="0" applyNumberFormat="1" applyFont="1"/>
    <xf numFmtId="0" fontId="4" fillId="0" borderId="0" xfId="0" applyFont="1"/>
    <xf numFmtId="165" fontId="4" fillId="0" borderId="0" xfId="0" applyNumberFormat="1" applyFont="1" applyBorder="1"/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Hyperlink" xfId="8" builtinId="8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104775</xdr:rowOff>
    </xdr:from>
    <xdr:to>
      <xdr:col>4</xdr:col>
      <xdr:colOff>790575</xdr:colOff>
      <xdr:row>8</xdr:row>
      <xdr:rowOff>85725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xmlns="" id="{57EBB745-C368-42F1-A485-722A12DA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66700"/>
          <a:ext cx="11144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3544444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queryTable" Target="../queryTables/queryTable1.xml"/><Relationship Id="rId1" Type="http://schemas.openxmlformats.org/officeDocument/2006/relationships/hyperlink" Target="mailto:kenneth.kalscheur@ars.usda.gov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99"/>
  <sheetViews>
    <sheetView tabSelected="1" workbookViewId="0"/>
  </sheetViews>
  <sheetFormatPr baseColWidth="10" defaultColWidth="8.83203125" defaultRowHeight="13" x14ac:dyDescent="0.15"/>
  <cols>
    <col min="1" max="1" width="11.5" customWidth="1"/>
    <col min="2" max="2" width="9.33203125" customWidth="1"/>
    <col min="3" max="4" width="13.33203125" customWidth="1"/>
    <col min="5" max="5" width="13.33203125" style="8" customWidth="1"/>
    <col min="6" max="6" width="13.33203125" style="11" customWidth="1"/>
    <col min="7" max="7" width="13.33203125" customWidth="1"/>
    <col min="8" max="8" width="7.5" style="32" customWidth="1"/>
    <col min="9" max="9" width="8.5" customWidth="1"/>
    <col min="10" max="10" width="10.5" customWidth="1"/>
    <col min="13" max="13" width="59.1640625" style="31" customWidth="1"/>
    <col min="18" max="18" width="11.5" customWidth="1"/>
  </cols>
  <sheetData>
    <row r="1" spans="1:60" x14ac:dyDescent="0.15">
      <c r="B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15"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15"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15"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x14ac:dyDescent="0.15"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x14ac:dyDescent="0.15"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x14ac:dyDescent="0.15"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x14ac:dyDescent="0.15"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15"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ht="20" x14ac:dyDescent="0.2">
      <c r="C10" s="1"/>
      <c r="D10" s="1"/>
      <c r="E10" s="9"/>
      <c r="F10" s="12"/>
      <c r="G10" s="1"/>
      <c r="H10" s="33"/>
      <c r="I10" s="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ht="20" x14ac:dyDescent="0.2">
      <c r="C11" s="1" t="s">
        <v>0</v>
      </c>
      <c r="D11" s="1"/>
      <c r="E11" s="9"/>
      <c r="F11" s="12"/>
      <c r="G11" s="1"/>
      <c r="H11" s="33"/>
      <c r="I11" s="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x14ac:dyDescent="0.15">
      <c r="A12" s="2" t="s">
        <v>1</v>
      </c>
      <c r="B12" s="2" t="s">
        <v>260</v>
      </c>
      <c r="D12" s="2" t="s">
        <v>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x14ac:dyDescent="0.15">
      <c r="B13" s="2" t="s">
        <v>261</v>
      </c>
      <c r="D13" s="2" t="s">
        <v>3</v>
      </c>
      <c r="F13" s="14" t="s">
        <v>4</v>
      </c>
      <c r="G13" s="2" t="str">
        <f>IF(+M19&gt;"",MID(M19,4,6),"")</f>
        <v>444444</v>
      </c>
      <c r="P13" s="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 x14ac:dyDescent="0.15">
      <c r="B14" s="2" t="s">
        <v>262</v>
      </c>
      <c r="D14" s="2" t="s">
        <v>5</v>
      </c>
      <c r="F14" s="14" t="s">
        <v>6</v>
      </c>
      <c r="G14" s="2" t="str">
        <f>IF(+M19&gt;"",MID(M19,17,8),"")</f>
        <v>01/05/18</v>
      </c>
      <c r="I14" s="7" t="s">
        <v>7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x14ac:dyDescent="0.15">
      <c r="B15" s="2" t="s">
        <v>263</v>
      </c>
      <c r="D15" s="2" t="s">
        <v>8</v>
      </c>
      <c r="F15" s="14" t="s">
        <v>9</v>
      </c>
      <c r="G15" s="2" t="str">
        <f>IF(+M19&gt;"",MID(M19,10,4),"")</f>
        <v xml:space="preserve"> 228</v>
      </c>
      <c r="I15" s="7" t="s">
        <v>10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ht="14" thickBot="1" x14ac:dyDescent="0.2">
      <c r="B16" s="41" t="s">
        <v>264</v>
      </c>
      <c r="E16" s="42" t="s">
        <v>265</v>
      </c>
      <c r="F16" s="42"/>
      <c r="G16" s="43"/>
      <c r="H16" s="44" t="s">
        <v>266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1:60" ht="14" thickTop="1" x14ac:dyDescent="0.15">
      <c r="A17" s="4" t="s">
        <v>11</v>
      </c>
      <c r="B17" s="27" t="s">
        <v>11</v>
      </c>
      <c r="C17" s="6"/>
      <c r="D17" s="6"/>
      <c r="E17" s="10"/>
      <c r="F17" s="13"/>
      <c r="G17" s="16" t="s">
        <v>12</v>
      </c>
      <c r="H17" s="34"/>
      <c r="I17" s="29" t="s">
        <v>13</v>
      </c>
      <c r="J17" s="2" t="s">
        <v>14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1:60" ht="14" thickBot="1" x14ac:dyDescent="0.2">
      <c r="A18" s="25" t="s">
        <v>15</v>
      </c>
      <c r="B18" s="26" t="s">
        <v>16</v>
      </c>
      <c r="C18" s="26" t="s">
        <v>17</v>
      </c>
      <c r="D18" s="26" t="s">
        <v>18</v>
      </c>
      <c r="E18" s="15" t="s">
        <v>19</v>
      </c>
      <c r="F18" s="15" t="s">
        <v>20</v>
      </c>
      <c r="G18" s="17" t="s">
        <v>21</v>
      </c>
      <c r="H18" s="35" t="s">
        <v>22</v>
      </c>
      <c r="I18" s="30" t="s">
        <v>23</v>
      </c>
      <c r="J18" t="s">
        <v>24</v>
      </c>
      <c r="K18" t="s">
        <v>24</v>
      </c>
      <c r="O18" s="5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1:60" ht="14" thickTop="1" x14ac:dyDescent="0.15">
      <c r="B19" s="28" t="s">
        <v>25</v>
      </c>
      <c r="H19" s="36"/>
      <c r="K19" t="s">
        <v>26</v>
      </c>
      <c r="M19" s="31" t="s">
        <v>28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1:60" x14ac:dyDescent="0.15">
      <c r="A20" s="39">
        <v>43102</v>
      </c>
      <c r="B20" s="18">
        <v>4221</v>
      </c>
      <c r="C20" s="19">
        <f>IF(M20&gt;"",VALUE(MID(M20,15,4))/100,"")</f>
        <v>3.81</v>
      </c>
      <c r="D20" s="19">
        <f>IF(M20&gt;"",VALUE(MID(M20,19,4))/100,"")</f>
        <v>3.2</v>
      </c>
      <c r="E20" s="20">
        <f>IF(M20&gt;"",VALUE(MID(M20,28,4))/100,"")</f>
        <v>4.8499999999999996</v>
      </c>
      <c r="F20" s="19">
        <f>IF(M20&gt;"",VALUE(MID(M20,32,4))/100,"")</f>
        <v>8.9700000000000006</v>
      </c>
      <c r="G20" s="21">
        <f>IF(+M20&gt;"",VALUE(MID(M20,24,4)),"")</f>
        <v>867</v>
      </c>
      <c r="H20" s="37">
        <f>IF(M20&gt;"",VALUE(MID(M20,44,3))/10,"")</f>
        <v>6.5</v>
      </c>
      <c r="I20" s="40" t="s">
        <v>257</v>
      </c>
      <c r="J20" t="s">
        <v>27</v>
      </c>
      <c r="M20" s="31" t="s">
        <v>29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1:60" x14ac:dyDescent="0.15">
      <c r="A21" s="39">
        <v>43102</v>
      </c>
      <c r="B21" s="18">
        <v>4403</v>
      </c>
      <c r="C21" s="19">
        <f t="shared" ref="C21:C84" si="0">IF(M21&gt;"",VALUE(MID(M21,15,4))/100,"")</f>
        <v>3.06</v>
      </c>
      <c r="D21" s="19">
        <f t="shared" ref="D21:D84" si="1">IF(M21&gt;"",VALUE(MID(M21,19,4))/100,"")</f>
        <v>2.76</v>
      </c>
      <c r="E21" s="20">
        <f t="shared" ref="E21:E84" si="2">IF(M21&gt;"",VALUE(MID(M21,28,4))/100,"")</f>
        <v>4.71</v>
      </c>
      <c r="F21" s="19">
        <f t="shared" ref="F21:F84" si="3">IF(M21&gt;"",VALUE(MID(M21,32,4))/100,"")</f>
        <v>8.4</v>
      </c>
      <c r="G21" s="21">
        <f t="shared" ref="G21:G84" si="4">IF(+M21&gt;"",VALUE(MID(M21,24,4)),"")</f>
        <v>23</v>
      </c>
      <c r="H21" s="37">
        <f t="shared" ref="H21:H84" si="5">IF(M21&gt;"",VALUE(MID(M21,44,3))/10,"")</f>
        <v>9</v>
      </c>
      <c r="I21" s="40" t="s">
        <v>257</v>
      </c>
      <c r="M21" s="31" t="s">
        <v>30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1:60" x14ac:dyDescent="0.15">
      <c r="A22" s="39">
        <v>43102</v>
      </c>
      <c r="B22" s="18">
        <v>4668</v>
      </c>
      <c r="C22" s="19">
        <f t="shared" si="0"/>
        <v>3.36</v>
      </c>
      <c r="D22" s="19">
        <f t="shared" si="1"/>
        <v>2.83</v>
      </c>
      <c r="E22" s="20">
        <f t="shared" si="2"/>
        <v>4.76</v>
      </c>
      <c r="F22" s="19">
        <f t="shared" si="3"/>
        <v>8.5</v>
      </c>
      <c r="G22" s="21">
        <f t="shared" si="4"/>
        <v>36</v>
      </c>
      <c r="H22" s="37">
        <f t="shared" si="5"/>
        <v>8.6999999999999993</v>
      </c>
      <c r="I22" s="40" t="s">
        <v>257</v>
      </c>
      <c r="M22" s="31" t="s">
        <v>31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1:60" x14ac:dyDescent="0.15">
      <c r="A23" s="39">
        <v>43102</v>
      </c>
      <c r="B23" s="18">
        <v>4889</v>
      </c>
      <c r="C23" s="19">
        <f t="shared" si="0"/>
        <v>3.91</v>
      </c>
      <c r="D23" s="19">
        <f t="shared" si="1"/>
        <v>3.01</v>
      </c>
      <c r="E23" s="20">
        <f t="shared" si="2"/>
        <v>4.99</v>
      </c>
      <c r="F23" s="19">
        <f t="shared" si="3"/>
        <v>8.94</v>
      </c>
      <c r="G23" s="21">
        <f t="shared" si="4"/>
        <v>79</v>
      </c>
      <c r="H23" s="37">
        <f t="shared" si="5"/>
        <v>8.6999999999999993</v>
      </c>
      <c r="I23" s="40" t="s">
        <v>257</v>
      </c>
      <c r="M23" s="31" t="s">
        <v>32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1:60" x14ac:dyDescent="0.15">
      <c r="A24" s="39">
        <v>43102</v>
      </c>
      <c r="B24" s="18">
        <v>5002</v>
      </c>
      <c r="C24" s="19">
        <f t="shared" si="0"/>
        <v>4.01</v>
      </c>
      <c r="D24" s="19">
        <f t="shared" si="1"/>
        <v>3.11</v>
      </c>
      <c r="E24" s="20">
        <f t="shared" si="2"/>
        <v>4.87</v>
      </c>
      <c r="F24" s="19">
        <f t="shared" si="3"/>
        <v>9.0299999999999994</v>
      </c>
      <c r="G24" s="21">
        <f t="shared" si="4"/>
        <v>506</v>
      </c>
      <c r="H24" s="37">
        <f t="shared" si="5"/>
        <v>8.5</v>
      </c>
      <c r="I24" s="40" t="s">
        <v>257</v>
      </c>
      <c r="M24" s="31" t="s">
        <v>33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1:60" x14ac:dyDescent="0.15">
      <c r="A25" s="39">
        <v>43102</v>
      </c>
      <c r="B25" s="18">
        <v>5007</v>
      </c>
      <c r="C25" s="19">
        <f t="shared" si="0"/>
        <v>3.33</v>
      </c>
      <c r="D25" s="19">
        <f t="shared" si="1"/>
        <v>3.58</v>
      </c>
      <c r="E25" s="20">
        <f t="shared" si="2"/>
        <v>4.92</v>
      </c>
      <c r="F25" s="19">
        <f t="shared" si="3"/>
        <v>9.39</v>
      </c>
      <c r="G25" s="21">
        <f t="shared" si="4"/>
        <v>131</v>
      </c>
      <c r="H25" s="37">
        <f t="shared" si="5"/>
        <v>9.6</v>
      </c>
      <c r="I25" s="40" t="s">
        <v>257</v>
      </c>
      <c r="M25" s="31" t="s">
        <v>34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1:60" x14ac:dyDescent="0.15">
      <c r="A26" s="39">
        <v>43102</v>
      </c>
      <c r="B26" s="18">
        <v>5020</v>
      </c>
      <c r="C26" s="19">
        <f t="shared" si="0"/>
        <v>3.28</v>
      </c>
      <c r="D26" s="19">
        <f t="shared" si="1"/>
        <v>2.82</v>
      </c>
      <c r="E26" s="20">
        <f t="shared" si="2"/>
        <v>4.7699999999999996</v>
      </c>
      <c r="F26" s="19">
        <f t="shared" si="3"/>
        <v>8.48</v>
      </c>
      <c r="G26" s="21">
        <f t="shared" si="4"/>
        <v>442</v>
      </c>
      <c r="H26" s="37">
        <f t="shared" si="5"/>
        <v>6.5</v>
      </c>
      <c r="I26" s="40" t="s">
        <v>257</v>
      </c>
      <c r="M26" s="31" t="s">
        <v>35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1:60" x14ac:dyDescent="0.15">
      <c r="A27" s="39">
        <v>43102</v>
      </c>
      <c r="B27" s="18">
        <v>5034</v>
      </c>
      <c r="C27" s="19">
        <f t="shared" si="0"/>
        <v>3.36</v>
      </c>
      <c r="D27" s="19">
        <f t="shared" si="1"/>
        <v>2.91</v>
      </c>
      <c r="E27" s="20">
        <f t="shared" si="2"/>
        <v>4.43</v>
      </c>
      <c r="F27" s="19">
        <f t="shared" si="3"/>
        <v>8.3800000000000008</v>
      </c>
      <c r="G27" s="21">
        <f t="shared" si="4"/>
        <v>104</v>
      </c>
      <c r="H27" s="37">
        <f t="shared" si="5"/>
        <v>8.4</v>
      </c>
      <c r="I27" s="40" t="s">
        <v>257</v>
      </c>
      <c r="M27" s="31" t="s">
        <v>36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1:60" x14ac:dyDescent="0.15">
      <c r="A28" s="39">
        <v>43102</v>
      </c>
      <c r="B28" s="18">
        <v>5046</v>
      </c>
      <c r="C28" s="19">
        <f t="shared" si="0"/>
        <v>3.2</v>
      </c>
      <c r="D28" s="19">
        <f t="shared" si="1"/>
        <v>3.04</v>
      </c>
      <c r="E28" s="20">
        <f t="shared" si="2"/>
        <v>4.8099999999999996</v>
      </c>
      <c r="F28" s="19">
        <f t="shared" si="3"/>
        <v>8.73</v>
      </c>
      <c r="G28" s="21">
        <f t="shared" si="4"/>
        <v>332</v>
      </c>
      <c r="H28" s="37">
        <f t="shared" si="5"/>
        <v>7.5</v>
      </c>
      <c r="I28" s="40" t="s">
        <v>257</v>
      </c>
      <c r="M28" s="31" t="s">
        <v>37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1:60" x14ac:dyDescent="0.15">
      <c r="A29" s="39">
        <v>43102</v>
      </c>
      <c r="B29" s="18">
        <v>5053</v>
      </c>
      <c r="C29" s="19">
        <f t="shared" si="0"/>
        <v>2.91</v>
      </c>
      <c r="D29" s="19">
        <f t="shared" si="1"/>
        <v>2.7</v>
      </c>
      <c r="E29" s="20">
        <f t="shared" si="2"/>
        <v>4.42</v>
      </c>
      <c r="F29" s="19">
        <f t="shared" si="3"/>
        <v>8.1300000000000008</v>
      </c>
      <c r="G29" s="21">
        <f t="shared" si="4"/>
        <v>136</v>
      </c>
      <c r="H29" s="37">
        <f t="shared" si="5"/>
        <v>5.9</v>
      </c>
      <c r="I29" s="40" t="s">
        <v>257</v>
      </c>
      <c r="M29" s="31" t="s">
        <v>38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1:60" x14ac:dyDescent="0.15">
      <c r="A30" s="39">
        <v>43102</v>
      </c>
      <c r="B30" s="18">
        <v>5212</v>
      </c>
      <c r="C30" s="19">
        <f t="shared" si="0"/>
        <v>3.16</v>
      </c>
      <c r="D30" s="19">
        <f t="shared" si="1"/>
        <v>2.6</v>
      </c>
      <c r="E30" s="20">
        <f t="shared" si="2"/>
        <v>4.6399999999999997</v>
      </c>
      <c r="F30" s="19">
        <f t="shared" si="3"/>
        <v>8.1300000000000008</v>
      </c>
      <c r="G30" s="21">
        <f t="shared" si="4"/>
        <v>275</v>
      </c>
      <c r="H30" s="37">
        <f t="shared" si="5"/>
        <v>6.9</v>
      </c>
      <c r="I30" s="40" t="s">
        <v>257</v>
      </c>
      <c r="M30" s="31" t="s">
        <v>39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1:60" x14ac:dyDescent="0.15">
      <c r="A31" s="39">
        <v>43102</v>
      </c>
      <c r="B31" s="18">
        <v>5249</v>
      </c>
      <c r="C31" s="19">
        <f t="shared" si="0"/>
        <v>3.97</v>
      </c>
      <c r="D31" s="19">
        <f t="shared" si="1"/>
        <v>2.93</v>
      </c>
      <c r="E31" s="20">
        <f t="shared" si="2"/>
        <v>4.75</v>
      </c>
      <c r="F31" s="19">
        <f t="shared" si="3"/>
        <v>8.64</v>
      </c>
      <c r="G31" s="21">
        <f t="shared" si="4"/>
        <v>213</v>
      </c>
      <c r="H31" s="37">
        <f t="shared" si="5"/>
        <v>8.1</v>
      </c>
      <c r="I31" s="40" t="s">
        <v>257</v>
      </c>
      <c r="M31" s="31" t="s">
        <v>40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1:60" x14ac:dyDescent="0.15">
      <c r="A32" s="39">
        <v>43102</v>
      </c>
      <c r="B32" s="18">
        <v>5282</v>
      </c>
      <c r="C32" s="19">
        <f t="shared" si="0"/>
        <v>3.59</v>
      </c>
      <c r="D32" s="19">
        <f t="shared" si="1"/>
        <v>3.34</v>
      </c>
      <c r="E32" s="20">
        <f t="shared" si="2"/>
        <v>4.96</v>
      </c>
      <c r="F32" s="19">
        <f t="shared" si="3"/>
        <v>9.25</v>
      </c>
      <c r="G32" s="21">
        <f t="shared" si="4"/>
        <v>48</v>
      </c>
      <c r="H32" s="37">
        <f t="shared" si="5"/>
        <v>11.8</v>
      </c>
      <c r="I32" s="40" t="s">
        <v>257</v>
      </c>
      <c r="M32" s="31" t="s">
        <v>41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1:60" x14ac:dyDescent="0.15">
      <c r="A33" s="39">
        <v>43102</v>
      </c>
      <c r="B33" s="18">
        <v>5297</v>
      </c>
      <c r="C33" s="19">
        <f t="shared" si="0"/>
        <v>3.61</v>
      </c>
      <c r="D33" s="19">
        <f t="shared" si="1"/>
        <v>3.21</v>
      </c>
      <c r="E33" s="20">
        <f t="shared" si="2"/>
        <v>5</v>
      </c>
      <c r="F33" s="19">
        <f t="shared" si="3"/>
        <v>9.18</v>
      </c>
      <c r="G33" s="21">
        <f t="shared" si="4"/>
        <v>41</v>
      </c>
      <c r="H33" s="37">
        <f t="shared" si="5"/>
        <v>8.1999999999999993</v>
      </c>
      <c r="I33" s="40" t="s">
        <v>257</v>
      </c>
      <c r="M33" s="31" t="s">
        <v>42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1:60" x14ac:dyDescent="0.15">
      <c r="A34" s="39">
        <v>43102</v>
      </c>
      <c r="B34" s="18">
        <v>5298</v>
      </c>
      <c r="C34" s="19">
        <f t="shared" si="0"/>
        <v>3.04</v>
      </c>
      <c r="D34" s="19">
        <f t="shared" si="1"/>
        <v>2.85</v>
      </c>
      <c r="E34" s="20">
        <f t="shared" si="2"/>
        <v>4.45</v>
      </c>
      <c r="F34" s="19">
        <f t="shared" si="3"/>
        <v>8.24</v>
      </c>
      <c r="G34" s="21">
        <f t="shared" si="4"/>
        <v>98</v>
      </c>
      <c r="H34" s="37">
        <f t="shared" si="5"/>
        <v>9.1</v>
      </c>
      <c r="I34" s="40" t="s">
        <v>257</v>
      </c>
      <c r="M34" s="31" t="s">
        <v>43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1:60" x14ac:dyDescent="0.15">
      <c r="A35" s="39">
        <v>43102</v>
      </c>
      <c r="B35" s="22">
        <v>5405</v>
      </c>
      <c r="C35" s="19">
        <f t="shared" si="0"/>
        <v>3.55</v>
      </c>
      <c r="D35" s="19">
        <f t="shared" si="1"/>
        <v>3.48</v>
      </c>
      <c r="E35" s="20">
        <f t="shared" si="2"/>
        <v>4.8</v>
      </c>
      <c r="F35" s="19">
        <f t="shared" si="3"/>
        <v>9.3000000000000007</v>
      </c>
      <c r="G35" s="21">
        <f t="shared" si="4"/>
        <v>1611</v>
      </c>
      <c r="H35" s="37">
        <f t="shared" si="5"/>
        <v>8.6</v>
      </c>
      <c r="I35" s="40" t="s">
        <v>257</v>
      </c>
      <c r="M35" s="31" t="s">
        <v>44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1:60" x14ac:dyDescent="0.15">
      <c r="A36" s="39">
        <v>43102</v>
      </c>
      <c r="B36" s="22">
        <v>5409</v>
      </c>
      <c r="C36" s="19">
        <f t="shared" si="0"/>
        <v>3.13</v>
      </c>
      <c r="D36" s="19">
        <f t="shared" si="1"/>
        <v>3.12</v>
      </c>
      <c r="E36" s="20">
        <f t="shared" si="2"/>
        <v>4.93</v>
      </c>
      <c r="F36" s="19">
        <f t="shared" si="3"/>
        <v>8.92</v>
      </c>
      <c r="G36" s="21">
        <f t="shared" si="4"/>
        <v>252</v>
      </c>
      <c r="H36" s="37">
        <f t="shared" si="5"/>
        <v>7.4</v>
      </c>
      <c r="I36" s="40" t="s">
        <v>257</v>
      </c>
      <c r="M36" s="31" t="s">
        <v>45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1:60" x14ac:dyDescent="0.15">
      <c r="A37" s="39">
        <v>43102</v>
      </c>
      <c r="B37" s="22">
        <v>5417</v>
      </c>
      <c r="C37" s="19">
        <f t="shared" si="0"/>
        <v>4.1399999999999997</v>
      </c>
      <c r="D37" s="19">
        <f t="shared" si="1"/>
        <v>3.11</v>
      </c>
      <c r="E37" s="20">
        <f t="shared" si="2"/>
        <v>4.82</v>
      </c>
      <c r="F37" s="19">
        <f t="shared" si="3"/>
        <v>8.8699999999999992</v>
      </c>
      <c r="G37" s="21">
        <f t="shared" si="4"/>
        <v>21</v>
      </c>
      <c r="H37" s="37">
        <f t="shared" si="5"/>
        <v>7.5</v>
      </c>
      <c r="I37" s="40" t="s">
        <v>257</v>
      </c>
      <c r="M37" s="31" t="s">
        <v>46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1:60" x14ac:dyDescent="0.15">
      <c r="A38" s="39">
        <v>43102</v>
      </c>
      <c r="B38" s="22">
        <v>5439</v>
      </c>
      <c r="C38" s="19">
        <f t="shared" si="0"/>
        <v>2.96</v>
      </c>
      <c r="D38" s="19">
        <f t="shared" si="1"/>
        <v>2.98</v>
      </c>
      <c r="E38" s="20">
        <f t="shared" si="2"/>
        <v>5.09</v>
      </c>
      <c r="F38" s="19">
        <f t="shared" si="3"/>
        <v>8.9499999999999993</v>
      </c>
      <c r="G38" s="21">
        <f t="shared" si="4"/>
        <v>322</v>
      </c>
      <c r="H38" s="37">
        <f t="shared" si="5"/>
        <v>6.1</v>
      </c>
      <c r="I38" s="40" t="s">
        <v>257</v>
      </c>
      <c r="M38" s="31" t="s">
        <v>47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1:60" x14ac:dyDescent="0.15">
      <c r="A39" s="39">
        <v>43102</v>
      </c>
      <c r="B39" s="22">
        <v>5455</v>
      </c>
      <c r="C39" s="19">
        <f t="shared" si="0"/>
        <v>3.48</v>
      </c>
      <c r="D39" s="19">
        <f t="shared" si="1"/>
        <v>3.42</v>
      </c>
      <c r="E39" s="20">
        <f t="shared" si="2"/>
        <v>5.08</v>
      </c>
      <c r="F39" s="19">
        <f t="shared" si="3"/>
        <v>9.3699999999999992</v>
      </c>
      <c r="G39" s="21">
        <f t="shared" si="4"/>
        <v>14</v>
      </c>
      <c r="H39" s="37">
        <f t="shared" si="5"/>
        <v>8.8000000000000007</v>
      </c>
      <c r="I39" s="40" t="s">
        <v>257</v>
      </c>
      <c r="M39" s="31" t="s">
        <v>48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1:60" x14ac:dyDescent="0.15">
      <c r="A40" s="39">
        <v>43102</v>
      </c>
      <c r="B40" s="22">
        <v>5464</v>
      </c>
      <c r="C40" s="19">
        <f t="shared" si="0"/>
        <v>2.92</v>
      </c>
      <c r="D40" s="19">
        <f t="shared" si="1"/>
        <v>2.95</v>
      </c>
      <c r="E40" s="20">
        <f t="shared" si="2"/>
        <v>4.8499999999999996</v>
      </c>
      <c r="F40" s="19">
        <f t="shared" si="3"/>
        <v>8.7100000000000009</v>
      </c>
      <c r="G40" s="21">
        <f t="shared" si="4"/>
        <v>35</v>
      </c>
      <c r="H40" s="37">
        <f t="shared" si="5"/>
        <v>6.8</v>
      </c>
      <c r="I40" s="40" t="s">
        <v>257</v>
      </c>
      <c r="M40" s="31" t="s">
        <v>49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1:60" x14ac:dyDescent="0.15">
      <c r="A41" s="39">
        <v>43102</v>
      </c>
      <c r="B41" s="22">
        <v>5472</v>
      </c>
      <c r="C41" s="19">
        <f t="shared" si="0"/>
        <v>6.25</v>
      </c>
      <c r="D41" s="19">
        <f t="shared" si="1"/>
        <v>3.17</v>
      </c>
      <c r="E41" s="20">
        <f t="shared" si="2"/>
        <v>4.58</v>
      </c>
      <c r="F41" s="19">
        <f t="shared" si="3"/>
        <v>8.61</v>
      </c>
      <c r="G41" s="21">
        <f t="shared" si="4"/>
        <v>20</v>
      </c>
      <c r="H41" s="37">
        <f t="shared" si="5"/>
        <v>8.1999999999999993</v>
      </c>
      <c r="I41" s="40" t="s">
        <v>257</v>
      </c>
      <c r="M41" s="31" t="s">
        <v>50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1:60" x14ac:dyDescent="0.15">
      <c r="A42" s="39">
        <v>43102</v>
      </c>
      <c r="B42" s="22">
        <v>5473</v>
      </c>
      <c r="C42" s="19">
        <f t="shared" si="0"/>
        <v>3.79</v>
      </c>
      <c r="D42" s="19">
        <f t="shared" si="1"/>
        <v>3.02</v>
      </c>
      <c r="E42" s="20">
        <f t="shared" si="2"/>
        <v>4.67</v>
      </c>
      <c r="F42" s="19">
        <f t="shared" si="3"/>
        <v>8.6</v>
      </c>
      <c r="G42" s="21">
        <f t="shared" si="4"/>
        <v>695</v>
      </c>
      <c r="H42" s="37">
        <f t="shared" si="5"/>
        <v>10.9</v>
      </c>
      <c r="I42" s="40" t="s">
        <v>257</v>
      </c>
      <c r="M42" s="31" t="s">
        <v>51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1:60" x14ac:dyDescent="0.15">
      <c r="A43" s="39">
        <v>43102</v>
      </c>
      <c r="B43" s="22">
        <v>5651</v>
      </c>
      <c r="C43" s="19">
        <f t="shared" si="0"/>
        <v>3.57</v>
      </c>
      <c r="D43" s="19">
        <f t="shared" si="1"/>
        <v>3.48</v>
      </c>
      <c r="E43" s="20">
        <f t="shared" si="2"/>
        <v>4.8600000000000003</v>
      </c>
      <c r="F43" s="19">
        <f t="shared" si="3"/>
        <v>9.35</v>
      </c>
      <c r="G43" s="21">
        <f t="shared" si="4"/>
        <v>1298</v>
      </c>
      <c r="H43" s="37">
        <f t="shared" si="5"/>
        <v>8.3000000000000007</v>
      </c>
      <c r="I43" s="40" t="s">
        <v>257</v>
      </c>
      <c r="M43" s="31" t="s">
        <v>52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1:60" x14ac:dyDescent="0.15">
      <c r="A44" s="39">
        <v>43102</v>
      </c>
      <c r="B44" s="22">
        <v>5658</v>
      </c>
      <c r="C44" s="19">
        <f t="shared" si="0"/>
        <v>2.41</v>
      </c>
      <c r="D44" s="19">
        <f t="shared" si="1"/>
        <v>2.88</v>
      </c>
      <c r="E44" s="20">
        <f t="shared" si="2"/>
        <v>4.7300000000000004</v>
      </c>
      <c r="F44" s="19">
        <f t="shared" si="3"/>
        <v>8.61</v>
      </c>
      <c r="G44" s="21">
        <f t="shared" si="4"/>
        <v>76</v>
      </c>
      <c r="H44" s="37">
        <f t="shared" si="5"/>
        <v>6.7</v>
      </c>
      <c r="I44" s="40" t="s">
        <v>257</v>
      </c>
      <c r="M44" s="31" t="s">
        <v>53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1:60" x14ac:dyDescent="0.15">
      <c r="A45" s="39">
        <v>43102</v>
      </c>
      <c r="B45" s="22">
        <v>5663</v>
      </c>
      <c r="C45" s="19">
        <f t="shared" si="0"/>
        <v>3.1</v>
      </c>
      <c r="D45" s="19">
        <f t="shared" si="1"/>
        <v>3.07</v>
      </c>
      <c r="E45" s="20">
        <f t="shared" si="2"/>
        <v>4.91</v>
      </c>
      <c r="F45" s="19">
        <f t="shared" si="3"/>
        <v>8.81</v>
      </c>
      <c r="G45" s="21">
        <f t="shared" si="4"/>
        <v>372</v>
      </c>
      <c r="H45" s="37">
        <f t="shared" si="5"/>
        <v>6.7</v>
      </c>
      <c r="I45" s="40" t="s">
        <v>257</v>
      </c>
      <c r="M45" s="31" t="s">
        <v>54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1:60" x14ac:dyDescent="0.15">
      <c r="A46" s="39">
        <v>43102</v>
      </c>
      <c r="B46" s="22">
        <v>5676</v>
      </c>
      <c r="C46" s="19">
        <f t="shared" si="0"/>
        <v>4.09</v>
      </c>
      <c r="D46" s="19">
        <f t="shared" si="1"/>
        <v>3.15</v>
      </c>
      <c r="E46" s="20">
        <f t="shared" si="2"/>
        <v>4.91</v>
      </c>
      <c r="F46" s="19">
        <f t="shared" si="3"/>
        <v>8.9499999999999993</v>
      </c>
      <c r="G46" s="21">
        <f t="shared" si="4"/>
        <v>10</v>
      </c>
      <c r="H46" s="37">
        <f t="shared" si="5"/>
        <v>9.1</v>
      </c>
      <c r="I46" s="40" t="s">
        <v>257</v>
      </c>
      <c r="M46" s="31" t="s">
        <v>55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1:60" x14ac:dyDescent="0.15">
      <c r="A47" s="39">
        <v>43102</v>
      </c>
      <c r="B47" s="22">
        <v>5677</v>
      </c>
      <c r="C47" s="19">
        <f t="shared" si="0"/>
        <v>3.38</v>
      </c>
      <c r="D47" s="19">
        <f t="shared" si="1"/>
        <v>3.35</v>
      </c>
      <c r="E47" s="20">
        <f t="shared" si="2"/>
        <v>4.76</v>
      </c>
      <c r="F47" s="19">
        <f t="shared" si="3"/>
        <v>9.06</v>
      </c>
      <c r="G47" s="21">
        <f t="shared" si="4"/>
        <v>57</v>
      </c>
      <c r="H47" s="37">
        <f t="shared" si="5"/>
        <v>6.6</v>
      </c>
      <c r="I47" s="40" t="s">
        <v>257</v>
      </c>
      <c r="M47" s="31" t="s">
        <v>56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1:60" x14ac:dyDescent="0.15">
      <c r="A48" s="39">
        <v>43102</v>
      </c>
      <c r="B48" s="22">
        <v>5694</v>
      </c>
      <c r="C48" s="19">
        <f t="shared" si="0"/>
        <v>3.95</v>
      </c>
      <c r="D48" s="19">
        <f t="shared" si="1"/>
        <v>2.96</v>
      </c>
      <c r="E48" s="20">
        <f t="shared" si="2"/>
        <v>4.82</v>
      </c>
      <c r="F48" s="19">
        <f t="shared" si="3"/>
        <v>8.66</v>
      </c>
      <c r="G48" s="21">
        <f t="shared" si="4"/>
        <v>7</v>
      </c>
      <c r="H48" s="37">
        <f t="shared" si="5"/>
        <v>8.8000000000000007</v>
      </c>
      <c r="I48" s="40" t="s">
        <v>257</v>
      </c>
      <c r="M48" s="31" t="s">
        <v>57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1:60" x14ac:dyDescent="0.15">
      <c r="A49" s="39">
        <v>43102</v>
      </c>
      <c r="B49" s="22">
        <v>5696</v>
      </c>
      <c r="C49" s="19">
        <f t="shared" si="0"/>
        <v>3.76</v>
      </c>
      <c r="D49" s="19">
        <f t="shared" si="1"/>
        <v>3.06</v>
      </c>
      <c r="E49" s="20">
        <f t="shared" si="2"/>
        <v>4.78</v>
      </c>
      <c r="F49" s="19">
        <f t="shared" si="3"/>
        <v>8.77</v>
      </c>
      <c r="G49" s="21">
        <f t="shared" si="4"/>
        <v>97</v>
      </c>
      <c r="H49" s="37">
        <f t="shared" si="5"/>
        <v>7.6</v>
      </c>
      <c r="I49" s="40" t="s">
        <v>257</v>
      </c>
      <c r="M49" s="31" t="s">
        <v>58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1:60" x14ac:dyDescent="0.15">
      <c r="A50" s="39">
        <v>43102</v>
      </c>
      <c r="B50" s="22">
        <v>5697</v>
      </c>
      <c r="C50" s="19">
        <f t="shared" si="0"/>
        <v>4.45</v>
      </c>
      <c r="D50" s="19">
        <f t="shared" si="1"/>
        <v>3.22</v>
      </c>
      <c r="E50" s="20">
        <f t="shared" si="2"/>
        <v>4.83</v>
      </c>
      <c r="F50" s="19">
        <f t="shared" si="3"/>
        <v>8.9700000000000006</v>
      </c>
      <c r="G50" s="21">
        <f t="shared" si="4"/>
        <v>403</v>
      </c>
      <c r="H50" s="37">
        <f t="shared" si="5"/>
        <v>10.1</v>
      </c>
      <c r="I50" s="40" t="s">
        <v>257</v>
      </c>
      <c r="M50" s="31" t="s">
        <v>59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1:60" x14ac:dyDescent="0.15">
      <c r="A51" s="39">
        <v>43102</v>
      </c>
      <c r="B51" s="22">
        <v>5808</v>
      </c>
      <c r="C51" s="19">
        <f t="shared" si="0"/>
        <v>4.1399999999999997</v>
      </c>
      <c r="D51" s="19">
        <f t="shared" si="1"/>
        <v>3.41</v>
      </c>
      <c r="E51" s="20">
        <f t="shared" si="2"/>
        <v>4.93</v>
      </c>
      <c r="F51" s="19">
        <f t="shared" si="3"/>
        <v>9.24</v>
      </c>
      <c r="G51" s="21">
        <f t="shared" si="4"/>
        <v>34</v>
      </c>
      <c r="H51" s="37">
        <f t="shared" si="5"/>
        <v>9.5</v>
      </c>
      <c r="I51" s="40" t="s">
        <v>257</v>
      </c>
      <c r="M51" s="31" t="s">
        <v>60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1:60" x14ac:dyDescent="0.15">
      <c r="A52" s="39">
        <v>43102</v>
      </c>
      <c r="B52" s="22">
        <v>5823</v>
      </c>
      <c r="C52" s="19">
        <f t="shared" si="0"/>
        <v>3.55</v>
      </c>
      <c r="D52" s="19">
        <f t="shared" si="1"/>
        <v>3.32</v>
      </c>
      <c r="E52" s="20">
        <f t="shared" si="2"/>
        <v>4.57</v>
      </c>
      <c r="F52" s="19">
        <f t="shared" si="3"/>
        <v>8.8699999999999992</v>
      </c>
      <c r="G52" s="21">
        <f t="shared" si="4"/>
        <v>532</v>
      </c>
      <c r="H52" s="37">
        <f t="shared" si="5"/>
        <v>10.6</v>
      </c>
      <c r="I52" s="40" t="s">
        <v>257</v>
      </c>
      <c r="M52" s="31" t="s">
        <v>61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1:60" x14ac:dyDescent="0.15">
      <c r="A53" s="39">
        <v>43102</v>
      </c>
      <c r="B53" s="22">
        <v>5828</v>
      </c>
      <c r="C53" s="19">
        <f t="shared" si="0"/>
        <v>3.65</v>
      </c>
      <c r="D53" s="19">
        <f t="shared" si="1"/>
        <v>3.29</v>
      </c>
      <c r="E53" s="20">
        <f t="shared" si="2"/>
        <v>5</v>
      </c>
      <c r="F53" s="19">
        <f t="shared" si="3"/>
        <v>9.1999999999999993</v>
      </c>
      <c r="G53" s="21">
        <f t="shared" si="4"/>
        <v>80</v>
      </c>
      <c r="H53" s="37">
        <f t="shared" si="5"/>
        <v>9.4</v>
      </c>
      <c r="I53" s="40" t="s">
        <v>257</v>
      </c>
      <c r="M53" s="31" t="s">
        <v>62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1:60" x14ac:dyDescent="0.15">
      <c r="A54" s="39">
        <v>43102</v>
      </c>
      <c r="B54" s="22">
        <v>5834</v>
      </c>
      <c r="C54" s="19">
        <f t="shared" si="0"/>
        <v>2.67</v>
      </c>
      <c r="D54" s="19">
        <f t="shared" si="1"/>
        <v>3.16</v>
      </c>
      <c r="E54" s="20">
        <f t="shared" si="2"/>
        <v>5.04</v>
      </c>
      <c r="F54" s="19">
        <f t="shared" si="3"/>
        <v>9.0299999999999994</v>
      </c>
      <c r="G54" s="21">
        <f t="shared" si="4"/>
        <v>25</v>
      </c>
      <c r="H54" s="37">
        <f t="shared" si="5"/>
        <v>11.1</v>
      </c>
      <c r="I54" s="40" t="s">
        <v>257</v>
      </c>
      <c r="M54" s="31" t="s">
        <v>63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1:60" x14ac:dyDescent="0.15">
      <c r="A55" s="39">
        <v>43102</v>
      </c>
      <c r="B55" s="22">
        <v>5838</v>
      </c>
      <c r="C55" s="19">
        <f t="shared" si="0"/>
        <v>3.51</v>
      </c>
      <c r="D55" s="19">
        <f t="shared" si="1"/>
        <v>3.14</v>
      </c>
      <c r="E55" s="20">
        <f t="shared" si="2"/>
        <v>4.95</v>
      </c>
      <c r="F55" s="19">
        <f t="shared" si="3"/>
        <v>8.94</v>
      </c>
      <c r="G55" s="21">
        <f t="shared" si="4"/>
        <v>398</v>
      </c>
      <c r="H55" s="37">
        <f t="shared" si="5"/>
        <v>7.8</v>
      </c>
      <c r="I55" s="40" t="s">
        <v>257</v>
      </c>
      <c r="M55" s="31" t="s">
        <v>64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1:60" x14ac:dyDescent="0.15">
      <c r="A56" s="39">
        <v>43102</v>
      </c>
      <c r="B56" s="22">
        <v>5840</v>
      </c>
      <c r="C56" s="19">
        <f t="shared" si="0"/>
        <v>3.12</v>
      </c>
      <c r="D56" s="19">
        <f t="shared" si="1"/>
        <v>2.85</v>
      </c>
      <c r="E56" s="20">
        <f t="shared" si="2"/>
        <v>4.93</v>
      </c>
      <c r="F56" s="19">
        <f t="shared" si="3"/>
        <v>8.68</v>
      </c>
      <c r="G56" s="21">
        <f t="shared" si="4"/>
        <v>16</v>
      </c>
      <c r="H56" s="37">
        <f t="shared" si="5"/>
        <v>8.1</v>
      </c>
      <c r="I56" s="40" t="s">
        <v>257</v>
      </c>
      <c r="M56" s="31" t="s">
        <v>65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1:60" x14ac:dyDescent="0.15">
      <c r="A57" s="39">
        <v>43102</v>
      </c>
      <c r="B57" s="22">
        <v>5844</v>
      </c>
      <c r="C57" s="19">
        <f t="shared" si="0"/>
        <v>6.91</v>
      </c>
      <c r="D57" s="19">
        <f t="shared" si="1"/>
        <v>3.18</v>
      </c>
      <c r="E57" s="20">
        <f t="shared" si="2"/>
        <v>4.4800000000000004</v>
      </c>
      <c r="F57" s="19">
        <f t="shared" si="3"/>
        <v>8.5500000000000007</v>
      </c>
      <c r="G57" s="21">
        <f t="shared" si="4"/>
        <v>58</v>
      </c>
      <c r="H57" s="37">
        <f t="shared" si="5"/>
        <v>10.199999999999999</v>
      </c>
      <c r="I57" s="40" t="s">
        <v>257</v>
      </c>
      <c r="M57" s="31" t="s">
        <v>66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1:60" x14ac:dyDescent="0.15">
      <c r="A58" s="39">
        <v>43102</v>
      </c>
      <c r="B58" s="22">
        <v>5849</v>
      </c>
      <c r="C58" s="19">
        <f t="shared" si="0"/>
        <v>3.16</v>
      </c>
      <c r="D58" s="19">
        <f t="shared" si="1"/>
        <v>3.02</v>
      </c>
      <c r="E58" s="20">
        <f t="shared" si="2"/>
        <v>4.93</v>
      </c>
      <c r="F58" s="19">
        <f t="shared" si="3"/>
        <v>8.8699999999999992</v>
      </c>
      <c r="G58" s="21">
        <f t="shared" si="4"/>
        <v>15</v>
      </c>
      <c r="H58" s="37">
        <f t="shared" si="5"/>
        <v>8.1999999999999993</v>
      </c>
      <c r="I58" s="40" t="s">
        <v>257</v>
      </c>
      <c r="M58" s="31" t="s">
        <v>67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1:60" x14ac:dyDescent="0.15">
      <c r="A59" s="39">
        <v>43102</v>
      </c>
      <c r="B59" s="22">
        <v>5858</v>
      </c>
      <c r="C59" s="19">
        <f t="shared" si="0"/>
        <v>4.28</v>
      </c>
      <c r="D59" s="19">
        <f t="shared" si="1"/>
        <v>3.02</v>
      </c>
      <c r="E59" s="20">
        <f t="shared" si="2"/>
        <v>4.8099999999999996</v>
      </c>
      <c r="F59" s="19">
        <f t="shared" si="3"/>
        <v>8.68</v>
      </c>
      <c r="G59" s="21">
        <f t="shared" si="4"/>
        <v>83</v>
      </c>
      <c r="H59" s="37">
        <f t="shared" si="5"/>
        <v>9.6</v>
      </c>
      <c r="I59" s="40" t="s">
        <v>257</v>
      </c>
      <c r="M59" s="31" t="s">
        <v>68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1:60" x14ac:dyDescent="0.15">
      <c r="A60" s="39">
        <v>43102</v>
      </c>
      <c r="B60" s="22">
        <v>5862</v>
      </c>
      <c r="C60" s="19">
        <f t="shared" si="0"/>
        <v>4.09</v>
      </c>
      <c r="D60" s="19">
        <f t="shared" si="1"/>
        <v>2.75</v>
      </c>
      <c r="E60" s="20">
        <f t="shared" si="2"/>
        <v>4.97</v>
      </c>
      <c r="F60" s="19">
        <f t="shared" si="3"/>
        <v>8.59</v>
      </c>
      <c r="G60" s="21">
        <f t="shared" si="4"/>
        <v>11</v>
      </c>
      <c r="H60" s="37">
        <f t="shared" si="5"/>
        <v>9.5</v>
      </c>
      <c r="I60" s="40" t="s">
        <v>257</v>
      </c>
      <c r="M60" s="31" t="s">
        <v>69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1:60" x14ac:dyDescent="0.15">
      <c r="A61" s="39">
        <v>43102</v>
      </c>
      <c r="B61" s="22">
        <v>6058</v>
      </c>
      <c r="C61" s="19">
        <f t="shared" si="0"/>
        <v>3.11</v>
      </c>
      <c r="D61" s="19">
        <f t="shared" si="1"/>
        <v>2.52</v>
      </c>
      <c r="E61" s="20">
        <f t="shared" si="2"/>
        <v>4.97</v>
      </c>
      <c r="F61" s="19">
        <f t="shared" si="3"/>
        <v>8.32</v>
      </c>
      <c r="G61" s="21">
        <f t="shared" si="4"/>
        <v>38</v>
      </c>
      <c r="H61" s="37">
        <f t="shared" si="5"/>
        <v>14.6</v>
      </c>
      <c r="I61" s="40" t="s">
        <v>257</v>
      </c>
      <c r="M61" s="31" t="s">
        <v>70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1:60" x14ac:dyDescent="0.15">
      <c r="A62" s="39">
        <v>43102</v>
      </c>
      <c r="B62" s="22">
        <v>6076</v>
      </c>
      <c r="C62" s="19">
        <f t="shared" si="0"/>
        <v>2.62</v>
      </c>
      <c r="D62" s="19">
        <f t="shared" si="1"/>
        <v>2.94</v>
      </c>
      <c r="E62" s="20">
        <f t="shared" si="2"/>
        <v>4.9400000000000004</v>
      </c>
      <c r="F62" s="19">
        <f t="shared" si="3"/>
        <v>8.86</v>
      </c>
      <c r="G62" s="21">
        <f t="shared" si="4"/>
        <v>100</v>
      </c>
      <c r="H62" s="37">
        <f t="shared" si="5"/>
        <v>9.1</v>
      </c>
      <c r="I62" s="40" t="s">
        <v>257</v>
      </c>
      <c r="M62" s="31" t="s">
        <v>71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1:60" x14ac:dyDescent="0.15">
      <c r="A63" s="39">
        <v>43102</v>
      </c>
      <c r="B63" s="22">
        <v>6090</v>
      </c>
      <c r="C63" s="19">
        <f t="shared" si="0"/>
        <v>3.67</v>
      </c>
      <c r="D63" s="19">
        <f t="shared" si="1"/>
        <v>3.01</v>
      </c>
      <c r="E63" s="20">
        <f t="shared" si="2"/>
        <v>5.05</v>
      </c>
      <c r="F63" s="19">
        <f t="shared" si="3"/>
        <v>8.94</v>
      </c>
      <c r="G63" s="21">
        <f t="shared" si="4"/>
        <v>24</v>
      </c>
      <c r="H63" s="37">
        <f t="shared" si="5"/>
        <v>9.1999999999999993</v>
      </c>
      <c r="I63" s="40" t="s">
        <v>257</v>
      </c>
      <c r="M63" s="31" t="s">
        <v>72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1:60" x14ac:dyDescent="0.15">
      <c r="A64" s="39">
        <v>43102</v>
      </c>
      <c r="B64" s="22">
        <v>6091</v>
      </c>
      <c r="C64" s="19">
        <f t="shared" si="0"/>
        <v>3.16</v>
      </c>
      <c r="D64" s="19">
        <f t="shared" si="1"/>
        <v>2.75</v>
      </c>
      <c r="E64" s="20">
        <f t="shared" si="2"/>
        <v>5.03</v>
      </c>
      <c r="F64" s="19">
        <f t="shared" si="3"/>
        <v>8.74</v>
      </c>
      <c r="G64" s="21">
        <f t="shared" si="4"/>
        <v>24</v>
      </c>
      <c r="H64" s="37">
        <f t="shared" si="5"/>
        <v>7.5</v>
      </c>
      <c r="I64" s="40" t="s">
        <v>257</v>
      </c>
      <c r="M64" s="31" t="s">
        <v>73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1:60" x14ac:dyDescent="0.15">
      <c r="A65" s="39">
        <v>43102</v>
      </c>
      <c r="B65" s="22">
        <v>6098</v>
      </c>
      <c r="C65" s="19">
        <f t="shared" si="0"/>
        <v>3.85</v>
      </c>
      <c r="D65" s="19">
        <f t="shared" si="1"/>
        <v>3.34</v>
      </c>
      <c r="E65" s="20">
        <f t="shared" si="2"/>
        <v>4.87</v>
      </c>
      <c r="F65" s="19">
        <f t="shared" si="3"/>
        <v>9.17</v>
      </c>
      <c r="G65" s="21">
        <f t="shared" si="4"/>
        <v>43</v>
      </c>
      <c r="H65" s="37">
        <f t="shared" si="5"/>
        <v>10.199999999999999</v>
      </c>
      <c r="I65" s="40" t="s">
        <v>257</v>
      </c>
      <c r="M65" s="31" t="s">
        <v>74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1:60" x14ac:dyDescent="0.15">
      <c r="A66" s="39">
        <v>43102</v>
      </c>
      <c r="B66" s="22">
        <v>6201</v>
      </c>
      <c r="C66" s="19">
        <f t="shared" si="0"/>
        <v>2.87</v>
      </c>
      <c r="D66" s="19">
        <f t="shared" si="1"/>
        <v>2.68</v>
      </c>
      <c r="E66" s="20">
        <f t="shared" si="2"/>
        <v>4.6100000000000003</v>
      </c>
      <c r="F66" s="19">
        <f t="shared" si="3"/>
        <v>8.24</v>
      </c>
      <c r="G66" s="21">
        <f t="shared" si="4"/>
        <v>64</v>
      </c>
      <c r="H66" s="37">
        <f t="shared" si="5"/>
        <v>7.9</v>
      </c>
      <c r="I66" s="40" t="s">
        <v>257</v>
      </c>
      <c r="M66" s="31" t="s">
        <v>75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1:60" x14ac:dyDescent="0.15">
      <c r="A67" s="39">
        <v>43102</v>
      </c>
      <c r="B67" s="22">
        <v>6205</v>
      </c>
      <c r="C67" s="19">
        <f t="shared" si="0"/>
        <v>3.22</v>
      </c>
      <c r="D67" s="19">
        <f t="shared" si="1"/>
        <v>2.89</v>
      </c>
      <c r="E67" s="20">
        <f t="shared" si="2"/>
        <v>5.09</v>
      </c>
      <c r="F67" s="19">
        <f t="shared" si="3"/>
        <v>8.84</v>
      </c>
      <c r="G67" s="21">
        <f t="shared" si="4"/>
        <v>26</v>
      </c>
      <c r="H67" s="37">
        <f t="shared" si="5"/>
        <v>8.1999999999999993</v>
      </c>
      <c r="I67" s="40" t="s">
        <v>257</v>
      </c>
      <c r="M67" s="31" t="s">
        <v>76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1:60" x14ac:dyDescent="0.15">
      <c r="A68" s="39">
        <v>43102</v>
      </c>
      <c r="B68" s="22">
        <v>6206</v>
      </c>
      <c r="C68" s="19">
        <f t="shared" si="0"/>
        <v>3.79</v>
      </c>
      <c r="D68" s="19">
        <f t="shared" si="1"/>
        <v>3.42</v>
      </c>
      <c r="E68" s="20">
        <f t="shared" si="2"/>
        <v>5.0599999999999996</v>
      </c>
      <c r="F68" s="19">
        <f t="shared" si="3"/>
        <v>9.34</v>
      </c>
      <c r="G68" s="21">
        <f t="shared" si="4"/>
        <v>13</v>
      </c>
      <c r="H68" s="37">
        <f t="shared" si="5"/>
        <v>8.8000000000000007</v>
      </c>
      <c r="I68" s="40" t="s">
        <v>257</v>
      </c>
      <c r="M68" s="31" t="s">
        <v>77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1:60" x14ac:dyDescent="0.15">
      <c r="A69" s="39">
        <v>43102</v>
      </c>
      <c r="B69" s="22">
        <v>6210</v>
      </c>
      <c r="C69" s="19">
        <f t="shared" si="0"/>
        <v>3.31</v>
      </c>
      <c r="D69" s="19">
        <f t="shared" si="1"/>
        <v>2.72</v>
      </c>
      <c r="E69" s="20">
        <f t="shared" si="2"/>
        <v>4.87</v>
      </c>
      <c r="F69" s="19">
        <f t="shared" si="3"/>
        <v>8.49</v>
      </c>
      <c r="G69" s="21">
        <f t="shared" si="4"/>
        <v>14</v>
      </c>
      <c r="H69" s="37">
        <f t="shared" si="5"/>
        <v>8.3000000000000007</v>
      </c>
      <c r="I69" s="40" t="s">
        <v>257</v>
      </c>
      <c r="M69" s="31" t="s">
        <v>78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1:60" x14ac:dyDescent="0.15">
      <c r="A70" s="39">
        <v>43102</v>
      </c>
      <c r="B70" s="22">
        <v>6211</v>
      </c>
      <c r="C70" s="19">
        <f t="shared" si="0"/>
        <v>3.82</v>
      </c>
      <c r="D70" s="19">
        <f t="shared" si="1"/>
        <v>3.17</v>
      </c>
      <c r="E70" s="20">
        <f t="shared" si="2"/>
        <v>4.91</v>
      </c>
      <c r="F70" s="19">
        <f t="shared" si="3"/>
        <v>8.99</v>
      </c>
      <c r="G70" s="21">
        <f t="shared" si="4"/>
        <v>18</v>
      </c>
      <c r="H70" s="37">
        <f t="shared" si="5"/>
        <v>7.5</v>
      </c>
      <c r="I70" s="40" t="s">
        <v>257</v>
      </c>
      <c r="M70" s="31" t="s">
        <v>79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1:60" x14ac:dyDescent="0.15">
      <c r="A71" s="39">
        <v>43102</v>
      </c>
      <c r="B71" s="22">
        <v>6213</v>
      </c>
      <c r="C71" s="19">
        <f t="shared" si="0"/>
        <v>3.12</v>
      </c>
      <c r="D71" s="19">
        <f t="shared" si="1"/>
        <v>2.82</v>
      </c>
      <c r="E71" s="20">
        <f t="shared" si="2"/>
        <v>4.8600000000000003</v>
      </c>
      <c r="F71" s="19">
        <f t="shared" si="3"/>
        <v>8.59</v>
      </c>
      <c r="G71" s="21">
        <f t="shared" si="4"/>
        <v>24</v>
      </c>
      <c r="H71" s="37">
        <f t="shared" si="5"/>
        <v>8.4</v>
      </c>
      <c r="I71" s="40" t="s">
        <v>257</v>
      </c>
      <c r="M71" s="31" t="s">
        <v>80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1:60" x14ac:dyDescent="0.15">
      <c r="A72" s="39">
        <v>43102</v>
      </c>
      <c r="B72" s="22">
        <v>6214</v>
      </c>
      <c r="C72" s="19">
        <f t="shared" si="0"/>
        <v>3.76</v>
      </c>
      <c r="D72" s="19">
        <f t="shared" si="1"/>
        <v>3.16</v>
      </c>
      <c r="E72" s="20">
        <f t="shared" si="2"/>
        <v>4.78</v>
      </c>
      <c r="F72" s="19">
        <f t="shared" si="3"/>
        <v>8.8699999999999992</v>
      </c>
      <c r="G72" s="21">
        <f t="shared" si="4"/>
        <v>21</v>
      </c>
      <c r="H72" s="37">
        <f t="shared" si="5"/>
        <v>9.8000000000000007</v>
      </c>
      <c r="I72" s="40" t="s">
        <v>257</v>
      </c>
      <c r="M72" s="31" t="s">
        <v>81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1:60" x14ac:dyDescent="0.15">
      <c r="A73" s="39">
        <v>43102</v>
      </c>
      <c r="B73" s="22">
        <v>6215</v>
      </c>
      <c r="C73" s="19">
        <f t="shared" si="0"/>
        <v>3.86</v>
      </c>
      <c r="D73" s="19">
        <f t="shared" si="1"/>
        <v>3.62</v>
      </c>
      <c r="E73" s="20">
        <f t="shared" si="2"/>
        <v>4.97</v>
      </c>
      <c r="F73" s="19">
        <f t="shared" si="3"/>
        <v>9.44</v>
      </c>
      <c r="G73" s="21">
        <f t="shared" si="4"/>
        <v>887</v>
      </c>
      <c r="H73" s="37">
        <f t="shared" si="5"/>
        <v>10</v>
      </c>
      <c r="I73" s="40" t="s">
        <v>257</v>
      </c>
      <c r="M73" s="31" t="s">
        <v>82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1:60" x14ac:dyDescent="0.15">
      <c r="A74" s="39">
        <v>43102</v>
      </c>
      <c r="B74" s="22">
        <v>6218</v>
      </c>
      <c r="C74" s="19">
        <f t="shared" si="0"/>
        <v>2.76</v>
      </c>
      <c r="D74" s="19">
        <f t="shared" si="1"/>
        <v>3.42</v>
      </c>
      <c r="E74" s="20">
        <f t="shared" si="2"/>
        <v>5.07</v>
      </c>
      <c r="F74" s="19">
        <f t="shared" si="3"/>
        <v>9.39</v>
      </c>
      <c r="G74" s="21">
        <f t="shared" si="4"/>
        <v>78</v>
      </c>
      <c r="H74" s="37">
        <f t="shared" si="5"/>
        <v>7.5</v>
      </c>
      <c r="I74" s="40" t="s">
        <v>257</v>
      </c>
      <c r="M74" s="31" t="s">
        <v>83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1:60" x14ac:dyDescent="0.15">
      <c r="A75" s="39">
        <v>43102</v>
      </c>
      <c r="B75" s="22">
        <v>6219</v>
      </c>
      <c r="C75" s="19">
        <f t="shared" si="0"/>
        <v>4.34</v>
      </c>
      <c r="D75" s="19">
        <f t="shared" si="1"/>
        <v>3.22</v>
      </c>
      <c r="E75" s="20">
        <f t="shared" si="2"/>
        <v>5.08</v>
      </c>
      <c r="F75" s="19">
        <f t="shared" si="3"/>
        <v>9.2200000000000006</v>
      </c>
      <c r="G75" s="21">
        <f t="shared" si="4"/>
        <v>17</v>
      </c>
      <c r="H75" s="37">
        <f t="shared" si="5"/>
        <v>10</v>
      </c>
      <c r="I75" s="40" t="s">
        <v>257</v>
      </c>
      <c r="M75" s="31" t="s">
        <v>84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1:60" x14ac:dyDescent="0.15">
      <c r="A76" s="39">
        <v>43102</v>
      </c>
      <c r="B76" s="22">
        <v>6221</v>
      </c>
      <c r="C76" s="19">
        <f t="shared" si="0"/>
        <v>3.06</v>
      </c>
      <c r="D76" s="19">
        <f t="shared" si="1"/>
        <v>2.91</v>
      </c>
      <c r="E76" s="20">
        <f t="shared" si="2"/>
        <v>5.17</v>
      </c>
      <c r="F76" s="19">
        <f t="shared" si="3"/>
        <v>8.9</v>
      </c>
      <c r="G76" s="21">
        <f t="shared" si="4"/>
        <v>53</v>
      </c>
      <c r="H76" s="37">
        <f t="shared" si="5"/>
        <v>7</v>
      </c>
      <c r="I76" s="40" t="s">
        <v>257</v>
      </c>
      <c r="M76" s="31" t="s">
        <v>85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1:60" x14ac:dyDescent="0.15">
      <c r="A77" s="39">
        <v>43102</v>
      </c>
      <c r="B77" s="22">
        <v>6222</v>
      </c>
      <c r="C77" s="19">
        <f t="shared" si="0"/>
        <v>3.96</v>
      </c>
      <c r="D77" s="19">
        <f t="shared" si="1"/>
        <v>3.14</v>
      </c>
      <c r="E77" s="20">
        <f t="shared" si="2"/>
        <v>5.04</v>
      </c>
      <c r="F77" s="19">
        <f t="shared" si="3"/>
        <v>9.11</v>
      </c>
      <c r="G77" s="21">
        <f t="shared" si="4"/>
        <v>13</v>
      </c>
      <c r="H77" s="37">
        <f t="shared" si="5"/>
        <v>8</v>
      </c>
      <c r="I77" s="40" t="s">
        <v>257</v>
      </c>
      <c r="M77" s="31" t="s">
        <v>86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1:60" x14ac:dyDescent="0.15">
      <c r="A78" s="39">
        <v>43102</v>
      </c>
      <c r="B78" s="22">
        <v>6226</v>
      </c>
      <c r="C78" s="19">
        <f t="shared" si="0"/>
        <v>4.12</v>
      </c>
      <c r="D78" s="19">
        <f t="shared" si="1"/>
        <v>2.94</v>
      </c>
      <c r="E78" s="20">
        <f t="shared" si="2"/>
        <v>5.0999999999999996</v>
      </c>
      <c r="F78" s="19">
        <f t="shared" si="3"/>
        <v>9.01</v>
      </c>
      <c r="G78" s="21">
        <f t="shared" si="4"/>
        <v>13</v>
      </c>
      <c r="H78" s="37">
        <f t="shared" si="5"/>
        <v>7.7</v>
      </c>
      <c r="I78" s="40" t="s">
        <v>257</v>
      </c>
      <c r="M78" s="31" t="s">
        <v>87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1:60" x14ac:dyDescent="0.15">
      <c r="A79" s="39">
        <v>43102</v>
      </c>
      <c r="B79" s="22">
        <v>6229</v>
      </c>
      <c r="C79" s="19">
        <f t="shared" si="0"/>
        <v>3.24</v>
      </c>
      <c r="D79" s="19">
        <f t="shared" si="1"/>
        <v>3.13</v>
      </c>
      <c r="E79" s="20">
        <f t="shared" si="2"/>
        <v>5.05</v>
      </c>
      <c r="F79" s="19">
        <f t="shared" si="3"/>
        <v>9.08</v>
      </c>
      <c r="G79" s="21">
        <f t="shared" si="4"/>
        <v>131</v>
      </c>
      <c r="H79" s="37">
        <f t="shared" si="5"/>
        <v>8.6</v>
      </c>
      <c r="I79" s="40" t="s">
        <v>257</v>
      </c>
      <c r="M79" s="31" t="s">
        <v>88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1:60" x14ac:dyDescent="0.15">
      <c r="A80" s="39">
        <v>43102</v>
      </c>
      <c r="B80" s="22">
        <v>6230</v>
      </c>
      <c r="C80" s="19">
        <f t="shared" si="0"/>
        <v>2.84</v>
      </c>
      <c r="D80" s="19">
        <f t="shared" si="1"/>
        <v>3.32</v>
      </c>
      <c r="E80" s="20">
        <f t="shared" si="2"/>
        <v>4.8899999999999997</v>
      </c>
      <c r="F80" s="19">
        <f t="shared" si="3"/>
        <v>9.19</v>
      </c>
      <c r="G80" s="21">
        <f t="shared" si="4"/>
        <v>77</v>
      </c>
      <c r="H80" s="37">
        <f t="shared" si="5"/>
        <v>8.4</v>
      </c>
      <c r="I80" s="40" t="s">
        <v>257</v>
      </c>
      <c r="M80" s="31" t="s">
        <v>89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1:60" x14ac:dyDescent="0.15">
      <c r="A81" s="39">
        <v>43102</v>
      </c>
      <c r="B81" s="22">
        <v>6231</v>
      </c>
      <c r="C81" s="19">
        <f t="shared" si="0"/>
        <v>4.79</v>
      </c>
      <c r="D81" s="19">
        <f t="shared" si="1"/>
        <v>3.24</v>
      </c>
      <c r="E81" s="20">
        <f t="shared" si="2"/>
        <v>4.95</v>
      </c>
      <c r="F81" s="19">
        <f t="shared" si="3"/>
        <v>9.09</v>
      </c>
      <c r="G81" s="21">
        <f t="shared" si="4"/>
        <v>30</v>
      </c>
      <c r="H81" s="37">
        <f t="shared" si="5"/>
        <v>8.8000000000000007</v>
      </c>
      <c r="I81" s="40" t="s">
        <v>257</v>
      </c>
      <c r="M81" s="31" t="s">
        <v>90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1:60" x14ac:dyDescent="0.15">
      <c r="A82" s="39">
        <v>43102</v>
      </c>
      <c r="B82" s="22">
        <v>6232</v>
      </c>
      <c r="C82" s="19">
        <f t="shared" si="0"/>
        <v>4.84</v>
      </c>
      <c r="D82" s="19">
        <f t="shared" si="1"/>
        <v>3.07</v>
      </c>
      <c r="E82" s="20">
        <f t="shared" si="2"/>
        <v>4.91</v>
      </c>
      <c r="F82" s="19">
        <f t="shared" si="3"/>
        <v>8.94</v>
      </c>
      <c r="G82" s="21">
        <f t="shared" si="4"/>
        <v>30</v>
      </c>
      <c r="H82" s="37">
        <f t="shared" si="5"/>
        <v>9</v>
      </c>
      <c r="I82" s="40" t="s">
        <v>257</v>
      </c>
      <c r="M82" s="31" t="s">
        <v>91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1:60" x14ac:dyDescent="0.15">
      <c r="A83" s="39">
        <v>43102</v>
      </c>
      <c r="B83" s="22">
        <v>6233</v>
      </c>
      <c r="C83" s="19">
        <f t="shared" si="0"/>
        <v>2.99</v>
      </c>
      <c r="D83" s="19">
        <f t="shared" si="1"/>
        <v>3.23</v>
      </c>
      <c r="E83" s="20">
        <f t="shared" si="2"/>
        <v>5.23</v>
      </c>
      <c r="F83" s="19">
        <f t="shared" si="3"/>
        <v>9.35</v>
      </c>
      <c r="G83" s="21">
        <f t="shared" si="4"/>
        <v>85</v>
      </c>
      <c r="H83" s="37">
        <f t="shared" si="5"/>
        <v>7.8</v>
      </c>
      <c r="I83" s="40" t="s">
        <v>257</v>
      </c>
      <c r="M83" s="31" t="s">
        <v>92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1:60" x14ac:dyDescent="0.15">
      <c r="A84" s="39">
        <v>43102</v>
      </c>
      <c r="B84" s="22">
        <v>6234</v>
      </c>
      <c r="C84" s="19">
        <f t="shared" si="0"/>
        <v>4.1399999999999997</v>
      </c>
      <c r="D84" s="19">
        <f t="shared" si="1"/>
        <v>2.87</v>
      </c>
      <c r="E84" s="20">
        <f t="shared" si="2"/>
        <v>4.8499999999999996</v>
      </c>
      <c r="F84" s="19">
        <f t="shared" si="3"/>
        <v>8.6</v>
      </c>
      <c r="G84" s="21">
        <f t="shared" si="4"/>
        <v>57</v>
      </c>
      <c r="H84" s="37">
        <f t="shared" si="5"/>
        <v>9.8000000000000007</v>
      </c>
      <c r="I84" s="40" t="s">
        <v>257</v>
      </c>
      <c r="M84" s="31" t="s">
        <v>93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1:60" x14ac:dyDescent="0.15">
      <c r="A85" s="39">
        <v>43102</v>
      </c>
      <c r="B85" s="22">
        <v>6235</v>
      </c>
      <c r="C85" s="19">
        <f t="shared" ref="C85:C148" si="6">IF(M85&gt;"",VALUE(MID(M85,15,4))/100,"")</f>
        <v>3.8</v>
      </c>
      <c r="D85" s="19">
        <f t="shared" ref="D85:D148" si="7">IF(M85&gt;"",VALUE(MID(M85,19,4))/100,"")</f>
        <v>3.16</v>
      </c>
      <c r="E85" s="20">
        <f t="shared" ref="E85:E148" si="8">IF(M85&gt;"",VALUE(MID(M85,28,4))/100,"")</f>
        <v>4.8099999999999996</v>
      </c>
      <c r="F85" s="19">
        <f t="shared" ref="F85:F148" si="9">IF(M85&gt;"",VALUE(MID(M85,32,4))/100,"")</f>
        <v>8.8800000000000008</v>
      </c>
      <c r="G85" s="21">
        <f t="shared" ref="G85:G148" si="10">IF(+M85&gt;"",VALUE(MID(M85,24,4)),"")</f>
        <v>24</v>
      </c>
      <c r="H85" s="37">
        <f t="shared" ref="H85:H148" si="11">IF(M85&gt;"",VALUE(MID(M85,44,3))/10,"")</f>
        <v>8.3000000000000007</v>
      </c>
      <c r="I85" s="40" t="s">
        <v>257</v>
      </c>
      <c r="M85" s="31" t="s">
        <v>94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1:60" x14ac:dyDescent="0.15">
      <c r="A86" s="39">
        <v>43102</v>
      </c>
      <c r="B86" s="22">
        <v>6236</v>
      </c>
      <c r="C86" s="19">
        <f t="shared" si="6"/>
        <v>4.58</v>
      </c>
      <c r="D86" s="19">
        <f t="shared" si="7"/>
        <v>3.64</v>
      </c>
      <c r="E86" s="20">
        <f t="shared" si="8"/>
        <v>4.8499999999999996</v>
      </c>
      <c r="F86" s="19">
        <f t="shared" si="9"/>
        <v>9.34</v>
      </c>
      <c r="G86" s="21">
        <f t="shared" si="10"/>
        <v>519</v>
      </c>
      <c r="H86" s="37">
        <f t="shared" si="11"/>
        <v>9.3000000000000007</v>
      </c>
      <c r="I86" s="40" t="s">
        <v>257</v>
      </c>
      <c r="M86" s="31" t="s">
        <v>95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1:60" x14ac:dyDescent="0.15">
      <c r="A87" s="39">
        <v>43102</v>
      </c>
      <c r="B87" s="22">
        <v>6238</v>
      </c>
      <c r="C87" s="19">
        <f t="shared" si="6"/>
        <v>3.8</v>
      </c>
      <c r="D87" s="19">
        <f t="shared" si="7"/>
        <v>3.84</v>
      </c>
      <c r="E87" s="20">
        <f t="shared" si="8"/>
        <v>4.92</v>
      </c>
      <c r="F87" s="19">
        <f t="shared" si="9"/>
        <v>9.73</v>
      </c>
      <c r="G87" s="21">
        <f t="shared" si="10"/>
        <v>12</v>
      </c>
      <c r="H87" s="37">
        <f t="shared" si="11"/>
        <v>9.6</v>
      </c>
      <c r="I87" s="40" t="s">
        <v>257</v>
      </c>
      <c r="M87" s="31" t="s">
        <v>96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1:60" x14ac:dyDescent="0.15">
      <c r="A88" s="39">
        <v>43102</v>
      </c>
      <c r="B88" s="22">
        <v>6239</v>
      </c>
      <c r="C88" s="19">
        <f t="shared" si="6"/>
        <v>3.9</v>
      </c>
      <c r="D88" s="19">
        <f t="shared" si="7"/>
        <v>2.96</v>
      </c>
      <c r="E88" s="20">
        <f t="shared" si="8"/>
        <v>4.97</v>
      </c>
      <c r="F88" s="19">
        <f t="shared" si="9"/>
        <v>8.83</v>
      </c>
      <c r="G88" s="21">
        <f t="shared" si="10"/>
        <v>21</v>
      </c>
      <c r="H88" s="37">
        <f t="shared" si="11"/>
        <v>10</v>
      </c>
      <c r="I88" s="40" t="s">
        <v>257</v>
      </c>
      <c r="M88" s="31" t="s">
        <v>97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1:60" x14ac:dyDescent="0.15">
      <c r="A89" s="39">
        <v>43102</v>
      </c>
      <c r="B89" s="22">
        <v>6240</v>
      </c>
      <c r="C89" s="19">
        <f t="shared" si="6"/>
        <v>3.48</v>
      </c>
      <c r="D89" s="19">
        <f t="shared" si="7"/>
        <v>3.21</v>
      </c>
      <c r="E89" s="20">
        <f t="shared" si="8"/>
        <v>4.91</v>
      </c>
      <c r="F89" s="19">
        <f t="shared" si="9"/>
        <v>9.09</v>
      </c>
      <c r="G89" s="21">
        <f t="shared" si="10"/>
        <v>192</v>
      </c>
      <c r="H89" s="37">
        <f t="shared" si="11"/>
        <v>8.8000000000000007</v>
      </c>
      <c r="I89" s="40" t="s">
        <v>257</v>
      </c>
      <c r="M89" s="31" t="s">
        <v>98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1:60" x14ac:dyDescent="0.15">
      <c r="A90" s="39">
        <v>43102</v>
      </c>
      <c r="B90" s="22">
        <v>6241</v>
      </c>
      <c r="C90" s="19">
        <f t="shared" si="6"/>
        <v>3.73</v>
      </c>
      <c r="D90" s="19">
        <f t="shared" si="7"/>
        <v>2.75</v>
      </c>
      <c r="E90" s="20">
        <f t="shared" si="8"/>
        <v>4.7699999999999996</v>
      </c>
      <c r="F90" s="19">
        <f t="shared" si="9"/>
        <v>8.35</v>
      </c>
      <c r="G90" s="21">
        <f t="shared" si="10"/>
        <v>753</v>
      </c>
      <c r="H90" s="37">
        <f t="shared" si="11"/>
        <v>7</v>
      </c>
      <c r="I90" s="40" t="s">
        <v>257</v>
      </c>
      <c r="M90" s="31" t="s">
        <v>99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1:60" x14ac:dyDescent="0.15">
      <c r="A91" s="39">
        <v>43102</v>
      </c>
      <c r="B91" s="22">
        <v>6242</v>
      </c>
      <c r="C91" s="19">
        <f t="shared" si="6"/>
        <v>2.72</v>
      </c>
      <c r="D91" s="19">
        <f t="shared" si="7"/>
        <v>2.57</v>
      </c>
      <c r="E91" s="20">
        <f t="shared" si="8"/>
        <v>4.91</v>
      </c>
      <c r="F91" s="19">
        <f t="shared" si="9"/>
        <v>8.4600000000000009</v>
      </c>
      <c r="G91" s="21">
        <f t="shared" si="10"/>
        <v>62</v>
      </c>
      <c r="H91" s="37">
        <f t="shared" si="11"/>
        <v>8.6999999999999993</v>
      </c>
      <c r="I91" s="40" t="s">
        <v>257</v>
      </c>
      <c r="M91" s="31" t="s">
        <v>100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1:60" x14ac:dyDescent="0.15">
      <c r="A92" s="39">
        <v>43102</v>
      </c>
      <c r="B92" s="22">
        <v>6243</v>
      </c>
      <c r="C92" s="19">
        <f t="shared" si="6"/>
        <v>4.5999999999999996</v>
      </c>
      <c r="D92" s="19">
        <f t="shared" si="7"/>
        <v>3.51</v>
      </c>
      <c r="E92" s="20">
        <f t="shared" si="8"/>
        <v>5.05</v>
      </c>
      <c r="F92" s="19">
        <f t="shared" si="9"/>
        <v>9.4499999999999993</v>
      </c>
      <c r="G92" s="21">
        <f t="shared" si="10"/>
        <v>20</v>
      </c>
      <c r="H92" s="37">
        <f t="shared" si="11"/>
        <v>9</v>
      </c>
      <c r="I92" s="40" t="s">
        <v>257</v>
      </c>
      <c r="M92" s="31" t="s">
        <v>101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1:60" x14ac:dyDescent="0.15">
      <c r="A93" s="39">
        <v>43102</v>
      </c>
      <c r="B93" s="22">
        <v>6245</v>
      </c>
      <c r="C93" s="19">
        <f t="shared" si="6"/>
        <v>3.63</v>
      </c>
      <c r="D93" s="19">
        <f t="shared" si="7"/>
        <v>2.96</v>
      </c>
      <c r="E93" s="20">
        <f t="shared" si="8"/>
        <v>5.15</v>
      </c>
      <c r="F93" s="19">
        <f t="shared" si="9"/>
        <v>8.99</v>
      </c>
      <c r="G93" s="21">
        <f t="shared" si="10"/>
        <v>384</v>
      </c>
      <c r="H93" s="37">
        <f t="shared" si="11"/>
        <v>9.8000000000000007</v>
      </c>
      <c r="I93" s="40" t="s">
        <v>257</v>
      </c>
      <c r="M93" s="31" t="s">
        <v>102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1:60" x14ac:dyDescent="0.15">
      <c r="A94" s="39">
        <v>43102</v>
      </c>
      <c r="B94" s="22">
        <v>6247</v>
      </c>
      <c r="C94" s="19">
        <f t="shared" si="6"/>
        <v>3.35</v>
      </c>
      <c r="D94" s="19">
        <f t="shared" si="7"/>
        <v>2.93</v>
      </c>
      <c r="E94" s="20">
        <f t="shared" si="8"/>
        <v>5.22</v>
      </c>
      <c r="F94" s="19">
        <f t="shared" si="9"/>
        <v>9.09</v>
      </c>
      <c r="G94" s="21">
        <f t="shared" si="10"/>
        <v>42</v>
      </c>
      <c r="H94" s="37">
        <f t="shared" si="11"/>
        <v>7.5</v>
      </c>
      <c r="I94" s="40" t="s">
        <v>257</v>
      </c>
      <c r="M94" s="31" t="s">
        <v>103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1:60" x14ac:dyDescent="0.15">
      <c r="A95" s="39">
        <v>43102</v>
      </c>
      <c r="B95" s="22">
        <v>6254</v>
      </c>
      <c r="C95" s="19">
        <f t="shared" si="6"/>
        <v>4.1100000000000003</v>
      </c>
      <c r="D95" s="19">
        <f t="shared" si="7"/>
        <v>3.13</v>
      </c>
      <c r="E95" s="20">
        <f t="shared" si="8"/>
        <v>4.9400000000000004</v>
      </c>
      <c r="F95" s="19">
        <f t="shared" si="9"/>
        <v>9.0299999999999994</v>
      </c>
      <c r="G95" s="21">
        <f t="shared" si="10"/>
        <v>262</v>
      </c>
      <c r="H95" s="37">
        <f t="shared" si="11"/>
        <v>9.5</v>
      </c>
      <c r="I95" s="40" t="s">
        <v>257</v>
      </c>
      <c r="M95" s="31" t="s">
        <v>104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1:60" x14ac:dyDescent="0.15">
      <c r="A96" s="39">
        <v>43102</v>
      </c>
      <c r="B96" s="18">
        <v>4221</v>
      </c>
      <c r="C96" s="19">
        <f t="shared" si="6"/>
        <v>3.86</v>
      </c>
      <c r="D96" s="19">
        <f t="shared" si="7"/>
        <v>3.47</v>
      </c>
      <c r="E96" s="20">
        <f t="shared" si="8"/>
        <v>4.79</v>
      </c>
      <c r="F96" s="19">
        <f t="shared" si="9"/>
        <v>9.24</v>
      </c>
      <c r="G96" s="21">
        <f t="shared" si="10"/>
        <v>990</v>
      </c>
      <c r="H96" s="37">
        <f t="shared" si="11"/>
        <v>8.9</v>
      </c>
      <c r="I96" s="40" t="s">
        <v>258</v>
      </c>
      <c r="M96" s="31" t="s">
        <v>105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1:60" x14ac:dyDescent="0.15">
      <c r="A97" s="39">
        <v>43102</v>
      </c>
      <c r="B97" s="18">
        <v>4403</v>
      </c>
      <c r="C97" s="19">
        <f t="shared" si="6"/>
        <v>4.22</v>
      </c>
      <c r="D97" s="19">
        <f t="shared" si="7"/>
        <v>2.83</v>
      </c>
      <c r="E97" s="20">
        <f t="shared" si="8"/>
        <v>4.8499999999999996</v>
      </c>
      <c r="F97" s="19">
        <f t="shared" si="9"/>
        <v>8.6300000000000008</v>
      </c>
      <c r="G97" s="21">
        <f t="shared" si="10"/>
        <v>43</v>
      </c>
      <c r="H97" s="37">
        <f t="shared" si="11"/>
        <v>10.1</v>
      </c>
      <c r="I97" s="40" t="s">
        <v>258</v>
      </c>
      <c r="M97" s="31" t="s">
        <v>106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1:60" x14ac:dyDescent="0.15">
      <c r="A98" s="39">
        <v>43102</v>
      </c>
      <c r="B98" s="18">
        <v>4668</v>
      </c>
      <c r="C98" s="19">
        <f t="shared" si="6"/>
        <v>4.38</v>
      </c>
      <c r="D98" s="19">
        <f t="shared" si="7"/>
        <v>2.88</v>
      </c>
      <c r="E98" s="20">
        <f t="shared" si="8"/>
        <v>4.7699999999999996</v>
      </c>
      <c r="F98" s="19">
        <f t="shared" si="9"/>
        <v>8.51</v>
      </c>
      <c r="G98" s="21">
        <f t="shared" si="10"/>
        <v>45</v>
      </c>
      <c r="H98" s="37">
        <f t="shared" si="11"/>
        <v>11.9</v>
      </c>
      <c r="I98" s="40" t="s">
        <v>258</v>
      </c>
      <c r="M98" s="31" t="s">
        <v>107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1:60" x14ac:dyDescent="0.15">
      <c r="A99" s="39">
        <v>43102</v>
      </c>
      <c r="B99" s="18">
        <v>4889</v>
      </c>
      <c r="C99" s="19">
        <f t="shared" si="6"/>
        <v>4.04</v>
      </c>
      <c r="D99" s="19">
        <f t="shared" si="7"/>
        <v>2.96</v>
      </c>
      <c r="E99" s="20">
        <f t="shared" si="8"/>
        <v>5.01</v>
      </c>
      <c r="F99" s="19">
        <f t="shared" si="9"/>
        <v>8.8800000000000008</v>
      </c>
      <c r="G99" s="21">
        <f t="shared" si="10"/>
        <v>96</v>
      </c>
      <c r="H99" s="37">
        <f t="shared" si="11"/>
        <v>10</v>
      </c>
      <c r="I99" s="40" t="s">
        <v>258</v>
      </c>
      <c r="M99" s="31" t="s">
        <v>108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1:60" x14ac:dyDescent="0.15">
      <c r="A100" s="39">
        <v>43102</v>
      </c>
      <c r="B100" s="18">
        <v>5002</v>
      </c>
      <c r="C100" s="19">
        <f t="shared" si="6"/>
        <v>3.95</v>
      </c>
      <c r="D100" s="19">
        <f t="shared" si="7"/>
        <v>3.06</v>
      </c>
      <c r="E100" s="20">
        <f t="shared" si="8"/>
        <v>4.93</v>
      </c>
      <c r="F100" s="19">
        <f t="shared" si="9"/>
        <v>9.0500000000000007</v>
      </c>
      <c r="G100" s="21">
        <f t="shared" si="10"/>
        <v>675</v>
      </c>
      <c r="H100" s="37">
        <f t="shared" si="11"/>
        <v>10.8</v>
      </c>
      <c r="I100" s="40" t="s">
        <v>258</v>
      </c>
      <c r="M100" s="31" t="s">
        <v>109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1:60" x14ac:dyDescent="0.15">
      <c r="A101" s="39">
        <v>43102</v>
      </c>
      <c r="B101" s="18">
        <v>5007</v>
      </c>
      <c r="C101" s="19">
        <f t="shared" si="6"/>
        <v>4.2</v>
      </c>
      <c r="D101" s="19">
        <f t="shared" si="7"/>
        <v>3.65</v>
      </c>
      <c r="E101" s="20">
        <f t="shared" si="8"/>
        <v>4.91</v>
      </c>
      <c r="F101" s="19">
        <f t="shared" si="9"/>
        <v>9.4499999999999993</v>
      </c>
      <c r="G101" s="21">
        <f t="shared" si="10"/>
        <v>139</v>
      </c>
      <c r="H101" s="37">
        <f t="shared" si="11"/>
        <v>11.3</v>
      </c>
      <c r="I101" s="40" t="s">
        <v>258</v>
      </c>
      <c r="M101" s="31" t="s">
        <v>110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1:60" x14ac:dyDescent="0.15">
      <c r="A102" s="39">
        <v>43102</v>
      </c>
      <c r="B102" s="18">
        <v>5020</v>
      </c>
      <c r="C102" s="19">
        <f t="shared" si="6"/>
        <v>2.29</v>
      </c>
      <c r="D102" s="19">
        <f t="shared" si="7"/>
        <v>2.87</v>
      </c>
      <c r="E102" s="20">
        <f t="shared" si="8"/>
        <v>4.7300000000000004</v>
      </c>
      <c r="F102" s="19">
        <f t="shared" si="9"/>
        <v>8.5399999999999991</v>
      </c>
      <c r="G102" s="21">
        <f t="shared" si="10"/>
        <v>635</v>
      </c>
      <c r="H102" s="37">
        <f t="shared" si="11"/>
        <v>8.1</v>
      </c>
      <c r="I102" s="40" t="s">
        <v>258</v>
      </c>
      <c r="M102" s="31" t="s">
        <v>111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1:60" x14ac:dyDescent="0.15">
      <c r="A103" s="39">
        <v>43102</v>
      </c>
      <c r="B103" s="18">
        <v>5034</v>
      </c>
      <c r="C103" s="19">
        <f t="shared" si="6"/>
        <v>3.92</v>
      </c>
      <c r="D103" s="19">
        <f t="shared" si="7"/>
        <v>2.95</v>
      </c>
      <c r="E103" s="20">
        <f t="shared" si="8"/>
        <v>4.3899999999999997</v>
      </c>
      <c r="F103" s="19">
        <f t="shared" si="9"/>
        <v>8.35</v>
      </c>
      <c r="G103" s="21">
        <f t="shared" si="10"/>
        <v>89</v>
      </c>
      <c r="H103" s="37">
        <f t="shared" si="11"/>
        <v>10.199999999999999</v>
      </c>
      <c r="I103" s="40" t="s">
        <v>258</v>
      </c>
      <c r="M103" s="31" t="s">
        <v>112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1:60" x14ac:dyDescent="0.15">
      <c r="A104" s="39">
        <v>43102</v>
      </c>
      <c r="B104" s="18">
        <v>5046</v>
      </c>
      <c r="C104" s="19">
        <f t="shared" si="6"/>
        <v>4.3899999999999997</v>
      </c>
      <c r="D104" s="19">
        <f t="shared" si="7"/>
        <v>3.16</v>
      </c>
      <c r="E104" s="20">
        <f t="shared" si="8"/>
        <v>4.8499999999999996</v>
      </c>
      <c r="F104" s="19">
        <f t="shared" si="9"/>
        <v>8.91</v>
      </c>
      <c r="G104" s="21">
        <f t="shared" si="10"/>
        <v>412</v>
      </c>
      <c r="H104" s="37">
        <f t="shared" si="11"/>
        <v>8.6999999999999993</v>
      </c>
      <c r="I104" s="40" t="s">
        <v>258</v>
      </c>
      <c r="M104" s="31" t="s">
        <v>113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1:60" x14ac:dyDescent="0.15">
      <c r="A105" s="39">
        <v>43102</v>
      </c>
      <c r="B105" s="18">
        <v>5053</v>
      </c>
      <c r="C105" s="19">
        <f t="shared" si="6"/>
        <v>2.85</v>
      </c>
      <c r="D105" s="19">
        <f t="shared" si="7"/>
        <v>2.85</v>
      </c>
      <c r="E105" s="20">
        <f t="shared" si="8"/>
        <v>4.6399999999999997</v>
      </c>
      <c r="F105" s="19">
        <f t="shared" si="9"/>
        <v>8.52</v>
      </c>
      <c r="G105" s="21">
        <f t="shared" si="10"/>
        <v>249</v>
      </c>
      <c r="H105" s="37">
        <f t="shared" si="11"/>
        <v>7.1</v>
      </c>
      <c r="I105" s="40" t="s">
        <v>258</v>
      </c>
      <c r="M105" s="31" t="s">
        <v>114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1:60" x14ac:dyDescent="0.15">
      <c r="A106" s="39">
        <v>43102</v>
      </c>
      <c r="B106" s="18">
        <v>5212</v>
      </c>
      <c r="C106" s="19">
        <f t="shared" si="6"/>
        <v>2.92</v>
      </c>
      <c r="D106" s="19">
        <f t="shared" si="7"/>
        <v>2.67</v>
      </c>
      <c r="E106" s="20">
        <f t="shared" si="8"/>
        <v>4.82</v>
      </c>
      <c r="F106" s="19">
        <f t="shared" si="9"/>
        <v>8.44</v>
      </c>
      <c r="G106" s="21">
        <f t="shared" si="10"/>
        <v>394</v>
      </c>
      <c r="H106" s="37">
        <f t="shared" si="11"/>
        <v>9</v>
      </c>
      <c r="I106" s="40" t="s">
        <v>258</v>
      </c>
      <c r="M106" s="31" t="s">
        <v>115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1:60" x14ac:dyDescent="0.15">
      <c r="A107" s="39">
        <v>43102</v>
      </c>
      <c r="B107" s="18">
        <v>5249</v>
      </c>
      <c r="C107" s="19">
        <f t="shared" si="6"/>
        <v>4.53</v>
      </c>
      <c r="D107" s="19">
        <f t="shared" si="7"/>
        <v>3.08</v>
      </c>
      <c r="E107" s="20">
        <f t="shared" si="8"/>
        <v>4.87</v>
      </c>
      <c r="F107" s="19">
        <f t="shared" si="9"/>
        <v>8.8699999999999992</v>
      </c>
      <c r="G107" s="21">
        <f t="shared" si="10"/>
        <v>290</v>
      </c>
      <c r="H107" s="37">
        <f t="shared" si="11"/>
        <v>11.8</v>
      </c>
      <c r="I107" s="40" t="s">
        <v>258</v>
      </c>
      <c r="M107" s="31" t="s">
        <v>116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1:60" x14ac:dyDescent="0.15">
      <c r="A108" s="39">
        <v>43102</v>
      </c>
      <c r="B108" s="18">
        <v>5282</v>
      </c>
      <c r="C108" s="19">
        <f t="shared" si="6"/>
        <v>5.31</v>
      </c>
      <c r="D108" s="19">
        <f t="shared" si="7"/>
        <v>3.32</v>
      </c>
      <c r="E108" s="20">
        <f t="shared" si="8"/>
        <v>4.92</v>
      </c>
      <c r="F108" s="19">
        <f t="shared" si="9"/>
        <v>9.24</v>
      </c>
      <c r="G108" s="21">
        <f t="shared" si="10"/>
        <v>37</v>
      </c>
      <c r="H108" s="37">
        <f t="shared" si="11"/>
        <v>12.9</v>
      </c>
      <c r="I108" s="40" t="s">
        <v>258</v>
      </c>
      <c r="M108" s="31" t="s">
        <v>117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1:60" x14ac:dyDescent="0.15">
      <c r="A109" s="39">
        <v>43102</v>
      </c>
      <c r="B109" s="18">
        <v>5297</v>
      </c>
      <c r="C109" s="19">
        <f t="shared" si="6"/>
        <v>4.5199999999999996</v>
      </c>
      <c r="D109" s="19">
        <f t="shared" si="7"/>
        <v>3.2</v>
      </c>
      <c r="E109" s="20">
        <f t="shared" si="8"/>
        <v>4.8899999999999997</v>
      </c>
      <c r="F109" s="19">
        <f t="shared" si="9"/>
        <v>9.1</v>
      </c>
      <c r="G109" s="21">
        <f t="shared" si="10"/>
        <v>76</v>
      </c>
      <c r="H109" s="37">
        <f t="shared" si="11"/>
        <v>10.8</v>
      </c>
      <c r="I109" s="40" t="s">
        <v>258</v>
      </c>
      <c r="M109" s="31" t="s">
        <v>118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1:60" x14ac:dyDescent="0.15">
      <c r="A110" s="39">
        <v>43102</v>
      </c>
      <c r="B110" s="18">
        <v>5298</v>
      </c>
      <c r="C110" s="19">
        <f t="shared" si="6"/>
        <v>4.13</v>
      </c>
      <c r="D110" s="19">
        <f t="shared" si="7"/>
        <v>2.92</v>
      </c>
      <c r="E110" s="20">
        <f t="shared" si="8"/>
        <v>4.58</v>
      </c>
      <c r="F110" s="19">
        <f t="shared" si="9"/>
        <v>8.43</v>
      </c>
      <c r="G110" s="21">
        <f t="shared" si="10"/>
        <v>120</v>
      </c>
      <c r="H110" s="37">
        <f t="shared" si="11"/>
        <v>12</v>
      </c>
      <c r="I110" s="40" t="s">
        <v>258</v>
      </c>
      <c r="M110" s="31" t="s">
        <v>119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1:60" x14ac:dyDescent="0.15">
      <c r="A111" s="39">
        <v>43102</v>
      </c>
      <c r="B111" s="22">
        <v>5405</v>
      </c>
      <c r="C111" s="19">
        <f t="shared" si="6"/>
        <v>4.41</v>
      </c>
      <c r="D111" s="19">
        <f t="shared" si="7"/>
        <v>3.41</v>
      </c>
      <c r="E111" s="20">
        <f t="shared" si="8"/>
        <v>4.84</v>
      </c>
      <c r="F111" s="19">
        <f t="shared" si="9"/>
        <v>9.2899999999999991</v>
      </c>
      <c r="G111" s="21">
        <f t="shared" si="10"/>
        <v>2218</v>
      </c>
      <c r="H111" s="37">
        <f t="shared" si="11"/>
        <v>9.8000000000000007</v>
      </c>
      <c r="I111" s="40" t="s">
        <v>258</v>
      </c>
      <c r="M111" s="31" t="s">
        <v>120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1:60" x14ac:dyDescent="0.15">
      <c r="A112" s="39">
        <v>43102</v>
      </c>
      <c r="B112" s="22">
        <v>5409</v>
      </c>
      <c r="C112" s="19">
        <f t="shared" si="6"/>
        <v>4.1100000000000003</v>
      </c>
      <c r="D112" s="19">
        <f t="shared" si="7"/>
        <v>3.17</v>
      </c>
      <c r="E112" s="20">
        <f t="shared" si="8"/>
        <v>4.87</v>
      </c>
      <c r="F112" s="19">
        <f t="shared" si="9"/>
        <v>8.9499999999999993</v>
      </c>
      <c r="G112" s="21">
        <f t="shared" si="10"/>
        <v>344</v>
      </c>
      <c r="H112" s="37">
        <f t="shared" si="11"/>
        <v>10.5</v>
      </c>
      <c r="I112" s="40" t="s">
        <v>258</v>
      </c>
      <c r="M112" s="31" t="s">
        <v>121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1:60" x14ac:dyDescent="0.15">
      <c r="A113" s="39">
        <v>43102</v>
      </c>
      <c r="B113" s="22">
        <v>5417</v>
      </c>
      <c r="C113" s="19">
        <f t="shared" si="6"/>
        <v>4.88</v>
      </c>
      <c r="D113" s="19">
        <f t="shared" si="7"/>
        <v>3.18</v>
      </c>
      <c r="E113" s="20">
        <f t="shared" si="8"/>
        <v>4.9000000000000004</v>
      </c>
      <c r="F113" s="19">
        <f t="shared" si="9"/>
        <v>9.0500000000000007</v>
      </c>
      <c r="G113" s="21">
        <f t="shared" si="10"/>
        <v>30</v>
      </c>
      <c r="H113" s="37">
        <f t="shared" si="11"/>
        <v>11.8</v>
      </c>
      <c r="I113" s="40" t="s">
        <v>258</v>
      </c>
      <c r="M113" s="31" t="s">
        <v>122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1:60" x14ac:dyDescent="0.15">
      <c r="A114" s="39">
        <v>43102</v>
      </c>
      <c r="B114" s="22">
        <v>5439</v>
      </c>
      <c r="C114" s="19">
        <f t="shared" si="6"/>
        <v>3.43</v>
      </c>
      <c r="D114" s="19">
        <f t="shared" si="7"/>
        <v>3.07</v>
      </c>
      <c r="E114" s="20">
        <f t="shared" si="8"/>
        <v>5.22</v>
      </c>
      <c r="F114" s="19">
        <f t="shared" si="9"/>
        <v>9.15</v>
      </c>
      <c r="G114" s="21">
        <f t="shared" si="10"/>
        <v>502</v>
      </c>
      <c r="H114" s="37">
        <f t="shared" si="11"/>
        <v>9.6999999999999993</v>
      </c>
      <c r="I114" s="40" t="s">
        <v>258</v>
      </c>
      <c r="M114" s="31" t="s">
        <v>123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1:60" x14ac:dyDescent="0.15">
      <c r="A115" s="39">
        <v>43102</v>
      </c>
      <c r="B115" s="22">
        <v>5455</v>
      </c>
      <c r="C115" s="19">
        <f t="shared" si="6"/>
        <v>5.4</v>
      </c>
      <c r="D115" s="19">
        <f t="shared" si="7"/>
        <v>3.37</v>
      </c>
      <c r="E115" s="20">
        <f t="shared" si="8"/>
        <v>5.0199999999999996</v>
      </c>
      <c r="F115" s="19">
        <f t="shared" si="9"/>
        <v>9.26</v>
      </c>
      <c r="G115" s="21">
        <f t="shared" si="10"/>
        <v>60</v>
      </c>
      <c r="H115" s="37">
        <f t="shared" si="11"/>
        <v>11.6</v>
      </c>
      <c r="I115" s="40" t="s">
        <v>258</v>
      </c>
      <c r="M115" s="31" t="s">
        <v>124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1:60" x14ac:dyDescent="0.15">
      <c r="A116" s="39">
        <v>43102</v>
      </c>
      <c r="B116" s="22">
        <v>5464</v>
      </c>
      <c r="C116" s="19">
        <f t="shared" si="6"/>
        <v>4.42</v>
      </c>
      <c r="D116" s="19">
        <f t="shared" si="7"/>
        <v>3.07</v>
      </c>
      <c r="E116" s="20">
        <f t="shared" si="8"/>
        <v>4.9800000000000004</v>
      </c>
      <c r="F116" s="19">
        <f t="shared" si="9"/>
        <v>8.94</v>
      </c>
      <c r="G116" s="21">
        <f t="shared" si="10"/>
        <v>43</v>
      </c>
      <c r="H116" s="37">
        <f t="shared" si="11"/>
        <v>9.6</v>
      </c>
      <c r="I116" s="40" t="s">
        <v>258</v>
      </c>
      <c r="M116" s="31" t="s">
        <v>125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1:60" x14ac:dyDescent="0.15">
      <c r="A117" s="39">
        <v>43102</v>
      </c>
      <c r="B117" s="22">
        <v>5472</v>
      </c>
      <c r="C117" s="19">
        <f t="shared" si="6"/>
        <v>4.34</v>
      </c>
      <c r="D117" s="19">
        <f t="shared" si="7"/>
        <v>3.29</v>
      </c>
      <c r="E117" s="20">
        <f t="shared" si="8"/>
        <v>4.95</v>
      </c>
      <c r="F117" s="19">
        <f t="shared" si="9"/>
        <v>9.06</v>
      </c>
      <c r="G117" s="21">
        <f t="shared" si="10"/>
        <v>16</v>
      </c>
      <c r="H117" s="37">
        <f t="shared" si="11"/>
        <v>10.199999999999999</v>
      </c>
      <c r="I117" s="40" t="s">
        <v>258</v>
      </c>
      <c r="M117" s="31" t="s">
        <v>126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1:60" x14ac:dyDescent="0.15">
      <c r="A118" s="39">
        <v>43102</v>
      </c>
      <c r="B118" s="22">
        <v>5473</v>
      </c>
      <c r="C118" s="19">
        <f t="shared" si="6"/>
        <v>4.59</v>
      </c>
      <c r="D118" s="19">
        <f t="shared" si="7"/>
        <v>3</v>
      </c>
      <c r="E118" s="20">
        <f t="shared" si="8"/>
        <v>4.7300000000000004</v>
      </c>
      <c r="F118" s="19">
        <f t="shared" si="9"/>
        <v>8.6199999999999992</v>
      </c>
      <c r="G118" s="21">
        <f t="shared" si="10"/>
        <v>702</v>
      </c>
      <c r="H118" s="37">
        <f t="shared" si="11"/>
        <v>13.7</v>
      </c>
      <c r="I118" s="40" t="s">
        <v>258</v>
      </c>
      <c r="M118" s="31" t="s">
        <v>127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1:60" x14ac:dyDescent="0.15">
      <c r="A119" s="39">
        <v>43102</v>
      </c>
      <c r="B119" s="22">
        <v>5651</v>
      </c>
      <c r="C119" s="19">
        <f t="shared" si="6"/>
        <v>4.59</v>
      </c>
      <c r="D119" s="19">
        <f t="shared" si="7"/>
        <v>3.57</v>
      </c>
      <c r="E119" s="20">
        <f t="shared" si="8"/>
        <v>4.83</v>
      </c>
      <c r="F119" s="19">
        <f t="shared" si="9"/>
        <v>9.42</v>
      </c>
      <c r="G119" s="21">
        <f t="shared" si="10"/>
        <v>1618</v>
      </c>
      <c r="H119" s="37">
        <f t="shared" si="11"/>
        <v>10.7</v>
      </c>
      <c r="I119" s="40" t="s">
        <v>258</v>
      </c>
      <c r="M119" s="31" t="s">
        <v>128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1:60" x14ac:dyDescent="0.15">
      <c r="A120" s="39">
        <v>43102</v>
      </c>
      <c r="B120" s="22">
        <v>5658</v>
      </c>
      <c r="C120" s="19">
        <f t="shared" si="6"/>
        <v>3.95</v>
      </c>
      <c r="D120" s="19">
        <f t="shared" si="7"/>
        <v>2.89</v>
      </c>
      <c r="E120" s="20">
        <f t="shared" si="8"/>
        <v>4.75</v>
      </c>
      <c r="F120" s="19">
        <f t="shared" si="9"/>
        <v>8.61</v>
      </c>
      <c r="G120" s="21">
        <f t="shared" si="10"/>
        <v>86</v>
      </c>
      <c r="H120" s="37">
        <f t="shared" si="11"/>
        <v>10.7</v>
      </c>
      <c r="I120" s="40" t="s">
        <v>258</v>
      </c>
      <c r="M120" s="31" t="s">
        <v>129</v>
      </c>
    </row>
    <row r="121" spans="1:60" x14ac:dyDescent="0.15">
      <c r="A121" s="39">
        <v>43102</v>
      </c>
      <c r="B121" s="22">
        <v>5663</v>
      </c>
      <c r="C121" s="19">
        <f t="shared" si="6"/>
        <v>4.54</v>
      </c>
      <c r="D121" s="19">
        <f t="shared" si="7"/>
        <v>3.18</v>
      </c>
      <c r="E121" s="20">
        <f t="shared" si="8"/>
        <v>4.99</v>
      </c>
      <c r="F121" s="19">
        <f t="shared" si="9"/>
        <v>9.07</v>
      </c>
      <c r="G121" s="21">
        <f t="shared" si="10"/>
        <v>559</v>
      </c>
      <c r="H121" s="37">
        <f t="shared" si="11"/>
        <v>10.1</v>
      </c>
      <c r="I121" s="40" t="s">
        <v>258</v>
      </c>
      <c r="M121" s="31" t="s">
        <v>130</v>
      </c>
    </row>
    <row r="122" spans="1:60" x14ac:dyDescent="0.15">
      <c r="A122" s="39">
        <v>43102</v>
      </c>
      <c r="B122" s="22">
        <v>5676</v>
      </c>
      <c r="C122" s="19">
        <f t="shared" si="6"/>
        <v>4.5999999999999996</v>
      </c>
      <c r="D122" s="19">
        <f t="shared" si="7"/>
        <v>3.23</v>
      </c>
      <c r="E122" s="20">
        <f t="shared" si="8"/>
        <v>5.0199999999999996</v>
      </c>
      <c r="F122" s="19">
        <f t="shared" si="9"/>
        <v>9.15</v>
      </c>
      <c r="G122" s="21">
        <f t="shared" si="10"/>
        <v>10</v>
      </c>
      <c r="H122" s="37">
        <f t="shared" si="11"/>
        <v>13.5</v>
      </c>
      <c r="I122" s="40" t="s">
        <v>258</v>
      </c>
      <c r="M122" s="31" t="s">
        <v>131</v>
      </c>
    </row>
    <row r="123" spans="1:60" x14ac:dyDescent="0.15">
      <c r="A123" s="39">
        <v>43102</v>
      </c>
      <c r="B123" s="22">
        <v>5677</v>
      </c>
      <c r="C123" s="19">
        <f t="shared" si="6"/>
        <v>3.91</v>
      </c>
      <c r="D123" s="19">
        <f t="shared" si="7"/>
        <v>3.36</v>
      </c>
      <c r="E123" s="20">
        <f t="shared" si="8"/>
        <v>4.79</v>
      </c>
      <c r="F123" s="19">
        <f t="shared" si="9"/>
        <v>9.08</v>
      </c>
      <c r="G123" s="21">
        <f t="shared" si="10"/>
        <v>56</v>
      </c>
      <c r="H123" s="37">
        <f t="shared" si="11"/>
        <v>8.9</v>
      </c>
      <c r="I123" s="40" t="s">
        <v>258</v>
      </c>
      <c r="M123" s="31" t="s">
        <v>132</v>
      </c>
    </row>
    <row r="124" spans="1:60" x14ac:dyDescent="0.15">
      <c r="A124" s="39">
        <v>43102</v>
      </c>
      <c r="B124" s="22">
        <v>5694</v>
      </c>
      <c r="C124" s="19">
        <f t="shared" si="6"/>
        <v>4.78</v>
      </c>
      <c r="D124" s="19">
        <f t="shared" si="7"/>
        <v>2.99</v>
      </c>
      <c r="E124" s="20">
        <f t="shared" si="8"/>
        <v>4.8899999999999997</v>
      </c>
      <c r="F124" s="19">
        <f t="shared" si="9"/>
        <v>8.73</v>
      </c>
      <c r="G124" s="21">
        <f t="shared" si="10"/>
        <v>20</v>
      </c>
      <c r="H124" s="37">
        <f t="shared" si="11"/>
        <v>11.8</v>
      </c>
      <c r="I124" s="40" t="s">
        <v>258</v>
      </c>
      <c r="M124" s="31" t="s">
        <v>133</v>
      </c>
    </row>
    <row r="125" spans="1:60" x14ac:dyDescent="0.15">
      <c r="A125" s="39">
        <v>43102</v>
      </c>
      <c r="B125" s="22">
        <v>5696</v>
      </c>
      <c r="C125" s="19">
        <f t="shared" si="6"/>
        <v>4.17</v>
      </c>
      <c r="D125" s="19">
        <f t="shared" si="7"/>
        <v>3.27</v>
      </c>
      <c r="E125" s="20">
        <f t="shared" si="8"/>
        <v>4.95</v>
      </c>
      <c r="F125" s="19">
        <f t="shared" si="9"/>
        <v>9.1300000000000008</v>
      </c>
      <c r="G125" s="21">
        <f t="shared" si="10"/>
        <v>136</v>
      </c>
      <c r="H125" s="37">
        <f t="shared" si="11"/>
        <v>12.9</v>
      </c>
      <c r="I125" s="40" t="s">
        <v>258</v>
      </c>
      <c r="M125" s="31" t="s">
        <v>134</v>
      </c>
    </row>
    <row r="126" spans="1:60" x14ac:dyDescent="0.15">
      <c r="A126" s="39">
        <v>43102</v>
      </c>
      <c r="B126" s="22">
        <v>5697</v>
      </c>
      <c r="C126" s="19">
        <f t="shared" si="6"/>
        <v>5.0999999999999996</v>
      </c>
      <c r="D126" s="19">
        <f t="shared" si="7"/>
        <v>3.38</v>
      </c>
      <c r="E126" s="20">
        <f t="shared" si="8"/>
        <v>4.88</v>
      </c>
      <c r="F126" s="19">
        <f t="shared" si="9"/>
        <v>9.15</v>
      </c>
      <c r="G126" s="21">
        <f t="shared" si="10"/>
        <v>444</v>
      </c>
      <c r="H126" s="37">
        <f t="shared" si="11"/>
        <v>11.7</v>
      </c>
      <c r="I126" s="40" t="s">
        <v>258</v>
      </c>
      <c r="M126" s="31" t="s">
        <v>135</v>
      </c>
    </row>
    <row r="127" spans="1:60" x14ac:dyDescent="0.15">
      <c r="A127" s="39">
        <v>43102</v>
      </c>
      <c r="B127" s="22">
        <v>5808</v>
      </c>
      <c r="C127" s="19">
        <f t="shared" si="6"/>
        <v>4.5599999999999996</v>
      </c>
      <c r="D127" s="19">
        <f t="shared" si="7"/>
        <v>3.52</v>
      </c>
      <c r="E127" s="20">
        <f t="shared" si="8"/>
        <v>4.92</v>
      </c>
      <c r="F127" s="19">
        <f t="shared" si="9"/>
        <v>9.35</v>
      </c>
      <c r="G127" s="21">
        <f t="shared" si="10"/>
        <v>29</v>
      </c>
      <c r="H127" s="37">
        <f t="shared" si="11"/>
        <v>11.6</v>
      </c>
      <c r="I127" s="40" t="s">
        <v>258</v>
      </c>
      <c r="M127" s="31" t="s">
        <v>136</v>
      </c>
    </row>
    <row r="128" spans="1:60" x14ac:dyDescent="0.15">
      <c r="A128" s="39">
        <v>43102</v>
      </c>
      <c r="B128" s="22">
        <v>5823</v>
      </c>
      <c r="C128" s="19">
        <f t="shared" si="6"/>
        <v>4.74</v>
      </c>
      <c r="D128" s="19">
        <f t="shared" si="7"/>
        <v>3.33</v>
      </c>
      <c r="E128" s="20">
        <f t="shared" si="8"/>
        <v>4.7</v>
      </c>
      <c r="F128" s="19">
        <f t="shared" si="9"/>
        <v>9</v>
      </c>
      <c r="G128" s="21">
        <f t="shared" si="10"/>
        <v>349</v>
      </c>
      <c r="H128" s="37">
        <f t="shared" si="11"/>
        <v>12.7</v>
      </c>
      <c r="I128" s="40" t="s">
        <v>258</v>
      </c>
      <c r="M128" s="31" t="s">
        <v>137</v>
      </c>
    </row>
    <row r="129" spans="1:13" x14ac:dyDescent="0.15">
      <c r="A129" s="39">
        <v>43102</v>
      </c>
      <c r="B129" s="22">
        <v>5828</v>
      </c>
      <c r="C129" s="19">
        <f t="shared" si="6"/>
        <v>4.2300000000000004</v>
      </c>
      <c r="D129" s="19">
        <f t="shared" si="7"/>
        <v>3.24</v>
      </c>
      <c r="E129" s="20">
        <f t="shared" si="8"/>
        <v>4.97</v>
      </c>
      <c r="F129" s="19">
        <f t="shared" si="9"/>
        <v>9.11</v>
      </c>
      <c r="G129" s="21">
        <f t="shared" si="10"/>
        <v>67</v>
      </c>
      <c r="H129" s="37">
        <f t="shared" si="11"/>
        <v>10.199999999999999</v>
      </c>
      <c r="I129" s="40" t="s">
        <v>258</v>
      </c>
      <c r="M129" s="31" t="s">
        <v>138</v>
      </c>
    </row>
    <row r="130" spans="1:13" x14ac:dyDescent="0.15">
      <c r="A130" s="39">
        <v>43102</v>
      </c>
      <c r="B130" s="22">
        <v>5834</v>
      </c>
      <c r="C130" s="19">
        <f t="shared" si="6"/>
        <v>3.61</v>
      </c>
      <c r="D130" s="19">
        <f t="shared" si="7"/>
        <v>3.16</v>
      </c>
      <c r="E130" s="20">
        <f t="shared" si="8"/>
        <v>5.0599999999999996</v>
      </c>
      <c r="F130" s="19">
        <f t="shared" si="9"/>
        <v>9.0399999999999991</v>
      </c>
      <c r="G130" s="21">
        <f t="shared" si="10"/>
        <v>37</v>
      </c>
      <c r="H130" s="37">
        <f t="shared" si="11"/>
        <v>11.4</v>
      </c>
      <c r="I130" s="40" t="s">
        <v>258</v>
      </c>
      <c r="M130" s="31" t="s">
        <v>139</v>
      </c>
    </row>
    <row r="131" spans="1:13" x14ac:dyDescent="0.15">
      <c r="A131" s="39">
        <v>43102</v>
      </c>
      <c r="B131" s="22">
        <v>5838</v>
      </c>
      <c r="C131" s="19">
        <f t="shared" si="6"/>
        <v>3.6</v>
      </c>
      <c r="D131" s="19">
        <f t="shared" si="7"/>
        <v>3.24</v>
      </c>
      <c r="E131" s="20">
        <f t="shared" si="8"/>
        <v>5.01</v>
      </c>
      <c r="F131" s="19">
        <f t="shared" si="9"/>
        <v>9.1</v>
      </c>
      <c r="G131" s="21">
        <f t="shared" si="10"/>
        <v>457</v>
      </c>
      <c r="H131" s="37">
        <f t="shared" si="11"/>
        <v>8.6</v>
      </c>
      <c r="I131" s="40" t="s">
        <v>258</v>
      </c>
      <c r="M131" s="31" t="s">
        <v>140</v>
      </c>
    </row>
    <row r="132" spans="1:13" x14ac:dyDescent="0.15">
      <c r="A132" s="39">
        <v>43102</v>
      </c>
      <c r="B132" s="22">
        <v>5840</v>
      </c>
      <c r="C132" s="19">
        <f t="shared" si="6"/>
        <v>3.87</v>
      </c>
      <c r="D132" s="19">
        <f t="shared" si="7"/>
        <v>3</v>
      </c>
      <c r="E132" s="20">
        <f t="shared" si="8"/>
        <v>5.07</v>
      </c>
      <c r="F132" s="19">
        <f t="shared" si="9"/>
        <v>8.99</v>
      </c>
      <c r="G132" s="21">
        <f t="shared" si="10"/>
        <v>26</v>
      </c>
      <c r="H132" s="37">
        <f t="shared" si="11"/>
        <v>12.1</v>
      </c>
      <c r="I132" s="40" t="s">
        <v>258</v>
      </c>
      <c r="M132" s="31" t="s">
        <v>141</v>
      </c>
    </row>
    <row r="133" spans="1:13" x14ac:dyDescent="0.15">
      <c r="A133" s="39">
        <v>43102</v>
      </c>
      <c r="B133" s="22">
        <v>5844</v>
      </c>
      <c r="C133" s="19">
        <f t="shared" si="6"/>
        <v>5.12</v>
      </c>
      <c r="D133" s="19">
        <f t="shared" si="7"/>
        <v>3.51</v>
      </c>
      <c r="E133" s="20">
        <f t="shared" si="8"/>
        <v>4.8600000000000003</v>
      </c>
      <c r="F133" s="19">
        <f t="shared" si="9"/>
        <v>9.26</v>
      </c>
      <c r="G133" s="21">
        <f t="shared" si="10"/>
        <v>39</v>
      </c>
      <c r="H133" s="37">
        <f t="shared" si="11"/>
        <v>13.3</v>
      </c>
      <c r="I133" s="40" t="s">
        <v>258</v>
      </c>
      <c r="M133" s="31" t="s">
        <v>142</v>
      </c>
    </row>
    <row r="134" spans="1:13" x14ac:dyDescent="0.15">
      <c r="A134" s="39">
        <v>43102</v>
      </c>
      <c r="B134" s="22">
        <v>5849</v>
      </c>
      <c r="C134" s="19">
        <f t="shared" si="6"/>
        <v>3.06</v>
      </c>
      <c r="D134" s="19">
        <f t="shared" si="7"/>
        <v>3.13</v>
      </c>
      <c r="E134" s="20">
        <f t="shared" si="8"/>
        <v>5.0199999999999996</v>
      </c>
      <c r="F134" s="19">
        <f t="shared" si="9"/>
        <v>9.1</v>
      </c>
      <c r="G134" s="21">
        <f t="shared" si="10"/>
        <v>12</v>
      </c>
      <c r="H134" s="37">
        <f t="shared" si="11"/>
        <v>9</v>
      </c>
      <c r="I134" s="40" t="s">
        <v>258</v>
      </c>
      <c r="M134" s="31" t="s">
        <v>143</v>
      </c>
    </row>
    <row r="135" spans="1:13" x14ac:dyDescent="0.15">
      <c r="A135" s="39">
        <v>43102</v>
      </c>
      <c r="B135" s="22">
        <v>5858</v>
      </c>
      <c r="C135" s="19">
        <f t="shared" si="6"/>
        <v>5.14</v>
      </c>
      <c r="D135" s="19">
        <f t="shared" si="7"/>
        <v>3.07</v>
      </c>
      <c r="E135" s="20">
        <f t="shared" si="8"/>
        <v>4.75</v>
      </c>
      <c r="F135" s="19">
        <f t="shared" si="9"/>
        <v>8.66</v>
      </c>
      <c r="G135" s="21">
        <f t="shared" si="10"/>
        <v>106</v>
      </c>
      <c r="H135" s="37">
        <f t="shared" si="11"/>
        <v>13.5</v>
      </c>
      <c r="I135" s="40" t="s">
        <v>258</v>
      </c>
      <c r="M135" s="31" t="s">
        <v>144</v>
      </c>
    </row>
    <row r="136" spans="1:13" x14ac:dyDescent="0.15">
      <c r="A136" s="39">
        <v>43102</v>
      </c>
      <c r="B136" s="22">
        <v>5862</v>
      </c>
      <c r="C136" s="19">
        <f t="shared" si="6"/>
        <v>3.74</v>
      </c>
      <c r="D136" s="19">
        <f t="shared" si="7"/>
        <v>2.85</v>
      </c>
      <c r="E136" s="20">
        <f t="shared" si="8"/>
        <v>5.08</v>
      </c>
      <c r="F136" s="19">
        <f t="shared" si="9"/>
        <v>8.82</v>
      </c>
      <c r="G136" s="21">
        <f t="shared" si="10"/>
        <v>77</v>
      </c>
      <c r="H136" s="37">
        <f t="shared" si="11"/>
        <v>13.2</v>
      </c>
      <c r="I136" s="40" t="s">
        <v>258</v>
      </c>
      <c r="M136" s="31" t="s">
        <v>145</v>
      </c>
    </row>
    <row r="137" spans="1:13" x14ac:dyDescent="0.15">
      <c r="A137" s="39">
        <v>43102</v>
      </c>
      <c r="B137" s="22">
        <v>6058</v>
      </c>
      <c r="C137" s="19">
        <f t="shared" si="6"/>
        <v>3.29</v>
      </c>
      <c r="D137" s="19">
        <f t="shared" si="7"/>
        <v>2.67</v>
      </c>
      <c r="E137" s="20">
        <f t="shared" si="8"/>
        <v>5</v>
      </c>
      <c r="F137" s="19">
        <f t="shared" si="9"/>
        <v>8.44</v>
      </c>
      <c r="G137" s="21">
        <f t="shared" si="10"/>
        <v>44</v>
      </c>
      <c r="H137" s="37">
        <f t="shared" si="11"/>
        <v>19</v>
      </c>
      <c r="I137" s="40" t="s">
        <v>258</v>
      </c>
      <c r="M137" s="31" t="s">
        <v>146</v>
      </c>
    </row>
    <row r="138" spans="1:13" x14ac:dyDescent="0.15">
      <c r="A138" s="39">
        <v>43102</v>
      </c>
      <c r="B138" s="22">
        <v>6076</v>
      </c>
      <c r="C138" s="19">
        <f t="shared" si="6"/>
        <v>3.08</v>
      </c>
      <c r="D138" s="19">
        <f t="shared" si="7"/>
        <v>3.04</v>
      </c>
      <c r="E138" s="20">
        <f t="shared" si="8"/>
        <v>5.05</v>
      </c>
      <c r="F138" s="19">
        <f t="shared" si="9"/>
        <v>9.15</v>
      </c>
      <c r="G138" s="21">
        <f t="shared" si="10"/>
        <v>157</v>
      </c>
      <c r="H138" s="37">
        <f t="shared" si="11"/>
        <v>9.1999999999999993</v>
      </c>
      <c r="I138" s="40" t="s">
        <v>258</v>
      </c>
      <c r="M138" s="31" t="s">
        <v>147</v>
      </c>
    </row>
    <row r="139" spans="1:13" x14ac:dyDescent="0.15">
      <c r="A139" s="39">
        <v>43102</v>
      </c>
      <c r="B139" s="22">
        <v>6090</v>
      </c>
      <c r="C139" s="19">
        <f t="shared" si="6"/>
        <v>3.99</v>
      </c>
      <c r="D139" s="19">
        <f t="shared" si="7"/>
        <v>3.05</v>
      </c>
      <c r="E139" s="20">
        <f t="shared" si="8"/>
        <v>5.08</v>
      </c>
      <c r="F139" s="19">
        <f t="shared" si="9"/>
        <v>9</v>
      </c>
      <c r="G139" s="21">
        <f t="shared" si="10"/>
        <v>26</v>
      </c>
      <c r="H139" s="37">
        <f t="shared" si="11"/>
        <v>12.6</v>
      </c>
      <c r="I139" s="40" t="s">
        <v>258</v>
      </c>
      <c r="M139" s="31" t="s">
        <v>148</v>
      </c>
    </row>
    <row r="140" spans="1:13" x14ac:dyDescent="0.15">
      <c r="A140" s="39">
        <v>43102</v>
      </c>
      <c r="B140" s="22">
        <v>6091</v>
      </c>
      <c r="C140" s="19">
        <f t="shared" si="6"/>
        <v>3.35</v>
      </c>
      <c r="D140" s="19">
        <f t="shared" si="7"/>
        <v>2.8</v>
      </c>
      <c r="E140" s="20">
        <f t="shared" si="8"/>
        <v>5.0999999999999996</v>
      </c>
      <c r="F140" s="19">
        <f t="shared" si="9"/>
        <v>8.85</v>
      </c>
      <c r="G140" s="21">
        <f t="shared" si="10"/>
        <v>28</v>
      </c>
      <c r="H140" s="37">
        <f t="shared" si="11"/>
        <v>9.8000000000000007</v>
      </c>
      <c r="I140" s="40" t="s">
        <v>258</v>
      </c>
      <c r="M140" s="31" t="s">
        <v>149</v>
      </c>
    </row>
    <row r="141" spans="1:13" x14ac:dyDescent="0.15">
      <c r="A141" s="39">
        <v>43102</v>
      </c>
      <c r="B141" s="22">
        <v>6098</v>
      </c>
      <c r="C141" s="19">
        <f t="shared" si="6"/>
        <v>4.5</v>
      </c>
      <c r="D141" s="19">
        <f t="shared" si="7"/>
        <v>3.33</v>
      </c>
      <c r="E141" s="20">
        <f t="shared" si="8"/>
        <v>4.8499999999999996</v>
      </c>
      <c r="F141" s="19">
        <f t="shared" si="9"/>
        <v>9.15</v>
      </c>
      <c r="G141" s="21">
        <f t="shared" si="10"/>
        <v>106</v>
      </c>
      <c r="H141" s="37">
        <f t="shared" si="11"/>
        <v>12.7</v>
      </c>
      <c r="I141" s="40" t="s">
        <v>258</v>
      </c>
      <c r="M141" s="31" t="s">
        <v>150</v>
      </c>
    </row>
    <row r="142" spans="1:13" x14ac:dyDescent="0.15">
      <c r="A142" s="39">
        <v>43102</v>
      </c>
      <c r="B142" s="22">
        <v>6201</v>
      </c>
      <c r="C142" s="19">
        <f t="shared" si="6"/>
        <v>3.52</v>
      </c>
      <c r="D142" s="19">
        <f t="shared" si="7"/>
        <v>2.73</v>
      </c>
      <c r="E142" s="20">
        <f t="shared" si="8"/>
        <v>4.66</v>
      </c>
      <c r="F142" s="19">
        <f t="shared" si="9"/>
        <v>8.31</v>
      </c>
      <c r="G142" s="21">
        <f t="shared" si="10"/>
        <v>110</v>
      </c>
      <c r="H142" s="37">
        <f t="shared" si="11"/>
        <v>10.7</v>
      </c>
      <c r="I142" s="40" t="s">
        <v>258</v>
      </c>
      <c r="M142" s="31" t="s">
        <v>151</v>
      </c>
    </row>
    <row r="143" spans="1:13" x14ac:dyDescent="0.15">
      <c r="A143" s="39">
        <v>43102</v>
      </c>
      <c r="B143" s="22">
        <v>6205</v>
      </c>
      <c r="C143" s="19">
        <f t="shared" si="6"/>
        <v>4.21</v>
      </c>
      <c r="D143" s="19">
        <f t="shared" si="7"/>
        <v>2.97</v>
      </c>
      <c r="E143" s="20">
        <f t="shared" si="8"/>
        <v>5.14</v>
      </c>
      <c r="F143" s="19">
        <f t="shared" si="9"/>
        <v>8.9600000000000009</v>
      </c>
      <c r="G143" s="21">
        <f t="shared" si="10"/>
        <v>46</v>
      </c>
      <c r="H143" s="37">
        <f t="shared" si="11"/>
        <v>11.4</v>
      </c>
      <c r="I143" s="40" t="s">
        <v>258</v>
      </c>
      <c r="M143" s="31" t="s">
        <v>152</v>
      </c>
    </row>
    <row r="144" spans="1:13" x14ac:dyDescent="0.15">
      <c r="A144" s="39">
        <v>43102</v>
      </c>
      <c r="B144" s="22">
        <v>6206</v>
      </c>
      <c r="C144" s="19">
        <f t="shared" si="6"/>
        <v>4.67</v>
      </c>
      <c r="D144" s="19">
        <f t="shared" si="7"/>
        <v>3.48</v>
      </c>
      <c r="E144" s="20">
        <f t="shared" si="8"/>
        <v>5.0999999999999996</v>
      </c>
      <c r="F144" s="19">
        <f t="shared" si="9"/>
        <v>9.44</v>
      </c>
      <c r="G144" s="21">
        <f t="shared" si="10"/>
        <v>43</v>
      </c>
      <c r="H144" s="37">
        <f t="shared" si="11"/>
        <v>10.6</v>
      </c>
      <c r="I144" s="40" t="s">
        <v>258</v>
      </c>
      <c r="M144" s="31" t="s">
        <v>153</v>
      </c>
    </row>
    <row r="145" spans="1:13" x14ac:dyDescent="0.15">
      <c r="A145" s="39">
        <v>43102</v>
      </c>
      <c r="B145" s="22">
        <v>6210</v>
      </c>
      <c r="C145" s="19">
        <f t="shared" si="6"/>
        <v>3.69</v>
      </c>
      <c r="D145" s="19">
        <f t="shared" si="7"/>
        <v>2.75</v>
      </c>
      <c r="E145" s="20">
        <f t="shared" si="8"/>
        <v>4.95</v>
      </c>
      <c r="F145" s="19">
        <f t="shared" si="9"/>
        <v>8.61</v>
      </c>
      <c r="G145" s="21">
        <f t="shared" si="10"/>
        <v>12</v>
      </c>
      <c r="H145" s="37">
        <f t="shared" si="11"/>
        <v>10.5</v>
      </c>
      <c r="I145" s="40" t="s">
        <v>258</v>
      </c>
      <c r="M145" s="31" t="s">
        <v>154</v>
      </c>
    </row>
    <row r="146" spans="1:13" x14ac:dyDescent="0.15">
      <c r="A146" s="39">
        <v>43102</v>
      </c>
      <c r="B146" s="22">
        <v>6211</v>
      </c>
      <c r="C146" s="19">
        <f t="shared" si="6"/>
        <v>4.17</v>
      </c>
      <c r="D146" s="19">
        <f t="shared" si="7"/>
        <v>3.38</v>
      </c>
      <c r="E146" s="20">
        <f t="shared" si="8"/>
        <v>5.0199999999999996</v>
      </c>
      <c r="F146" s="19">
        <f t="shared" si="9"/>
        <v>9.39</v>
      </c>
      <c r="G146" s="21">
        <f t="shared" si="10"/>
        <v>66</v>
      </c>
      <c r="H146" s="37">
        <f t="shared" si="11"/>
        <v>10.9</v>
      </c>
      <c r="I146" s="40" t="s">
        <v>258</v>
      </c>
      <c r="M146" s="31" t="s">
        <v>155</v>
      </c>
    </row>
    <row r="147" spans="1:13" x14ac:dyDescent="0.15">
      <c r="A147" s="39">
        <v>43102</v>
      </c>
      <c r="B147" s="22">
        <v>6213</v>
      </c>
      <c r="C147" s="19">
        <f t="shared" si="6"/>
        <v>3.78</v>
      </c>
      <c r="D147" s="19">
        <f t="shared" si="7"/>
        <v>2.86</v>
      </c>
      <c r="E147" s="20">
        <f t="shared" si="8"/>
        <v>4.87</v>
      </c>
      <c r="F147" s="19">
        <f t="shared" si="9"/>
        <v>8.65</v>
      </c>
      <c r="G147" s="21">
        <f t="shared" si="10"/>
        <v>27</v>
      </c>
      <c r="H147" s="37">
        <f t="shared" si="11"/>
        <v>13</v>
      </c>
      <c r="I147" s="40" t="s">
        <v>258</v>
      </c>
      <c r="M147" s="31" t="s">
        <v>156</v>
      </c>
    </row>
    <row r="148" spans="1:13" x14ac:dyDescent="0.15">
      <c r="A148" s="39">
        <v>43102</v>
      </c>
      <c r="B148" s="22">
        <v>6214</v>
      </c>
      <c r="C148" s="19">
        <f t="shared" si="6"/>
        <v>4.29</v>
      </c>
      <c r="D148" s="19">
        <f t="shared" si="7"/>
        <v>3.3</v>
      </c>
      <c r="E148" s="20">
        <f t="shared" si="8"/>
        <v>4.9800000000000004</v>
      </c>
      <c r="F148" s="19">
        <f t="shared" si="9"/>
        <v>9.19</v>
      </c>
      <c r="G148" s="21">
        <f t="shared" si="10"/>
        <v>41</v>
      </c>
      <c r="H148" s="37">
        <f t="shared" si="11"/>
        <v>13.8</v>
      </c>
      <c r="I148" s="40" t="s">
        <v>258</v>
      </c>
      <c r="M148" s="31" t="s">
        <v>157</v>
      </c>
    </row>
    <row r="149" spans="1:13" x14ac:dyDescent="0.15">
      <c r="A149" s="39">
        <v>43102</v>
      </c>
      <c r="B149" s="22">
        <v>6215</v>
      </c>
      <c r="C149" s="19">
        <f t="shared" ref="C149:C212" si="12">IF(M149&gt;"",VALUE(MID(M149,15,4))/100,"")</f>
        <v>4.3499999999999996</v>
      </c>
      <c r="D149" s="19">
        <f t="shared" ref="D149:D212" si="13">IF(M149&gt;"",VALUE(MID(M149,19,4))/100,"")</f>
        <v>3.55</v>
      </c>
      <c r="E149" s="20">
        <f t="shared" ref="E149:E212" si="14">IF(M149&gt;"",VALUE(MID(M149,28,4))/100,"")</f>
        <v>4.92</v>
      </c>
      <c r="F149" s="19">
        <f t="shared" ref="F149:F212" si="15">IF(M149&gt;"",VALUE(MID(M149,32,4))/100,"")</f>
        <v>9.3000000000000007</v>
      </c>
      <c r="G149" s="21">
        <f t="shared" ref="G149:G212" si="16">IF(+M149&gt;"",VALUE(MID(M149,24,4)),"")</f>
        <v>986</v>
      </c>
      <c r="H149" s="37">
        <f t="shared" ref="H149:H212" si="17">IF(M149&gt;"",VALUE(MID(M149,44,3))/10,"")</f>
        <v>10.1</v>
      </c>
      <c r="I149" s="40" t="s">
        <v>258</v>
      </c>
      <c r="M149" s="31" t="s">
        <v>158</v>
      </c>
    </row>
    <row r="150" spans="1:13" x14ac:dyDescent="0.15">
      <c r="A150" s="39">
        <v>43102</v>
      </c>
      <c r="B150" s="22">
        <v>6218</v>
      </c>
      <c r="C150" s="19">
        <f t="shared" si="12"/>
        <v>3.94</v>
      </c>
      <c r="D150" s="19">
        <f t="shared" si="13"/>
        <v>3.53</v>
      </c>
      <c r="E150" s="20">
        <f t="shared" si="14"/>
        <v>5.15</v>
      </c>
      <c r="F150" s="19">
        <f t="shared" si="15"/>
        <v>9.6</v>
      </c>
      <c r="G150" s="21">
        <f t="shared" si="16"/>
        <v>139</v>
      </c>
      <c r="H150" s="37">
        <f t="shared" si="17"/>
        <v>8.6</v>
      </c>
      <c r="I150" s="40" t="s">
        <v>258</v>
      </c>
      <c r="M150" s="31" t="s">
        <v>159</v>
      </c>
    </row>
    <row r="151" spans="1:13" x14ac:dyDescent="0.15">
      <c r="A151" s="39">
        <v>43102</v>
      </c>
      <c r="B151" s="22">
        <v>6219</v>
      </c>
      <c r="C151" s="19">
        <f t="shared" si="12"/>
        <v>4.5999999999999996</v>
      </c>
      <c r="D151" s="19">
        <f t="shared" si="13"/>
        <v>3.22</v>
      </c>
      <c r="E151" s="20">
        <f t="shared" si="14"/>
        <v>5.17</v>
      </c>
      <c r="F151" s="19">
        <f t="shared" si="15"/>
        <v>9.2899999999999991</v>
      </c>
      <c r="G151" s="21">
        <f t="shared" si="16"/>
        <v>42</v>
      </c>
      <c r="H151" s="37">
        <f t="shared" si="17"/>
        <v>11.5</v>
      </c>
      <c r="I151" s="40" t="s">
        <v>258</v>
      </c>
      <c r="M151" s="31" t="s">
        <v>160</v>
      </c>
    </row>
    <row r="152" spans="1:13" x14ac:dyDescent="0.15">
      <c r="A152" s="39">
        <v>43102</v>
      </c>
      <c r="B152" s="22">
        <v>6221</v>
      </c>
      <c r="C152" s="19">
        <f t="shared" si="12"/>
        <v>3.55</v>
      </c>
      <c r="D152" s="19">
        <f t="shared" si="13"/>
        <v>2.92</v>
      </c>
      <c r="E152" s="20">
        <f t="shared" si="14"/>
        <v>5.17</v>
      </c>
      <c r="F152" s="19">
        <f t="shared" si="15"/>
        <v>8.92</v>
      </c>
      <c r="G152" s="21">
        <f t="shared" si="16"/>
        <v>67</v>
      </c>
      <c r="H152" s="37">
        <f t="shared" si="17"/>
        <v>8.4</v>
      </c>
      <c r="I152" s="40" t="s">
        <v>258</v>
      </c>
      <c r="M152" s="31" t="s">
        <v>161</v>
      </c>
    </row>
    <row r="153" spans="1:13" x14ac:dyDescent="0.15">
      <c r="A153" s="39">
        <v>43102</v>
      </c>
      <c r="B153" s="22">
        <v>6222</v>
      </c>
      <c r="C153" s="19">
        <f t="shared" si="12"/>
        <v>4.18</v>
      </c>
      <c r="D153" s="19">
        <f t="shared" si="13"/>
        <v>3.17</v>
      </c>
      <c r="E153" s="20">
        <f t="shared" si="14"/>
        <v>5.0199999999999996</v>
      </c>
      <c r="F153" s="19">
        <f t="shared" si="15"/>
        <v>9.08</v>
      </c>
      <c r="G153" s="21">
        <f t="shared" si="16"/>
        <v>13</v>
      </c>
      <c r="H153" s="37">
        <f t="shared" si="17"/>
        <v>10</v>
      </c>
      <c r="I153" s="40" t="s">
        <v>258</v>
      </c>
      <c r="M153" s="31" t="s">
        <v>162</v>
      </c>
    </row>
    <row r="154" spans="1:13" x14ac:dyDescent="0.15">
      <c r="A154" s="39">
        <v>43102</v>
      </c>
      <c r="B154" s="22">
        <v>6226</v>
      </c>
      <c r="C154" s="19">
        <f t="shared" si="12"/>
        <v>4.2699999999999996</v>
      </c>
      <c r="D154" s="19">
        <f t="shared" si="13"/>
        <v>2.98</v>
      </c>
      <c r="E154" s="20">
        <f t="shared" si="14"/>
        <v>5.16</v>
      </c>
      <c r="F154" s="19">
        <f t="shared" si="15"/>
        <v>9.1</v>
      </c>
      <c r="G154" s="21">
        <f t="shared" si="16"/>
        <v>24</v>
      </c>
      <c r="H154" s="37">
        <f t="shared" si="17"/>
        <v>10.5</v>
      </c>
      <c r="I154" s="40" t="s">
        <v>258</v>
      </c>
      <c r="M154" s="31" t="s">
        <v>163</v>
      </c>
    </row>
    <row r="155" spans="1:13" x14ac:dyDescent="0.15">
      <c r="A155" s="39">
        <v>43102</v>
      </c>
      <c r="B155" s="22">
        <v>6229</v>
      </c>
      <c r="C155" s="19">
        <f t="shared" si="12"/>
        <v>4.1900000000000004</v>
      </c>
      <c r="D155" s="19">
        <f t="shared" si="13"/>
        <v>3.13</v>
      </c>
      <c r="E155" s="20">
        <f t="shared" si="14"/>
        <v>5.05</v>
      </c>
      <c r="F155" s="19">
        <f t="shared" si="15"/>
        <v>9.09</v>
      </c>
      <c r="G155" s="21">
        <f t="shared" si="16"/>
        <v>155</v>
      </c>
      <c r="H155" s="37">
        <f t="shared" si="17"/>
        <v>9.9</v>
      </c>
      <c r="I155" s="40" t="s">
        <v>258</v>
      </c>
      <c r="M155" s="31" t="s">
        <v>164</v>
      </c>
    </row>
    <row r="156" spans="1:13" x14ac:dyDescent="0.15">
      <c r="A156" s="39">
        <v>43102</v>
      </c>
      <c r="B156" s="22">
        <v>6230</v>
      </c>
      <c r="C156" s="19">
        <f t="shared" si="12"/>
        <v>3.73</v>
      </c>
      <c r="D156" s="19">
        <f t="shared" si="13"/>
        <v>3.45</v>
      </c>
      <c r="E156" s="20">
        <f t="shared" si="14"/>
        <v>4.88</v>
      </c>
      <c r="F156" s="19">
        <f t="shared" si="15"/>
        <v>9.33</v>
      </c>
      <c r="G156" s="21">
        <f t="shared" si="16"/>
        <v>104</v>
      </c>
      <c r="H156" s="37">
        <f t="shared" si="17"/>
        <v>9.6999999999999993</v>
      </c>
      <c r="I156" s="40" t="s">
        <v>258</v>
      </c>
      <c r="M156" s="31" t="s">
        <v>165</v>
      </c>
    </row>
    <row r="157" spans="1:13" x14ac:dyDescent="0.15">
      <c r="A157" s="39">
        <v>43102</v>
      </c>
      <c r="B157" s="22">
        <v>6231</v>
      </c>
      <c r="C157" s="19">
        <f t="shared" si="12"/>
        <v>4.74</v>
      </c>
      <c r="D157" s="19">
        <f t="shared" si="13"/>
        <v>3.4</v>
      </c>
      <c r="E157" s="20">
        <f t="shared" si="14"/>
        <v>5.08</v>
      </c>
      <c r="F157" s="19">
        <f t="shared" si="15"/>
        <v>9.36</v>
      </c>
      <c r="G157" s="21">
        <f t="shared" si="16"/>
        <v>61</v>
      </c>
      <c r="H157" s="37">
        <f t="shared" si="17"/>
        <v>9.9</v>
      </c>
      <c r="I157" s="40" t="s">
        <v>258</v>
      </c>
      <c r="M157" s="31" t="s">
        <v>166</v>
      </c>
    </row>
    <row r="158" spans="1:13" x14ac:dyDescent="0.15">
      <c r="A158" s="39">
        <v>43102</v>
      </c>
      <c r="B158" s="22">
        <v>6232</v>
      </c>
      <c r="C158" s="19">
        <f t="shared" si="12"/>
        <v>3.57</v>
      </c>
      <c r="D158" s="19">
        <f t="shared" si="13"/>
        <v>3.19</v>
      </c>
      <c r="E158" s="20">
        <f t="shared" si="14"/>
        <v>5.09</v>
      </c>
      <c r="F158" s="19">
        <f t="shared" si="15"/>
        <v>9.24</v>
      </c>
      <c r="G158" s="21">
        <f t="shared" si="16"/>
        <v>26</v>
      </c>
      <c r="H158" s="37">
        <f t="shared" si="17"/>
        <v>9.1999999999999993</v>
      </c>
      <c r="I158" s="40" t="s">
        <v>258</v>
      </c>
      <c r="M158" s="31" t="s">
        <v>167</v>
      </c>
    </row>
    <row r="159" spans="1:13" x14ac:dyDescent="0.15">
      <c r="A159" s="39">
        <v>43102</v>
      </c>
      <c r="B159" s="22">
        <v>6233</v>
      </c>
      <c r="C159" s="19">
        <f t="shared" si="12"/>
        <v>4.28</v>
      </c>
      <c r="D159" s="19">
        <f t="shared" si="13"/>
        <v>3.19</v>
      </c>
      <c r="E159" s="20">
        <f t="shared" si="14"/>
        <v>5.17</v>
      </c>
      <c r="F159" s="19">
        <f t="shared" si="15"/>
        <v>9.2200000000000006</v>
      </c>
      <c r="G159" s="21">
        <f t="shared" si="16"/>
        <v>108</v>
      </c>
      <c r="H159" s="37">
        <f t="shared" si="17"/>
        <v>9.1999999999999993</v>
      </c>
      <c r="I159" s="40" t="s">
        <v>258</v>
      </c>
      <c r="M159" s="31" t="s">
        <v>168</v>
      </c>
    </row>
    <row r="160" spans="1:13" x14ac:dyDescent="0.15">
      <c r="A160" s="39">
        <v>43102</v>
      </c>
      <c r="B160" s="22">
        <v>6234</v>
      </c>
      <c r="C160" s="19">
        <f t="shared" si="12"/>
        <v>4.5599999999999996</v>
      </c>
      <c r="D160" s="19">
        <f t="shared" si="13"/>
        <v>3.01</v>
      </c>
      <c r="E160" s="20">
        <f t="shared" si="14"/>
        <v>5.05</v>
      </c>
      <c r="F160" s="19">
        <f t="shared" si="15"/>
        <v>8.89</v>
      </c>
      <c r="G160" s="21">
        <f t="shared" si="16"/>
        <v>61</v>
      </c>
      <c r="H160" s="37">
        <f t="shared" si="17"/>
        <v>12.7</v>
      </c>
      <c r="I160" s="40" t="s">
        <v>258</v>
      </c>
      <c r="M160" s="31" t="s">
        <v>169</v>
      </c>
    </row>
    <row r="161" spans="1:13" x14ac:dyDescent="0.15">
      <c r="A161" s="39">
        <v>43102</v>
      </c>
      <c r="B161" s="22">
        <v>6235</v>
      </c>
      <c r="C161" s="19">
        <f t="shared" si="12"/>
        <v>4.05</v>
      </c>
      <c r="D161" s="19">
        <f t="shared" si="13"/>
        <v>3.29</v>
      </c>
      <c r="E161" s="20">
        <f t="shared" si="14"/>
        <v>4.9000000000000004</v>
      </c>
      <c r="F161" s="19">
        <f t="shared" si="15"/>
        <v>9.11</v>
      </c>
      <c r="G161" s="21">
        <f t="shared" si="16"/>
        <v>20</v>
      </c>
      <c r="H161" s="37">
        <f t="shared" si="17"/>
        <v>10.9</v>
      </c>
      <c r="I161" s="40" t="s">
        <v>258</v>
      </c>
      <c r="M161" s="31" t="s">
        <v>170</v>
      </c>
    </row>
    <row r="162" spans="1:13" x14ac:dyDescent="0.15">
      <c r="A162" s="39">
        <v>43102</v>
      </c>
      <c r="B162" s="22">
        <v>6236</v>
      </c>
      <c r="C162" s="19">
        <f t="shared" si="12"/>
        <v>5.3</v>
      </c>
      <c r="D162" s="19">
        <f t="shared" si="13"/>
        <v>3.79</v>
      </c>
      <c r="E162" s="20">
        <f t="shared" si="14"/>
        <v>5.07</v>
      </c>
      <c r="F162" s="19">
        <f t="shared" si="15"/>
        <v>9.7200000000000006</v>
      </c>
      <c r="G162" s="21">
        <f t="shared" si="16"/>
        <v>459</v>
      </c>
      <c r="H162" s="37">
        <f t="shared" si="17"/>
        <v>10.1</v>
      </c>
      <c r="I162" s="40" t="s">
        <v>258</v>
      </c>
      <c r="M162" s="31" t="s">
        <v>171</v>
      </c>
    </row>
    <row r="163" spans="1:13" x14ac:dyDescent="0.15">
      <c r="A163" s="39">
        <v>43102</v>
      </c>
      <c r="B163" s="22">
        <v>6238</v>
      </c>
      <c r="C163" s="19">
        <f t="shared" si="12"/>
        <v>5.0199999999999996</v>
      </c>
      <c r="D163" s="19">
        <f t="shared" si="13"/>
        <v>3.94</v>
      </c>
      <c r="E163" s="20">
        <f t="shared" si="14"/>
        <v>5.03</v>
      </c>
      <c r="F163" s="19">
        <f t="shared" si="15"/>
        <v>9.92</v>
      </c>
      <c r="G163" s="21">
        <f t="shared" si="16"/>
        <v>18</v>
      </c>
      <c r="H163" s="37">
        <f t="shared" si="17"/>
        <v>9.8000000000000007</v>
      </c>
      <c r="I163" s="40" t="s">
        <v>258</v>
      </c>
      <c r="M163" s="31" t="s">
        <v>172</v>
      </c>
    </row>
    <row r="164" spans="1:13" x14ac:dyDescent="0.15">
      <c r="A164" s="39">
        <v>43102</v>
      </c>
      <c r="B164" s="22">
        <v>6239</v>
      </c>
      <c r="C164" s="19">
        <f t="shared" si="12"/>
        <v>4.99</v>
      </c>
      <c r="D164" s="19">
        <f t="shared" si="13"/>
        <v>3.03</v>
      </c>
      <c r="E164" s="20">
        <f t="shared" si="14"/>
        <v>5.15</v>
      </c>
      <c r="F164" s="19">
        <f t="shared" si="15"/>
        <v>9.0299999999999994</v>
      </c>
      <c r="G164" s="21">
        <f t="shared" si="16"/>
        <v>21</v>
      </c>
      <c r="H164" s="37">
        <f t="shared" si="17"/>
        <v>13.6</v>
      </c>
      <c r="I164" s="40" t="s">
        <v>258</v>
      </c>
      <c r="M164" s="31" t="s">
        <v>173</v>
      </c>
    </row>
    <row r="165" spans="1:13" x14ac:dyDescent="0.15">
      <c r="A165" s="39">
        <v>43102</v>
      </c>
      <c r="B165" s="22">
        <v>6240</v>
      </c>
      <c r="C165" s="19">
        <f t="shared" si="12"/>
        <v>4.21</v>
      </c>
      <c r="D165" s="19">
        <f t="shared" si="13"/>
        <v>3.19</v>
      </c>
      <c r="E165" s="20">
        <f t="shared" si="14"/>
        <v>4.8899999999999997</v>
      </c>
      <c r="F165" s="19">
        <f t="shared" si="15"/>
        <v>9.0399999999999991</v>
      </c>
      <c r="G165" s="21">
        <f t="shared" si="16"/>
        <v>207</v>
      </c>
      <c r="H165" s="37">
        <f t="shared" si="17"/>
        <v>9.6999999999999993</v>
      </c>
      <c r="I165" s="40" t="s">
        <v>258</v>
      </c>
      <c r="M165" s="31" t="s">
        <v>174</v>
      </c>
    </row>
    <row r="166" spans="1:13" x14ac:dyDescent="0.15">
      <c r="A166" s="39">
        <v>43102</v>
      </c>
      <c r="B166" s="22">
        <v>6241</v>
      </c>
      <c r="C166" s="19">
        <f t="shared" si="12"/>
        <v>3.86</v>
      </c>
      <c r="D166" s="19">
        <f t="shared" si="13"/>
        <v>2.94</v>
      </c>
      <c r="E166" s="20">
        <f t="shared" si="14"/>
        <v>4.68</v>
      </c>
      <c r="F166" s="19">
        <f t="shared" si="15"/>
        <v>8.4600000000000009</v>
      </c>
      <c r="G166" s="21">
        <f t="shared" si="16"/>
        <v>905</v>
      </c>
      <c r="H166" s="37">
        <f t="shared" si="17"/>
        <v>9.3000000000000007</v>
      </c>
      <c r="I166" s="40" t="s">
        <v>258</v>
      </c>
      <c r="M166" s="31" t="s">
        <v>175</v>
      </c>
    </row>
    <row r="167" spans="1:13" x14ac:dyDescent="0.15">
      <c r="A167" s="39">
        <v>43102</v>
      </c>
      <c r="B167" s="22">
        <v>6242</v>
      </c>
      <c r="C167" s="19">
        <f t="shared" si="12"/>
        <v>2.99</v>
      </c>
      <c r="D167" s="19">
        <f t="shared" si="13"/>
        <v>2.68</v>
      </c>
      <c r="E167" s="20">
        <f t="shared" si="14"/>
        <v>4.93</v>
      </c>
      <c r="F167" s="19">
        <f t="shared" si="15"/>
        <v>8.58</v>
      </c>
      <c r="G167" s="21">
        <f t="shared" si="16"/>
        <v>82</v>
      </c>
      <c r="H167" s="37">
        <f t="shared" si="17"/>
        <v>10.6</v>
      </c>
      <c r="I167" s="40" t="s">
        <v>258</v>
      </c>
      <c r="M167" s="31" t="s">
        <v>176</v>
      </c>
    </row>
    <row r="168" spans="1:13" x14ac:dyDescent="0.15">
      <c r="A168" s="39">
        <v>43102</v>
      </c>
      <c r="B168" s="22">
        <v>6243</v>
      </c>
      <c r="C168" s="19">
        <f t="shared" si="12"/>
        <v>4.92</v>
      </c>
      <c r="D168" s="19">
        <f t="shared" si="13"/>
        <v>3.58</v>
      </c>
      <c r="E168" s="20">
        <f t="shared" si="14"/>
        <v>5.07</v>
      </c>
      <c r="F168" s="19">
        <f t="shared" si="15"/>
        <v>9.52</v>
      </c>
      <c r="G168" s="21">
        <f t="shared" si="16"/>
        <v>41</v>
      </c>
      <c r="H168" s="37">
        <f t="shared" si="17"/>
        <v>9</v>
      </c>
      <c r="I168" s="40" t="s">
        <v>258</v>
      </c>
      <c r="M168" s="31" t="s">
        <v>177</v>
      </c>
    </row>
    <row r="169" spans="1:13" x14ac:dyDescent="0.15">
      <c r="A169" s="39">
        <v>43102</v>
      </c>
      <c r="B169" s="22">
        <v>6245</v>
      </c>
      <c r="C169" s="19">
        <f t="shared" si="12"/>
        <v>3.91</v>
      </c>
      <c r="D169" s="19">
        <f t="shared" si="13"/>
        <v>2.79</v>
      </c>
      <c r="E169" s="20">
        <f t="shared" si="14"/>
        <v>5.05</v>
      </c>
      <c r="F169" s="19">
        <f t="shared" si="15"/>
        <v>8.69</v>
      </c>
      <c r="G169" s="21">
        <f t="shared" si="16"/>
        <v>2462</v>
      </c>
      <c r="H169" s="37">
        <f t="shared" si="17"/>
        <v>11.3</v>
      </c>
      <c r="I169" s="40" t="s">
        <v>258</v>
      </c>
      <c r="M169" s="31" t="s">
        <v>178</v>
      </c>
    </row>
    <row r="170" spans="1:13" x14ac:dyDescent="0.15">
      <c r="A170" s="39">
        <v>43102</v>
      </c>
      <c r="B170" s="22">
        <v>6247</v>
      </c>
      <c r="C170" s="19">
        <f t="shared" si="12"/>
        <v>3.67</v>
      </c>
      <c r="D170" s="19">
        <f t="shared" si="13"/>
        <v>2.9</v>
      </c>
      <c r="E170" s="20">
        <f t="shared" si="14"/>
        <v>5.16</v>
      </c>
      <c r="F170" s="19">
        <f t="shared" si="15"/>
        <v>8.99</v>
      </c>
      <c r="G170" s="21">
        <f t="shared" si="16"/>
        <v>132</v>
      </c>
      <c r="H170" s="37">
        <f t="shared" si="17"/>
        <v>8.5</v>
      </c>
      <c r="I170" s="40" t="s">
        <v>258</v>
      </c>
      <c r="M170" s="31" t="s">
        <v>179</v>
      </c>
    </row>
    <row r="171" spans="1:13" x14ac:dyDescent="0.15">
      <c r="A171" s="39">
        <v>43102</v>
      </c>
      <c r="B171" s="22">
        <v>6254</v>
      </c>
      <c r="C171" s="19">
        <f t="shared" si="12"/>
        <v>4.17</v>
      </c>
      <c r="D171" s="19">
        <f t="shared" si="13"/>
        <v>3.16</v>
      </c>
      <c r="E171" s="20">
        <f t="shared" si="14"/>
        <v>4.9400000000000004</v>
      </c>
      <c r="F171" s="19">
        <f t="shared" si="15"/>
        <v>8.99</v>
      </c>
      <c r="G171" s="21">
        <f t="shared" si="16"/>
        <v>305</v>
      </c>
      <c r="H171" s="37">
        <f t="shared" si="17"/>
        <v>11.3</v>
      </c>
      <c r="I171" s="40" t="s">
        <v>258</v>
      </c>
      <c r="M171" s="31" t="s">
        <v>180</v>
      </c>
    </row>
    <row r="172" spans="1:13" x14ac:dyDescent="0.15">
      <c r="A172" s="39">
        <v>43102</v>
      </c>
      <c r="B172" s="18">
        <v>4221</v>
      </c>
      <c r="C172" s="19">
        <f t="shared" si="12"/>
        <v>3.7</v>
      </c>
      <c r="D172" s="19">
        <f t="shared" si="13"/>
        <v>3.32</v>
      </c>
      <c r="E172" s="20">
        <f t="shared" si="14"/>
        <v>4.8499999999999996</v>
      </c>
      <c r="F172" s="19">
        <f t="shared" si="15"/>
        <v>9.17</v>
      </c>
      <c r="G172" s="21">
        <f t="shared" si="16"/>
        <v>758</v>
      </c>
      <c r="H172" s="37">
        <f t="shared" si="17"/>
        <v>5.9</v>
      </c>
      <c r="I172" s="40" t="s">
        <v>259</v>
      </c>
      <c r="M172" s="31" t="s">
        <v>181</v>
      </c>
    </row>
    <row r="173" spans="1:13" x14ac:dyDescent="0.15">
      <c r="A173" s="39">
        <v>43102</v>
      </c>
      <c r="B173" s="18">
        <v>4403</v>
      </c>
      <c r="C173" s="19">
        <f t="shared" si="12"/>
        <v>3.51</v>
      </c>
      <c r="D173" s="19">
        <f t="shared" si="13"/>
        <v>2.86</v>
      </c>
      <c r="E173" s="20">
        <f t="shared" si="14"/>
        <v>4.8499999999999996</v>
      </c>
      <c r="F173" s="19">
        <f t="shared" si="15"/>
        <v>8.68</v>
      </c>
      <c r="G173" s="21">
        <f t="shared" si="16"/>
        <v>55</v>
      </c>
      <c r="H173" s="37">
        <f t="shared" si="17"/>
        <v>11.3</v>
      </c>
      <c r="I173" s="40" t="s">
        <v>259</v>
      </c>
      <c r="M173" s="31" t="s">
        <v>182</v>
      </c>
    </row>
    <row r="174" spans="1:13" x14ac:dyDescent="0.15">
      <c r="A174" s="39">
        <v>43102</v>
      </c>
      <c r="B174" s="18">
        <v>4668</v>
      </c>
      <c r="C174" s="19">
        <f t="shared" si="12"/>
        <v>3.97</v>
      </c>
      <c r="D174" s="19">
        <f t="shared" si="13"/>
        <v>2.82</v>
      </c>
      <c r="E174" s="20">
        <f t="shared" si="14"/>
        <v>4.84</v>
      </c>
      <c r="F174" s="19">
        <f t="shared" si="15"/>
        <v>8.57</v>
      </c>
      <c r="G174" s="21">
        <f t="shared" si="16"/>
        <v>46</v>
      </c>
      <c r="H174" s="37">
        <f t="shared" si="17"/>
        <v>10.6</v>
      </c>
      <c r="I174" s="40" t="s">
        <v>259</v>
      </c>
      <c r="M174" s="31" t="s">
        <v>183</v>
      </c>
    </row>
    <row r="175" spans="1:13" x14ac:dyDescent="0.15">
      <c r="A175" s="39">
        <v>43102</v>
      </c>
      <c r="B175" s="18">
        <v>4889</v>
      </c>
      <c r="C175" s="19">
        <f t="shared" si="12"/>
        <v>3.57</v>
      </c>
      <c r="D175" s="19">
        <f t="shared" si="13"/>
        <v>2.99</v>
      </c>
      <c r="E175" s="20">
        <f t="shared" si="14"/>
        <v>5.04</v>
      </c>
      <c r="F175" s="19">
        <f t="shared" si="15"/>
        <v>8.98</v>
      </c>
      <c r="G175" s="21">
        <f t="shared" si="16"/>
        <v>53</v>
      </c>
      <c r="H175" s="37">
        <f t="shared" si="17"/>
        <v>9.1</v>
      </c>
      <c r="I175" s="40" t="s">
        <v>259</v>
      </c>
      <c r="M175" s="31" t="s">
        <v>184</v>
      </c>
    </row>
    <row r="176" spans="1:13" x14ac:dyDescent="0.15">
      <c r="A176" s="39">
        <v>43102</v>
      </c>
      <c r="B176" s="18">
        <v>5002</v>
      </c>
      <c r="C176" s="19">
        <f t="shared" si="12"/>
        <v>3.32</v>
      </c>
      <c r="D176" s="19">
        <f t="shared" si="13"/>
        <v>3.16</v>
      </c>
      <c r="E176" s="20">
        <f t="shared" si="14"/>
        <v>4.92</v>
      </c>
      <c r="F176" s="19">
        <f t="shared" si="15"/>
        <v>9.15</v>
      </c>
      <c r="G176" s="21">
        <f t="shared" si="16"/>
        <v>448</v>
      </c>
      <c r="H176" s="37">
        <f t="shared" si="17"/>
        <v>9.1999999999999993</v>
      </c>
      <c r="I176" s="40" t="s">
        <v>259</v>
      </c>
      <c r="M176" s="31" t="s">
        <v>185</v>
      </c>
    </row>
    <row r="177" spans="1:13" x14ac:dyDescent="0.15">
      <c r="A177" s="39">
        <v>43102</v>
      </c>
      <c r="B177" s="18">
        <v>5007</v>
      </c>
      <c r="C177" s="19">
        <f t="shared" si="12"/>
        <v>4.6500000000000004</v>
      </c>
      <c r="D177" s="19">
        <f t="shared" si="13"/>
        <v>3.66</v>
      </c>
      <c r="E177" s="20">
        <f t="shared" si="14"/>
        <v>4.93</v>
      </c>
      <c r="F177" s="19">
        <f t="shared" si="15"/>
        <v>9.5</v>
      </c>
      <c r="G177" s="21">
        <f t="shared" si="16"/>
        <v>128</v>
      </c>
      <c r="H177" s="37">
        <f t="shared" si="17"/>
        <v>9.1999999999999993</v>
      </c>
      <c r="I177" s="40" t="s">
        <v>259</v>
      </c>
      <c r="M177" s="31" t="s">
        <v>186</v>
      </c>
    </row>
    <row r="178" spans="1:13" x14ac:dyDescent="0.15">
      <c r="A178" s="39">
        <v>43102</v>
      </c>
      <c r="B178" s="18">
        <v>5020</v>
      </c>
      <c r="C178" s="19">
        <f t="shared" si="12"/>
        <v>3.45</v>
      </c>
      <c r="D178" s="19">
        <f t="shared" si="13"/>
        <v>2.82</v>
      </c>
      <c r="E178" s="20">
        <f t="shared" si="14"/>
        <v>4.7699999999999996</v>
      </c>
      <c r="F178" s="19">
        <f t="shared" si="15"/>
        <v>8.5399999999999991</v>
      </c>
      <c r="G178" s="21">
        <f t="shared" si="16"/>
        <v>427</v>
      </c>
      <c r="H178" s="37">
        <f t="shared" si="17"/>
        <v>6.5</v>
      </c>
      <c r="I178" s="40" t="s">
        <v>259</v>
      </c>
      <c r="M178" s="31" t="s">
        <v>187</v>
      </c>
    </row>
    <row r="179" spans="1:13" x14ac:dyDescent="0.15">
      <c r="A179" s="39">
        <v>43102</v>
      </c>
      <c r="B179" s="18">
        <v>5034</v>
      </c>
      <c r="C179" s="19">
        <f t="shared" si="12"/>
        <v>3.59</v>
      </c>
      <c r="D179" s="19">
        <f t="shared" si="13"/>
        <v>3.03</v>
      </c>
      <c r="E179" s="20">
        <f t="shared" si="14"/>
        <v>4.53</v>
      </c>
      <c r="F179" s="19">
        <f t="shared" si="15"/>
        <v>8.57</v>
      </c>
      <c r="G179" s="21">
        <f t="shared" si="16"/>
        <v>91</v>
      </c>
      <c r="H179" s="37">
        <f t="shared" si="17"/>
        <v>11</v>
      </c>
      <c r="I179" s="40" t="s">
        <v>259</v>
      </c>
      <c r="M179" s="31" t="s">
        <v>188</v>
      </c>
    </row>
    <row r="180" spans="1:13" x14ac:dyDescent="0.15">
      <c r="A180" s="39">
        <v>43102</v>
      </c>
      <c r="B180" s="18">
        <v>5046</v>
      </c>
      <c r="C180" s="19">
        <f t="shared" si="12"/>
        <v>3.76</v>
      </c>
      <c r="D180" s="19">
        <f t="shared" si="13"/>
        <v>3.2</v>
      </c>
      <c r="E180" s="20">
        <f t="shared" si="14"/>
        <v>4.84</v>
      </c>
      <c r="F180" s="19">
        <f t="shared" si="15"/>
        <v>8.9499999999999993</v>
      </c>
      <c r="G180" s="21">
        <f t="shared" si="16"/>
        <v>265</v>
      </c>
      <c r="H180" s="37">
        <f t="shared" si="17"/>
        <v>8.5</v>
      </c>
      <c r="I180" s="40" t="s">
        <v>259</v>
      </c>
      <c r="M180" s="31" t="s">
        <v>189</v>
      </c>
    </row>
    <row r="181" spans="1:13" x14ac:dyDescent="0.15">
      <c r="A181" s="39">
        <v>43102</v>
      </c>
      <c r="B181" s="18">
        <v>5053</v>
      </c>
      <c r="C181" s="19">
        <f t="shared" si="12"/>
        <v>2.79</v>
      </c>
      <c r="D181" s="19">
        <f t="shared" si="13"/>
        <v>2.86</v>
      </c>
      <c r="E181" s="20">
        <f t="shared" si="14"/>
        <v>4.5999999999999996</v>
      </c>
      <c r="F181" s="19">
        <f t="shared" si="15"/>
        <v>8.5299999999999994</v>
      </c>
      <c r="G181" s="21">
        <f t="shared" si="16"/>
        <v>198</v>
      </c>
      <c r="H181" s="37">
        <f t="shared" si="17"/>
        <v>5.4</v>
      </c>
      <c r="I181" s="40" t="s">
        <v>259</v>
      </c>
      <c r="M181" s="31" t="s">
        <v>190</v>
      </c>
    </row>
    <row r="182" spans="1:13" x14ac:dyDescent="0.15">
      <c r="A182" s="39">
        <v>43102</v>
      </c>
      <c r="B182" s="18">
        <v>5212</v>
      </c>
      <c r="C182" s="19">
        <f t="shared" si="12"/>
        <v>3.45</v>
      </c>
      <c r="D182" s="19">
        <f t="shared" si="13"/>
        <v>2.81</v>
      </c>
      <c r="E182" s="20">
        <f t="shared" si="14"/>
        <v>4.87</v>
      </c>
      <c r="F182" s="19">
        <f t="shared" si="15"/>
        <v>8.66</v>
      </c>
      <c r="G182" s="21">
        <f t="shared" si="16"/>
        <v>287</v>
      </c>
      <c r="H182" s="37">
        <f t="shared" si="17"/>
        <v>7.3</v>
      </c>
      <c r="I182" s="40" t="s">
        <v>259</v>
      </c>
      <c r="M182" s="31" t="s">
        <v>191</v>
      </c>
    </row>
    <row r="183" spans="1:13" x14ac:dyDescent="0.15">
      <c r="A183" s="39">
        <v>43102</v>
      </c>
      <c r="B183" s="18">
        <v>5249</v>
      </c>
      <c r="C183" s="19">
        <f t="shared" si="12"/>
        <v>3.8</v>
      </c>
      <c r="D183" s="19">
        <f t="shared" si="13"/>
        <v>3.15</v>
      </c>
      <c r="E183" s="20">
        <f t="shared" si="14"/>
        <v>4.82</v>
      </c>
      <c r="F183" s="19">
        <f t="shared" si="15"/>
        <v>8.98</v>
      </c>
      <c r="G183" s="21">
        <f t="shared" si="16"/>
        <v>201</v>
      </c>
      <c r="H183" s="37">
        <f t="shared" si="17"/>
        <v>9.1999999999999993</v>
      </c>
      <c r="I183" s="40" t="s">
        <v>259</v>
      </c>
      <c r="M183" s="31" t="s">
        <v>192</v>
      </c>
    </row>
    <row r="184" spans="1:13" x14ac:dyDescent="0.15">
      <c r="A184" s="39">
        <v>43102</v>
      </c>
      <c r="B184" s="18">
        <v>5282</v>
      </c>
      <c r="C184" s="19">
        <f t="shared" si="12"/>
        <v>4.71</v>
      </c>
      <c r="D184" s="19">
        <f t="shared" si="13"/>
        <v>3.29</v>
      </c>
      <c r="E184" s="20">
        <f t="shared" si="14"/>
        <v>4.92</v>
      </c>
      <c r="F184" s="19">
        <f t="shared" si="15"/>
        <v>9.17</v>
      </c>
      <c r="G184" s="21">
        <f t="shared" si="16"/>
        <v>55</v>
      </c>
      <c r="H184" s="37">
        <f t="shared" si="17"/>
        <v>12.8</v>
      </c>
      <c r="I184" s="40" t="s">
        <v>259</v>
      </c>
      <c r="M184" s="31" t="s">
        <v>193</v>
      </c>
    </row>
    <row r="185" spans="1:13" x14ac:dyDescent="0.15">
      <c r="A185" s="39">
        <v>43102</v>
      </c>
      <c r="B185" s="18">
        <v>5297</v>
      </c>
      <c r="C185" s="19">
        <f t="shared" si="12"/>
        <v>4.16</v>
      </c>
      <c r="D185" s="19">
        <f t="shared" si="13"/>
        <v>3.19</v>
      </c>
      <c r="E185" s="20">
        <f t="shared" si="14"/>
        <v>4.9800000000000004</v>
      </c>
      <c r="F185" s="19">
        <f t="shared" si="15"/>
        <v>9.19</v>
      </c>
      <c r="G185" s="21">
        <f t="shared" si="16"/>
        <v>111</v>
      </c>
      <c r="H185" s="37">
        <f t="shared" si="17"/>
        <v>11.2</v>
      </c>
      <c r="I185" s="40" t="s">
        <v>259</v>
      </c>
      <c r="M185" s="31" t="s">
        <v>194</v>
      </c>
    </row>
    <row r="186" spans="1:13" x14ac:dyDescent="0.15">
      <c r="A186" s="39">
        <v>43102</v>
      </c>
      <c r="B186" s="18">
        <v>5298</v>
      </c>
      <c r="C186" s="19">
        <f t="shared" si="12"/>
        <v>4.0599999999999996</v>
      </c>
      <c r="D186" s="19">
        <f t="shared" si="13"/>
        <v>2.9</v>
      </c>
      <c r="E186" s="20">
        <f t="shared" si="14"/>
        <v>4.54</v>
      </c>
      <c r="F186" s="19">
        <f t="shared" si="15"/>
        <v>8.42</v>
      </c>
      <c r="G186" s="21">
        <f t="shared" si="16"/>
        <v>115</v>
      </c>
      <c r="H186" s="37">
        <f t="shared" si="17"/>
        <v>11.4</v>
      </c>
      <c r="I186" s="40" t="s">
        <v>259</v>
      </c>
      <c r="M186" s="31" t="s">
        <v>195</v>
      </c>
    </row>
    <row r="187" spans="1:13" x14ac:dyDescent="0.15">
      <c r="A187" s="39">
        <v>43102</v>
      </c>
      <c r="B187" s="22">
        <v>5405</v>
      </c>
      <c r="C187" s="19">
        <f t="shared" si="12"/>
        <v>4.03</v>
      </c>
      <c r="D187" s="19">
        <f t="shared" si="13"/>
        <v>3.46</v>
      </c>
      <c r="E187" s="20">
        <f t="shared" si="14"/>
        <v>4.72</v>
      </c>
      <c r="F187" s="19">
        <f t="shared" si="15"/>
        <v>9.26</v>
      </c>
      <c r="G187" s="21">
        <f t="shared" si="16"/>
        <v>2262</v>
      </c>
      <c r="H187" s="37">
        <f t="shared" si="17"/>
        <v>8.6999999999999993</v>
      </c>
      <c r="I187" s="40" t="s">
        <v>259</v>
      </c>
      <c r="M187" s="31" t="s">
        <v>196</v>
      </c>
    </row>
    <row r="188" spans="1:13" x14ac:dyDescent="0.15">
      <c r="A188" s="39">
        <v>43102</v>
      </c>
      <c r="B188" s="22">
        <v>5409</v>
      </c>
      <c r="C188" s="19">
        <f t="shared" si="12"/>
        <v>3.39</v>
      </c>
      <c r="D188" s="19">
        <f t="shared" si="13"/>
        <v>3.26</v>
      </c>
      <c r="E188" s="20">
        <f t="shared" si="14"/>
        <v>4.9400000000000004</v>
      </c>
      <c r="F188" s="19">
        <f t="shared" si="15"/>
        <v>9.15</v>
      </c>
      <c r="G188" s="21">
        <f t="shared" si="16"/>
        <v>312</v>
      </c>
      <c r="H188" s="37">
        <f t="shared" si="17"/>
        <v>7.9</v>
      </c>
      <c r="I188" s="40" t="s">
        <v>259</v>
      </c>
      <c r="M188" s="31" t="s">
        <v>197</v>
      </c>
    </row>
    <row r="189" spans="1:13" x14ac:dyDescent="0.15">
      <c r="A189" s="39">
        <v>43102</v>
      </c>
      <c r="B189" s="22">
        <v>5417</v>
      </c>
      <c r="C189" s="19">
        <f t="shared" si="12"/>
        <v>4.34</v>
      </c>
      <c r="D189" s="19">
        <f t="shared" si="13"/>
        <v>3.23</v>
      </c>
      <c r="E189" s="20">
        <f t="shared" si="14"/>
        <v>4.8600000000000003</v>
      </c>
      <c r="F189" s="19">
        <f t="shared" si="15"/>
        <v>9.06</v>
      </c>
      <c r="G189" s="21">
        <f t="shared" si="16"/>
        <v>32</v>
      </c>
      <c r="H189" s="37">
        <f t="shared" si="17"/>
        <v>9.6</v>
      </c>
      <c r="I189" s="40" t="s">
        <v>259</v>
      </c>
      <c r="M189" s="31" t="s">
        <v>198</v>
      </c>
    </row>
    <row r="190" spans="1:13" x14ac:dyDescent="0.15">
      <c r="A190" s="39">
        <v>43102</v>
      </c>
      <c r="B190" s="22">
        <v>5439</v>
      </c>
      <c r="C190" s="19">
        <f t="shared" si="12"/>
        <v>3.15</v>
      </c>
      <c r="D190" s="19">
        <f t="shared" si="13"/>
        <v>3.11</v>
      </c>
      <c r="E190" s="20">
        <f t="shared" si="14"/>
        <v>5.19</v>
      </c>
      <c r="F190" s="19">
        <f t="shared" si="15"/>
        <v>9.1999999999999993</v>
      </c>
      <c r="G190" s="21">
        <f t="shared" si="16"/>
        <v>524</v>
      </c>
      <c r="H190" s="37">
        <f t="shared" si="17"/>
        <v>7.7</v>
      </c>
      <c r="I190" s="40" t="s">
        <v>259</v>
      </c>
      <c r="M190" s="31" t="s">
        <v>199</v>
      </c>
    </row>
    <row r="191" spans="1:13" x14ac:dyDescent="0.15">
      <c r="A191" s="39">
        <v>43102</v>
      </c>
      <c r="B191" s="22">
        <v>5455</v>
      </c>
      <c r="C191" s="19">
        <f t="shared" si="12"/>
        <v>4.6100000000000003</v>
      </c>
      <c r="D191" s="19">
        <f t="shared" si="13"/>
        <v>3.45</v>
      </c>
      <c r="E191" s="20">
        <f t="shared" si="14"/>
        <v>5.05</v>
      </c>
      <c r="F191" s="19">
        <f t="shared" si="15"/>
        <v>9.4</v>
      </c>
      <c r="G191" s="21">
        <f t="shared" si="16"/>
        <v>19</v>
      </c>
      <c r="H191" s="37">
        <f t="shared" si="17"/>
        <v>9.8000000000000007</v>
      </c>
      <c r="I191" s="40" t="s">
        <v>259</v>
      </c>
      <c r="M191" s="31" t="s">
        <v>200</v>
      </c>
    </row>
    <row r="192" spans="1:13" x14ac:dyDescent="0.15">
      <c r="A192" s="39">
        <v>43102</v>
      </c>
      <c r="B192" s="22">
        <v>5464</v>
      </c>
      <c r="C192" s="19">
        <f t="shared" si="12"/>
        <v>3.53</v>
      </c>
      <c r="D192" s="19">
        <f t="shared" si="13"/>
        <v>3.01</v>
      </c>
      <c r="E192" s="20">
        <f t="shared" si="14"/>
        <v>4.84</v>
      </c>
      <c r="F192" s="19">
        <f t="shared" si="15"/>
        <v>8.81</v>
      </c>
      <c r="G192" s="21">
        <f t="shared" si="16"/>
        <v>44</v>
      </c>
      <c r="H192" s="37">
        <f t="shared" si="17"/>
        <v>7.6</v>
      </c>
      <c r="I192" s="40" t="s">
        <v>259</v>
      </c>
      <c r="M192" s="31" t="s">
        <v>201</v>
      </c>
    </row>
    <row r="193" spans="1:13" x14ac:dyDescent="0.15">
      <c r="A193" s="39">
        <v>43102</v>
      </c>
      <c r="B193" s="22">
        <v>5472</v>
      </c>
      <c r="C193" s="19">
        <f t="shared" si="12"/>
        <v>3.92</v>
      </c>
      <c r="D193" s="19">
        <f t="shared" si="13"/>
        <v>3.27</v>
      </c>
      <c r="E193" s="20">
        <f t="shared" si="14"/>
        <v>4.96</v>
      </c>
      <c r="F193" s="19">
        <f t="shared" si="15"/>
        <v>9.0299999999999994</v>
      </c>
      <c r="G193" s="21">
        <f t="shared" si="16"/>
        <v>12</v>
      </c>
      <c r="H193" s="37">
        <f t="shared" si="17"/>
        <v>7.9</v>
      </c>
      <c r="I193" s="40" t="s">
        <v>259</v>
      </c>
      <c r="M193" s="31" t="s">
        <v>202</v>
      </c>
    </row>
    <row r="194" spans="1:13" x14ac:dyDescent="0.15">
      <c r="A194" s="39">
        <v>43102</v>
      </c>
      <c r="B194" s="22">
        <v>5473</v>
      </c>
      <c r="C194" s="19">
        <f t="shared" si="12"/>
        <v>2.9</v>
      </c>
      <c r="D194" s="19">
        <f t="shared" si="13"/>
        <v>3.03</v>
      </c>
      <c r="E194" s="20">
        <f t="shared" si="14"/>
        <v>4.72</v>
      </c>
      <c r="F194" s="19">
        <f t="shared" si="15"/>
        <v>8.65</v>
      </c>
      <c r="G194" s="21">
        <f t="shared" si="16"/>
        <v>474</v>
      </c>
      <c r="H194" s="37">
        <f t="shared" si="17"/>
        <v>10.1</v>
      </c>
      <c r="I194" s="40" t="s">
        <v>259</v>
      </c>
      <c r="M194" s="31" t="s">
        <v>203</v>
      </c>
    </row>
    <row r="195" spans="1:13" x14ac:dyDescent="0.15">
      <c r="A195" s="39">
        <v>43102</v>
      </c>
      <c r="B195" s="22">
        <v>5651</v>
      </c>
      <c r="C195" s="19">
        <f t="shared" si="12"/>
        <v>3.4</v>
      </c>
      <c r="D195" s="19">
        <f t="shared" si="13"/>
        <v>3.58</v>
      </c>
      <c r="E195" s="20">
        <f t="shared" si="14"/>
        <v>4.84</v>
      </c>
      <c r="F195" s="19">
        <f t="shared" si="15"/>
        <v>9.4700000000000006</v>
      </c>
      <c r="G195" s="21">
        <f t="shared" si="16"/>
        <v>873</v>
      </c>
      <c r="H195" s="37">
        <f t="shared" si="17"/>
        <v>8.5</v>
      </c>
      <c r="I195" s="40" t="s">
        <v>259</v>
      </c>
      <c r="M195" s="31" t="s">
        <v>204</v>
      </c>
    </row>
    <row r="196" spans="1:13" x14ac:dyDescent="0.15">
      <c r="A196" s="39">
        <v>43102</v>
      </c>
      <c r="B196" s="22">
        <v>5658</v>
      </c>
      <c r="C196" s="19">
        <f t="shared" si="12"/>
        <v>3.43</v>
      </c>
      <c r="D196" s="19">
        <f t="shared" si="13"/>
        <v>2.9</v>
      </c>
      <c r="E196" s="20">
        <f t="shared" si="14"/>
        <v>4.74</v>
      </c>
      <c r="F196" s="19">
        <f t="shared" si="15"/>
        <v>8.68</v>
      </c>
      <c r="G196" s="21">
        <f t="shared" si="16"/>
        <v>67</v>
      </c>
      <c r="H196" s="37">
        <f t="shared" si="17"/>
        <v>7.8</v>
      </c>
      <c r="I196" s="40" t="s">
        <v>259</v>
      </c>
      <c r="M196" s="31" t="s">
        <v>205</v>
      </c>
    </row>
    <row r="197" spans="1:13" x14ac:dyDescent="0.15">
      <c r="A197" s="39">
        <v>43102</v>
      </c>
      <c r="B197" s="22">
        <v>5663</v>
      </c>
      <c r="C197" s="19">
        <f t="shared" si="12"/>
        <v>3.95</v>
      </c>
      <c r="D197" s="19">
        <f t="shared" si="13"/>
        <v>3.22</v>
      </c>
      <c r="E197" s="20">
        <f t="shared" si="14"/>
        <v>4.9400000000000004</v>
      </c>
      <c r="F197" s="19">
        <f t="shared" si="15"/>
        <v>9.0500000000000007</v>
      </c>
      <c r="G197" s="21">
        <f t="shared" si="16"/>
        <v>556</v>
      </c>
      <c r="H197" s="37">
        <f t="shared" si="17"/>
        <v>7.8</v>
      </c>
      <c r="I197" s="40" t="s">
        <v>259</v>
      </c>
      <c r="M197" s="31" t="s">
        <v>206</v>
      </c>
    </row>
    <row r="198" spans="1:13" x14ac:dyDescent="0.15">
      <c r="A198" s="39">
        <v>43102</v>
      </c>
      <c r="B198" s="22">
        <v>5676</v>
      </c>
      <c r="C198" s="19">
        <f t="shared" si="12"/>
        <v>4.41</v>
      </c>
      <c r="D198" s="19">
        <f t="shared" si="13"/>
        <v>3.3</v>
      </c>
      <c r="E198" s="20">
        <f t="shared" si="14"/>
        <v>4.92</v>
      </c>
      <c r="F198" s="19">
        <f t="shared" si="15"/>
        <v>9.17</v>
      </c>
      <c r="G198" s="21">
        <f t="shared" si="16"/>
        <v>15</v>
      </c>
      <c r="H198" s="37">
        <f t="shared" si="17"/>
        <v>11</v>
      </c>
      <c r="I198" s="40" t="s">
        <v>259</v>
      </c>
      <c r="M198" s="31" t="s">
        <v>207</v>
      </c>
    </row>
    <row r="199" spans="1:13" x14ac:dyDescent="0.15">
      <c r="A199" s="39">
        <v>43102</v>
      </c>
      <c r="B199" s="22">
        <v>5677</v>
      </c>
      <c r="C199" s="19">
        <f t="shared" si="12"/>
        <v>3.73</v>
      </c>
      <c r="D199" s="19">
        <f t="shared" si="13"/>
        <v>3.33</v>
      </c>
      <c r="E199" s="20">
        <f t="shared" si="14"/>
        <v>4.7300000000000004</v>
      </c>
      <c r="F199" s="19">
        <f t="shared" si="15"/>
        <v>9.01</v>
      </c>
      <c r="G199" s="21">
        <f t="shared" si="16"/>
        <v>53</v>
      </c>
      <c r="H199" s="37">
        <f t="shared" si="17"/>
        <v>7.2</v>
      </c>
      <c r="I199" s="40" t="s">
        <v>259</v>
      </c>
      <c r="M199" s="31" t="s">
        <v>208</v>
      </c>
    </row>
    <row r="200" spans="1:13" x14ac:dyDescent="0.15">
      <c r="A200" s="39">
        <v>43102</v>
      </c>
      <c r="B200" s="22">
        <v>5694</v>
      </c>
      <c r="C200" s="19">
        <f t="shared" si="12"/>
        <v>4.18</v>
      </c>
      <c r="D200" s="19">
        <f t="shared" si="13"/>
        <v>3.07</v>
      </c>
      <c r="E200" s="20">
        <f t="shared" si="14"/>
        <v>4.8499999999999996</v>
      </c>
      <c r="F200" s="19">
        <f t="shared" si="15"/>
        <v>8.82</v>
      </c>
      <c r="G200" s="21">
        <f t="shared" si="16"/>
        <v>13</v>
      </c>
      <c r="H200" s="37">
        <f t="shared" si="17"/>
        <v>11.3</v>
      </c>
      <c r="I200" s="40" t="s">
        <v>259</v>
      </c>
      <c r="M200" s="31" t="s">
        <v>209</v>
      </c>
    </row>
    <row r="201" spans="1:13" x14ac:dyDescent="0.15">
      <c r="A201" s="39">
        <v>43102</v>
      </c>
      <c r="B201" s="22">
        <v>5696</v>
      </c>
      <c r="C201" s="19">
        <f t="shared" si="12"/>
        <v>4.5</v>
      </c>
      <c r="D201" s="19">
        <f t="shared" si="13"/>
        <v>3.38</v>
      </c>
      <c r="E201" s="20">
        <f t="shared" si="14"/>
        <v>4.8099999999999996</v>
      </c>
      <c r="F201" s="19">
        <f t="shared" si="15"/>
        <v>9.2200000000000006</v>
      </c>
      <c r="G201" s="21">
        <f t="shared" si="16"/>
        <v>78</v>
      </c>
      <c r="H201" s="37">
        <f t="shared" si="17"/>
        <v>9.6</v>
      </c>
      <c r="I201" s="40" t="s">
        <v>259</v>
      </c>
      <c r="M201" s="31" t="s">
        <v>210</v>
      </c>
    </row>
    <row r="202" spans="1:13" x14ac:dyDescent="0.15">
      <c r="A202" s="39">
        <v>43102</v>
      </c>
      <c r="B202" s="22">
        <v>5697</v>
      </c>
      <c r="C202" s="19">
        <f t="shared" si="12"/>
        <v>4.28</v>
      </c>
      <c r="D202" s="19">
        <f t="shared" si="13"/>
        <v>3.33</v>
      </c>
      <c r="E202" s="20">
        <f t="shared" si="14"/>
        <v>4.83</v>
      </c>
      <c r="F202" s="19">
        <f t="shared" si="15"/>
        <v>9.1</v>
      </c>
      <c r="G202" s="21">
        <f t="shared" si="16"/>
        <v>349</v>
      </c>
      <c r="H202" s="37">
        <f t="shared" si="17"/>
        <v>11.1</v>
      </c>
      <c r="I202" s="40" t="s">
        <v>259</v>
      </c>
      <c r="M202" s="31" t="s">
        <v>211</v>
      </c>
    </row>
    <row r="203" spans="1:13" x14ac:dyDescent="0.15">
      <c r="A203" s="39">
        <v>43102</v>
      </c>
      <c r="B203" s="22">
        <v>5808</v>
      </c>
      <c r="C203" s="19">
        <f t="shared" si="12"/>
        <v>4.01</v>
      </c>
      <c r="D203" s="19">
        <f t="shared" si="13"/>
        <v>3.49</v>
      </c>
      <c r="E203" s="20">
        <f t="shared" si="14"/>
        <v>4.92</v>
      </c>
      <c r="F203" s="19">
        <f t="shared" si="15"/>
        <v>9.32</v>
      </c>
      <c r="G203" s="21">
        <f t="shared" si="16"/>
        <v>40</v>
      </c>
      <c r="H203" s="37">
        <f t="shared" si="17"/>
        <v>9.3000000000000007</v>
      </c>
      <c r="I203" s="40" t="s">
        <v>259</v>
      </c>
      <c r="M203" s="31" t="s">
        <v>212</v>
      </c>
    </row>
    <row r="204" spans="1:13" x14ac:dyDescent="0.15">
      <c r="A204" s="39">
        <v>43102</v>
      </c>
      <c r="B204" s="22">
        <v>5823</v>
      </c>
      <c r="C204" s="19">
        <f t="shared" si="12"/>
        <v>4.47</v>
      </c>
      <c r="D204" s="19">
        <f t="shared" si="13"/>
        <v>3.32</v>
      </c>
      <c r="E204" s="20">
        <f t="shared" si="14"/>
        <v>4.63</v>
      </c>
      <c r="F204" s="19">
        <f t="shared" si="15"/>
        <v>8.94</v>
      </c>
      <c r="G204" s="21">
        <f t="shared" si="16"/>
        <v>299</v>
      </c>
      <c r="H204" s="37">
        <f t="shared" si="17"/>
        <v>12.1</v>
      </c>
      <c r="I204" s="40" t="s">
        <v>259</v>
      </c>
      <c r="M204" s="31" t="s">
        <v>213</v>
      </c>
    </row>
    <row r="205" spans="1:13" x14ac:dyDescent="0.15">
      <c r="A205" s="39">
        <v>43102</v>
      </c>
      <c r="B205" s="22">
        <v>5828</v>
      </c>
      <c r="C205" s="19">
        <f t="shared" si="12"/>
        <v>4.24</v>
      </c>
      <c r="D205" s="19">
        <f t="shared" si="13"/>
        <v>3.24</v>
      </c>
      <c r="E205" s="20">
        <f t="shared" si="14"/>
        <v>4.8499999999999996</v>
      </c>
      <c r="F205" s="19">
        <f t="shared" si="15"/>
        <v>9</v>
      </c>
      <c r="G205" s="21">
        <f t="shared" si="16"/>
        <v>79</v>
      </c>
      <c r="H205" s="37">
        <f t="shared" si="17"/>
        <v>9.6999999999999993</v>
      </c>
      <c r="I205" s="40" t="s">
        <v>259</v>
      </c>
      <c r="M205" s="31" t="s">
        <v>214</v>
      </c>
    </row>
    <row r="206" spans="1:13" x14ac:dyDescent="0.15">
      <c r="A206" s="39">
        <v>43102</v>
      </c>
      <c r="B206" s="22">
        <v>5834</v>
      </c>
      <c r="C206" s="19">
        <f t="shared" si="12"/>
        <v>2.98</v>
      </c>
      <c r="D206" s="19">
        <f t="shared" si="13"/>
        <v>3.14</v>
      </c>
      <c r="E206" s="20">
        <f t="shared" si="14"/>
        <v>5.08</v>
      </c>
      <c r="F206" s="19">
        <f t="shared" si="15"/>
        <v>9.02</v>
      </c>
      <c r="G206" s="21">
        <f t="shared" si="16"/>
        <v>20</v>
      </c>
      <c r="H206" s="37">
        <f t="shared" si="17"/>
        <v>12.7</v>
      </c>
      <c r="I206" s="40" t="s">
        <v>259</v>
      </c>
      <c r="M206" s="31" t="s">
        <v>215</v>
      </c>
    </row>
    <row r="207" spans="1:13" x14ac:dyDescent="0.15">
      <c r="A207" s="39">
        <v>43102</v>
      </c>
      <c r="B207" s="22">
        <v>5838</v>
      </c>
      <c r="C207" s="19">
        <f t="shared" si="12"/>
        <v>3.46</v>
      </c>
      <c r="D207" s="19">
        <f t="shared" si="13"/>
        <v>3.23</v>
      </c>
      <c r="E207" s="20">
        <f t="shared" si="14"/>
        <v>5.01</v>
      </c>
      <c r="F207" s="19">
        <f t="shared" si="15"/>
        <v>9.08</v>
      </c>
      <c r="G207" s="21">
        <f t="shared" si="16"/>
        <v>460</v>
      </c>
      <c r="H207" s="37">
        <f t="shared" si="17"/>
        <v>9.1</v>
      </c>
      <c r="I207" s="40" t="s">
        <v>259</v>
      </c>
      <c r="M207" s="31" t="s">
        <v>216</v>
      </c>
    </row>
    <row r="208" spans="1:13" x14ac:dyDescent="0.15">
      <c r="A208" s="39">
        <v>43102</v>
      </c>
      <c r="B208" s="22">
        <v>5840</v>
      </c>
      <c r="C208" s="19">
        <f t="shared" si="12"/>
        <v>3.26</v>
      </c>
      <c r="D208" s="19">
        <f t="shared" si="13"/>
        <v>2.94</v>
      </c>
      <c r="E208" s="20">
        <f t="shared" si="14"/>
        <v>4.99</v>
      </c>
      <c r="F208" s="19">
        <f t="shared" si="15"/>
        <v>8.84</v>
      </c>
      <c r="G208" s="21">
        <f t="shared" si="16"/>
        <v>35</v>
      </c>
      <c r="H208" s="37">
        <f t="shared" si="17"/>
        <v>8.6</v>
      </c>
      <c r="I208" s="40" t="s">
        <v>259</v>
      </c>
      <c r="M208" s="31" t="s">
        <v>217</v>
      </c>
    </row>
    <row r="209" spans="1:13" x14ac:dyDescent="0.15">
      <c r="A209" s="39">
        <v>43102</v>
      </c>
      <c r="B209" s="22">
        <v>5844</v>
      </c>
      <c r="C209" s="19">
        <f t="shared" si="12"/>
        <v>4.4400000000000004</v>
      </c>
      <c r="D209" s="19">
        <f t="shared" si="13"/>
        <v>3.52</v>
      </c>
      <c r="E209" s="20">
        <f t="shared" si="14"/>
        <v>4.8899999999999997</v>
      </c>
      <c r="F209" s="19">
        <f t="shared" si="15"/>
        <v>9.25</v>
      </c>
      <c r="G209" s="21">
        <f t="shared" si="16"/>
        <v>40</v>
      </c>
      <c r="H209" s="37">
        <f t="shared" si="17"/>
        <v>10.5</v>
      </c>
      <c r="I209" s="40" t="s">
        <v>259</v>
      </c>
      <c r="M209" s="31" t="s">
        <v>218</v>
      </c>
    </row>
    <row r="210" spans="1:13" x14ac:dyDescent="0.15">
      <c r="A210" s="39">
        <v>43102</v>
      </c>
      <c r="B210" s="22">
        <v>5849</v>
      </c>
      <c r="C210" s="19">
        <f t="shared" si="12"/>
        <v>3.96</v>
      </c>
      <c r="D210" s="19">
        <f t="shared" si="13"/>
        <v>3.07</v>
      </c>
      <c r="E210" s="20">
        <f t="shared" si="14"/>
        <v>4.87</v>
      </c>
      <c r="F210" s="19">
        <f t="shared" si="15"/>
        <v>8.91</v>
      </c>
      <c r="G210" s="21">
        <f t="shared" si="16"/>
        <v>20</v>
      </c>
      <c r="H210" s="37">
        <f t="shared" si="17"/>
        <v>8.4</v>
      </c>
      <c r="I210" s="40" t="s">
        <v>259</v>
      </c>
      <c r="M210" s="31" t="s">
        <v>219</v>
      </c>
    </row>
    <row r="211" spans="1:13" x14ac:dyDescent="0.15">
      <c r="A211" s="39">
        <v>43102</v>
      </c>
      <c r="B211" s="22">
        <v>5858</v>
      </c>
      <c r="C211" s="19">
        <f t="shared" si="12"/>
        <v>4.57</v>
      </c>
      <c r="D211" s="19">
        <f t="shared" si="13"/>
        <v>3.1</v>
      </c>
      <c r="E211" s="20">
        <f t="shared" si="14"/>
        <v>4.79</v>
      </c>
      <c r="F211" s="19">
        <f t="shared" si="15"/>
        <v>8.74</v>
      </c>
      <c r="G211" s="21">
        <f t="shared" si="16"/>
        <v>90</v>
      </c>
      <c r="H211" s="37">
        <f t="shared" si="17"/>
        <v>11.9</v>
      </c>
      <c r="I211" s="40" t="s">
        <v>259</v>
      </c>
      <c r="M211" s="31" t="s">
        <v>220</v>
      </c>
    </row>
    <row r="212" spans="1:13" x14ac:dyDescent="0.15">
      <c r="A212" s="39">
        <v>43102</v>
      </c>
      <c r="B212" s="22">
        <v>5862</v>
      </c>
      <c r="C212" s="19">
        <f t="shared" si="12"/>
        <v>3.47</v>
      </c>
      <c r="D212" s="19">
        <f t="shared" si="13"/>
        <v>2.83</v>
      </c>
      <c r="E212" s="20">
        <f t="shared" si="14"/>
        <v>5</v>
      </c>
      <c r="F212" s="19">
        <f t="shared" si="15"/>
        <v>8.74</v>
      </c>
      <c r="G212" s="21">
        <f t="shared" si="16"/>
        <v>76</v>
      </c>
      <c r="H212" s="37">
        <f t="shared" si="17"/>
        <v>11.2</v>
      </c>
      <c r="I212" s="40" t="s">
        <v>259</v>
      </c>
      <c r="M212" s="31" t="s">
        <v>221</v>
      </c>
    </row>
    <row r="213" spans="1:13" x14ac:dyDescent="0.15">
      <c r="A213" s="39">
        <v>43102</v>
      </c>
      <c r="B213" s="22">
        <v>6058</v>
      </c>
      <c r="C213" s="19">
        <f t="shared" ref="C213:C247" si="18">IF(M213&gt;"",VALUE(MID(M213,15,4))/100,"")</f>
        <v>3.19</v>
      </c>
      <c r="D213" s="19">
        <f t="shared" ref="D213:D247" si="19">IF(M213&gt;"",VALUE(MID(M213,19,4))/100,"")</f>
        <v>2.63</v>
      </c>
      <c r="E213" s="20">
        <f t="shared" ref="E213:E247" si="20">IF(M213&gt;"",VALUE(MID(M213,28,4))/100,"")</f>
        <v>4.99</v>
      </c>
      <c r="F213" s="19">
        <f t="shared" ref="F213:F247" si="21">IF(M213&gt;"",VALUE(MID(M213,32,4))/100,"")</f>
        <v>8.41</v>
      </c>
      <c r="G213" s="21">
        <f t="shared" ref="G213:G247" si="22">IF(+M213&gt;"",VALUE(MID(M213,24,4)),"")</f>
        <v>32</v>
      </c>
      <c r="H213" s="37">
        <f t="shared" ref="H213:H247" si="23">IF(M213&gt;"",VALUE(MID(M213,44,3))/10,"")</f>
        <v>18.100000000000001</v>
      </c>
      <c r="I213" s="40" t="s">
        <v>259</v>
      </c>
      <c r="M213" s="31" t="s">
        <v>222</v>
      </c>
    </row>
    <row r="214" spans="1:13" x14ac:dyDescent="0.15">
      <c r="A214" s="39">
        <v>43102</v>
      </c>
      <c r="B214" s="22">
        <v>6076</v>
      </c>
      <c r="C214" s="19">
        <f t="shared" si="18"/>
        <v>2.67</v>
      </c>
      <c r="D214" s="19">
        <f t="shared" si="19"/>
        <v>2.96</v>
      </c>
      <c r="E214" s="20">
        <f t="shared" si="20"/>
        <v>5.01</v>
      </c>
      <c r="F214" s="19">
        <f t="shared" si="21"/>
        <v>8.9700000000000006</v>
      </c>
      <c r="G214" s="21">
        <f t="shared" si="22"/>
        <v>174</v>
      </c>
      <c r="H214" s="37">
        <f t="shared" si="23"/>
        <v>8.1999999999999993</v>
      </c>
      <c r="I214" s="40" t="s">
        <v>259</v>
      </c>
      <c r="M214" s="31" t="s">
        <v>223</v>
      </c>
    </row>
    <row r="215" spans="1:13" x14ac:dyDescent="0.15">
      <c r="A215" s="39">
        <v>43102</v>
      </c>
      <c r="B215" s="22">
        <v>6090</v>
      </c>
      <c r="C215" s="19">
        <f t="shared" si="18"/>
        <v>4.01</v>
      </c>
      <c r="D215" s="19">
        <f t="shared" si="19"/>
        <v>3.04</v>
      </c>
      <c r="E215" s="20">
        <f t="shared" si="20"/>
        <v>5.04</v>
      </c>
      <c r="F215" s="19">
        <f t="shared" si="21"/>
        <v>8.9499999999999993</v>
      </c>
      <c r="G215" s="21">
        <f t="shared" si="22"/>
        <v>29</v>
      </c>
      <c r="H215" s="37">
        <f t="shared" si="23"/>
        <v>11.3</v>
      </c>
      <c r="I215" s="40" t="s">
        <v>259</v>
      </c>
      <c r="M215" s="31" t="s">
        <v>224</v>
      </c>
    </row>
    <row r="216" spans="1:13" x14ac:dyDescent="0.15">
      <c r="A216" s="39">
        <v>43102</v>
      </c>
      <c r="B216" s="22">
        <v>6091</v>
      </c>
      <c r="C216" s="19">
        <f t="shared" si="18"/>
        <v>2.97</v>
      </c>
      <c r="D216" s="19">
        <f t="shared" si="19"/>
        <v>2.77</v>
      </c>
      <c r="E216" s="20">
        <f t="shared" si="20"/>
        <v>4.9400000000000004</v>
      </c>
      <c r="F216" s="19">
        <f t="shared" si="21"/>
        <v>8.7200000000000006</v>
      </c>
      <c r="G216" s="21">
        <f t="shared" si="22"/>
        <v>57</v>
      </c>
      <c r="H216" s="37">
        <f t="shared" si="23"/>
        <v>10.4</v>
      </c>
      <c r="I216" s="40" t="s">
        <v>259</v>
      </c>
      <c r="M216" s="31" t="s">
        <v>225</v>
      </c>
    </row>
    <row r="217" spans="1:13" x14ac:dyDescent="0.15">
      <c r="A217" s="39">
        <v>43102</v>
      </c>
      <c r="B217" s="22">
        <v>6098</v>
      </c>
      <c r="C217" s="19">
        <f t="shared" si="18"/>
        <v>4.97</v>
      </c>
      <c r="D217" s="19">
        <f t="shared" si="19"/>
        <v>3.33</v>
      </c>
      <c r="E217" s="20">
        <f t="shared" si="20"/>
        <v>4.78</v>
      </c>
      <c r="F217" s="19">
        <f t="shared" si="21"/>
        <v>9.06</v>
      </c>
      <c r="G217" s="21">
        <f t="shared" si="22"/>
        <v>21</v>
      </c>
      <c r="H217" s="37">
        <f t="shared" si="23"/>
        <v>11.6</v>
      </c>
      <c r="I217" s="40" t="s">
        <v>259</v>
      </c>
      <c r="M217" s="31" t="s">
        <v>226</v>
      </c>
    </row>
    <row r="218" spans="1:13" x14ac:dyDescent="0.15">
      <c r="A218" s="39">
        <v>43102</v>
      </c>
      <c r="B218" s="22">
        <v>6201</v>
      </c>
      <c r="C218" s="19">
        <f t="shared" si="18"/>
        <v>3.17</v>
      </c>
      <c r="D218" s="19">
        <f t="shared" si="19"/>
        <v>2.72</v>
      </c>
      <c r="E218" s="20">
        <f t="shared" si="20"/>
        <v>4.62</v>
      </c>
      <c r="F218" s="19">
        <f t="shared" si="21"/>
        <v>8.2899999999999991</v>
      </c>
      <c r="G218" s="21">
        <f t="shared" si="22"/>
        <v>88</v>
      </c>
      <c r="H218" s="37">
        <f t="shared" si="23"/>
        <v>10.8</v>
      </c>
      <c r="I218" s="40" t="s">
        <v>259</v>
      </c>
      <c r="M218" s="31" t="s">
        <v>227</v>
      </c>
    </row>
    <row r="219" spans="1:13" x14ac:dyDescent="0.15">
      <c r="A219" s="39">
        <v>43102</v>
      </c>
      <c r="B219" s="22">
        <v>6205</v>
      </c>
      <c r="C219" s="19">
        <f t="shared" si="18"/>
        <v>3.5</v>
      </c>
      <c r="D219" s="19">
        <f t="shared" si="19"/>
        <v>3</v>
      </c>
      <c r="E219" s="20">
        <f t="shared" si="20"/>
        <v>5.12</v>
      </c>
      <c r="F219" s="19">
        <f t="shared" si="21"/>
        <v>8.99</v>
      </c>
      <c r="G219" s="21">
        <f t="shared" si="22"/>
        <v>62</v>
      </c>
      <c r="H219" s="37">
        <f t="shared" si="23"/>
        <v>10.6</v>
      </c>
      <c r="I219" s="40" t="s">
        <v>259</v>
      </c>
      <c r="M219" s="31" t="s">
        <v>228</v>
      </c>
    </row>
    <row r="220" spans="1:13" x14ac:dyDescent="0.15">
      <c r="A220" s="39">
        <v>43102</v>
      </c>
      <c r="B220" s="22">
        <v>6206</v>
      </c>
      <c r="C220" s="19">
        <f t="shared" si="18"/>
        <v>4.54</v>
      </c>
      <c r="D220" s="19">
        <f t="shared" si="19"/>
        <v>3.41</v>
      </c>
      <c r="E220" s="20">
        <f t="shared" si="20"/>
        <v>5.08</v>
      </c>
      <c r="F220" s="19">
        <f t="shared" si="21"/>
        <v>9.33</v>
      </c>
      <c r="G220" s="21">
        <f t="shared" si="22"/>
        <v>38</v>
      </c>
      <c r="H220" s="37">
        <f t="shared" si="23"/>
        <v>10.5</v>
      </c>
      <c r="I220" s="40" t="s">
        <v>259</v>
      </c>
      <c r="M220" s="31" t="s">
        <v>229</v>
      </c>
    </row>
    <row r="221" spans="1:13" x14ac:dyDescent="0.15">
      <c r="A221" s="39">
        <v>43102</v>
      </c>
      <c r="B221" s="22">
        <v>6210</v>
      </c>
      <c r="C221" s="19">
        <f t="shared" si="18"/>
        <v>3.32</v>
      </c>
      <c r="D221" s="19">
        <f t="shared" si="19"/>
        <v>2.84</v>
      </c>
      <c r="E221" s="20">
        <f t="shared" si="20"/>
        <v>4.9400000000000004</v>
      </c>
      <c r="F221" s="19">
        <f t="shared" si="21"/>
        <v>8.73</v>
      </c>
      <c r="G221" s="21">
        <f t="shared" si="22"/>
        <v>19</v>
      </c>
      <c r="H221" s="37">
        <f t="shared" si="23"/>
        <v>11.4</v>
      </c>
      <c r="I221" s="40" t="s">
        <v>259</v>
      </c>
      <c r="M221" s="31" t="s">
        <v>230</v>
      </c>
    </row>
    <row r="222" spans="1:13" x14ac:dyDescent="0.15">
      <c r="A222" s="39">
        <v>43102</v>
      </c>
      <c r="B222" s="22">
        <v>6211</v>
      </c>
      <c r="C222" s="19">
        <f t="shared" si="18"/>
        <v>2.94</v>
      </c>
      <c r="D222" s="19">
        <f t="shared" si="19"/>
        <v>3.44</v>
      </c>
      <c r="E222" s="20">
        <f t="shared" si="20"/>
        <v>5.0199999999999996</v>
      </c>
      <c r="F222" s="19">
        <f t="shared" si="21"/>
        <v>9.4600000000000009</v>
      </c>
      <c r="G222" s="21">
        <f t="shared" si="22"/>
        <v>8</v>
      </c>
      <c r="H222" s="37">
        <f t="shared" si="23"/>
        <v>7.8</v>
      </c>
      <c r="I222" s="40" t="s">
        <v>259</v>
      </c>
      <c r="M222" s="31" t="s">
        <v>231</v>
      </c>
    </row>
    <row r="223" spans="1:13" x14ac:dyDescent="0.15">
      <c r="A223" s="39">
        <v>43102</v>
      </c>
      <c r="B223" s="22">
        <v>6213</v>
      </c>
      <c r="C223" s="19">
        <f t="shared" si="18"/>
        <v>2.93</v>
      </c>
      <c r="D223" s="19">
        <f t="shared" si="19"/>
        <v>2.85</v>
      </c>
      <c r="E223" s="20">
        <f t="shared" si="20"/>
        <v>4.96</v>
      </c>
      <c r="F223" s="19">
        <f t="shared" si="21"/>
        <v>8.76</v>
      </c>
      <c r="G223" s="21">
        <f t="shared" si="22"/>
        <v>13</v>
      </c>
      <c r="H223" s="37">
        <f t="shared" si="23"/>
        <v>9.1999999999999993</v>
      </c>
      <c r="I223" s="40" t="s">
        <v>259</v>
      </c>
      <c r="M223" s="31" t="s">
        <v>232</v>
      </c>
    </row>
    <row r="224" spans="1:13" x14ac:dyDescent="0.15">
      <c r="A224" s="39">
        <v>43102</v>
      </c>
      <c r="B224" s="22">
        <v>6214</v>
      </c>
      <c r="C224" s="19">
        <f t="shared" si="18"/>
        <v>4.5599999999999996</v>
      </c>
      <c r="D224" s="19">
        <f t="shared" si="19"/>
        <v>3.31</v>
      </c>
      <c r="E224" s="20">
        <f t="shared" si="20"/>
        <v>4.8499999999999996</v>
      </c>
      <c r="F224" s="19">
        <f t="shared" si="21"/>
        <v>9.2200000000000006</v>
      </c>
      <c r="G224" s="21">
        <f t="shared" si="22"/>
        <v>27</v>
      </c>
      <c r="H224" s="37">
        <f t="shared" si="23"/>
        <v>12.1</v>
      </c>
      <c r="I224" s="40" t="s">
        <v>259</v>
      </c>
      <c r="M224" s="31" t="s">
        <v>233</v>
      </c>
    </row>
    <row r="225" spans="1:13" x14ac:dyDescent="0.15">
      <c r="A225" s="39">
        <v>43102</v>
      </c>
      <c r="B225" s="22">
        <v>6215</v>
      </c>
      <c r="C225" s="19">
        <f t="shared" si="18"/>
        <v>4.25</v>
      </c>
      <c r="D225" s="19">
        <f t="shared" si="19"/>
        <v>3.61</v>
      </c>
      <c r="E225" s="20">
        <f t="shared" si="20"/>
        <v>4.93</v>
      </c>
      <c r="F225" s="19">
        <f t="shared" si="21"/>
        <v>9.43</v>
      </c>
      <c r="G225" s="21">
        <f t="shared" si="22"/>
        <v>1017</v>
      </c>
      <c r="H225" s="37">
        <f t="shared" si="23"/>
        <v>10.3</v>
      </c>
      <c r="I225" s="40" t="s">
        <v>259</v>
      </c>
      <c r="M225" s="31" t="s">
        <v>234</v>
      </c>
    </row>
    <row r="226" spans="1:13" x14ac:dyDescent="0.15">
      <c r="A226" s="39">
        <v>43102</v>
      </c>
      <c r="B226" s="22">
        <v>6218</v>
      </c>
      <c r="C226" s="19">
        <f t="shared" si="18"/>
        <v>3.02</v>
      </c>
      <c r="D226" s="19">
        <f t="shared" si="19"/>
        <v>3.53</v>
      </c>
      <c r="E226" s="20">
        <f t="shared" si="20"/>
        <v>5.12</v>
      </c>
      <c r="F226" s="19">
        <f t="shared" si="21"/>
        <v>9.56</v>
      </c>
      <c r="G226" s="21">
        <f t="shared" si="22"/>
        <v>100</v>
      </c>
      <c r="H226" s="37">
        <f t="shared" si="23"/>
        <v>8.6</v>
      </c>
      <c r="I226" s="40" t="s">
        <v>259</v>
      </c>
      <c r="M226" s="31" t="s">
        <v>235</v>
      </c>
    </row>
    <row r="227" spans="1:13" x14ac:dyDescent="0.15">
      <c r="A227" s="39">
        <v>43102</v>
      </c>
      <c r="B227" s="22">
        <v>6219</v>
      </c>
      <c r="C227" s="19">
        <f t="shared" si="18"/>
        <v>4.4000000000000004</v>
      </c>
      <c r="D227" s="19">
        <f t="shared" si="19"/>
        <v>3.22</v>
      </c>
      <c r="E227" s="20">
        <f t="shared" si="20"/>
        <v>5.0599999999999996</v>
      </c>
      <c r="F227" s="19">
        <f t="shared" si="21"/>
        <v>9.1999999999999993</v>
      </c>
      <c r="G227" s="21">
        <f t="shared" si="22"/>
        <v>12</v>
      </c>
      <c r="H227" s="37">
        <f t="shared" si="23"/>
        <v>11.6</v>
      </c>
      <c r="I227" s="40" t="s">
        <v>259</v>
      </c>
      <c r="M227" s="31" t="s">
        <v>236</v>
      </c>
    </row>
    <row r="228" spans="1:13" x14ac:dyDescent="0.15">
      <c r="A228" s="39">
        <v>43102</v>
      </c>
      <c r="B228" s="22">
        <v>6221</v>
      </c>
      <c r="C228" s="19">
        <f t="shared" si="18"/>
        <v>3.23</v>
      </c>
      <c r="D228" s="19">
        <f t="shared" si="19"/>
        <v>3.11</v>
      </c>
      <c r="E228" s="20">
        <f t="shared" si="20"/>
        <v>5.21</v>
      </c>
      <c r="F228" s="19">
        <f t="shared" si="21"/>
        <v>9.1999999999999993</v>
      </c>
      <c r="G228" s="21">
        <f t="shared" si="22"/>
        <v>78</v>
      </c>
      <c r="H228" s="37">
        <f t="shared" si="23"/>
        <v>7.3</v>
      </c>
      <c r="I228" s="40" t="s">
        <v>259</v>
      </c>
      <c r="M228" s="31" t="s">
        <v>237</v>
      </c>
    </row>
    <row r="229" spans="1:13" x14ac:dyDescent="0.15">
      <c r="A229" s="39">
        <v>43102</v>
      </c>
      <c r="B229" s="22">
        <v>6222</v>
      </c>
      <c r="C229" s="19">
        <f t="shared" si="18"/>
        <v>4.4000000000000004</v>
      </c>
      <c r="D229" s="19">
        <f t="shared" si="19"/>
        <v>3.15</v>
      </c>
      <c r="E229" s="20">
        <f t="shared" si="20"/>
        <v>4.96</v>
      </c>
      <c r="F229" s="19">
        <f t="shared" si="21"/>
        <v>9.01</v>
      </c>
      <c r="G229" s="21">
        <f t="shared" si="22"/>
        <v>18</v>
      </c>
      <c r="H229" s="37">
        <f t="shared" si="23"/>
        <v>10.1</v>
      </c>
      <c r="I229" s="40" t="s">
        <v>259</v>
      </c>
      <c r="M229" s="31" t="s">
        <v>238</v>
      </c>
    </row>
    <row r="230" spans="1:13" x14ac:dyDescent="0.15">
      <c r="A230" s="39">
        <v>43102</v>
      </c>
      <c r="B230" s="22">
        <v>6226</v>
      </c>
      <c r="C230" s="19">
        <f t="shared" si="18"/>
        <v>3.94</v>
      </c>
      <c r="D230" s="19">
        <f t="shared" si="19"/>
        <v>2.97</v>
      </c>
      <c r="E230" s="20">
        <f t="shared" si="20"/>
        <v>5.1100000000000003</v>
      </c>
      <c r="F230" s="19">
        <f t="shared" si="21"/>
        <v>9.02</v>
      </c>
      <c r="G230" s="21">
        <f t="shared" si="22"/>
        <v>19</v>
      </c>
      <c r="H230" s="37">
        <f t="shared" si="23"/>
        <v>10.8</v>
      </c>
      <c r="I230" s="40" t="s">
        <v>259</v>
      </c>
      <c r="M230" s="31" t="s">
        <v>239</v>
      </c>
    </row>
    <row r="231" spans="1:13" x14ac:dyDescent="0.15">
      <c r="A231" s="39">
        <v>43102</v>
      </c>
      <c r="B231" s="22">
        <v>6229</v>
      </c>
      <c r="C231" s="19">
        <f t="shared" si="18"/>
        <v>3.57</v>
      </c>
      <c r="D231" s="19">
        <f t="shared" si="19"/>
        <v>3.17</v>
      </c>
      <c r="E231" s="20">
        <f t="shared" si="20"/>
        <v>5.04</v>
      </c>
      <c r="F231" s="19">
        <f t="shared" si="21"/>
        <v>9.1</v>
      </c>
      <c r="G231" s="21">
        <f t="shared" si="22"/>
        <v>130</v>
      </c>
      <c r="H231" s="37">
        <f t="shared" si="23"/>
        <v>10.9</v>
      </c>
      <c r="I231" s="40" t="s">
        <v>259</v>
      </c>
      <c r="M231" s="31" t="s">
        <v>240</v>
      </c>
    </row>
    <row r="232" spans="1:13" x14ac:dyDescent="0.15">
      <c r="A232" s="39">
        <v>43102</v>
      </c>
      <c r="B232" s="22">
        <v>6230</v>
      </c>
      <c r="C232" s="19">
        <f t="shared" si="18"/>
        <v>4.1100000000000003</v>
      </c>
      <c r="D232" s="19">
        <f t="shared" si="19"/>
        <v>3.36</v>
      </c>
      <c r="E232" s="20">
        <f t="shared" si="20"/>
        <v>4.8499999999999996</v>
      </c>
      <c r="F232" s="19">
        <f t="shared" si="21"/>
        <v>9.2100000000000009</v>
      </c>
      <c r="G232" s="21">
        <f t="shared" si="22"/>
        <v>120</v>
      </c>
      <c r="H232" s="37">
        <f t="shared" si="23"/>
        <v>9.6</v>
      </c>
      <c r="I232" s="40" t="s">
        <v>259</v>
      </c>
      <c r="M232" s="31" t="s">
        <v>241</v>
      </c>
    </row>
    <row r="233" spans="1:13" x14ac:dyDescent="0.15">
      <c r="A233" s="39">
        <v>43102</v>
      </c>
      <c r="B233" s="22">
        <v>6231</v>
      </c>
      <c r="C233" s="19">
        <f t="shared" si="18"/>
        <v>4.55</v>
      </c>
      <c r="D233" s="19">
        <f t="shared" si="19"/>
        <v>3.41</v>
      </c>
      <c r="E233" s="20">
        <f t="shared" si="20"/>
        <v>4.99</v>
      </c>
      <c r="F233" s="19">
        <f t="shared" si="21"/>
        <v>9.35</v>
      </c>
      <c r="G233" s="21">
        <f t="shared" si="22"/>
        <v>91</v>
      </c>
      <c r="H233" s="37">
        <f t="shared" si="23"/>
        <v>8.5</v>
      </c>
      <c r="I233" s="40" t="s">
        <v>259</v>
      </c>
      <c r="M233" s="31" t="s">
        <v>242</v>
      </c>
    </row>
    <row r="234" spans="1:13" x14ac:dyDescent="0.15">
      <c r="A234" s="39">
        <v>43102</v>
      </c>
      <c r="B234" s="22">
        <v>6232</v>
      </c>
      <c r="C234" s="19">
        <f t="shared" si="18"/>
        <v>3.65</v>
      </c>
      <c r="D234" s="19">
        <f t="shared" si="19"/>
        <v>3.21</v>
      </c>
      <c r="E234" s="20">
        <f t="shared" si="20"/>
        <v>5.08</v>
      </c>
      <c r="F234" s="19">
        <f t="shared" si="21"/>
        <v>9.2799999999999994</v>
      </c>
      <c r="G234" s="21">
        <f t="shared" si="22"/>
        <v>28</v>
      </c>
      <c r="H234" s="37">
        <f t="shared" si="23"/>
        <v>9.5</v>
      </c>
      <c r="I234" s="40" t="s">
        <v>259</v>
      </c>
      <c r="M234" s="31" t="s">
        <v>243</v>
      </c>
    </row>
    <row r="235" spans="1:13" x14ac:dyDescent="0.15">
      <c r="A235" s="39">
        <v>43102</v>
      </c>
      <c r="B235" s="22">
        <v>6233</v>
      </c>
      <c r="C235" s="19">
        <f t="shared" si="18"/>
        <v>2.29</v>
      </c>
      <c r="D235" s="19">
        <f t="shared" si="19"/>
        <v>3.27</v>
      </c>
      <c r="E235" s="20">
        <f t="shared" si="20"/>
        <v>5.22</v>
      </c>
      <c r="F235" s="19">
        <f t="shared" si="21"/>
        <v>9.3800000000000008</v>
      </c>
      <c r="G235" s="21">
        <f t="shared" si="22"/>
        <v>83</v>
      </c>
      <c r="H235" s="37">
        <f t="shared" si="23"/>
        <v>9.1999999999999993</v>
      </c>
      <c r="I235" s="40" t="s">
        <v>259</v>
      </c>
      <c r="M235" s="31" t="s">
        <v>244</v>
      </c>
    </row>
    <row r="236" spans="1:13" x14ac:dyDescent="0.15">
      <c r="A236" s="39">
        <v>43102</v>
      </c>
      <c r="B236" s="22">
        <v>6234</v>
      </c>
      <c r="C236" s="19">
        <f t="shared" si="18"/>
        <v>4.6399999999999997</v>
      </c>
      <c r="D236" s="19">
        <f t="shared" si="19"/>
        <v>3.06</v>
      </c>
      <c r="E236" s="20">
        <f t="shared" si="20"/>
        <v>4.87</v>
      </c>
      <c r="F236" s="19">
        <f t="shared" si="21"/>
        <v>8.8000000000000007</v>
      </c>
      <c r="G236" s="21">
        <f t="shared" si="22"/>
        <v>81</v>
      </c>
      <c r="H236" s="37">
        <f t="shared" si="23"/>
        <v>11.5</v>
      </c>
      <c r="I236" s="40" t="s">
        <v>259</v>
      </c>
      <c r="M236" s="31" t="s">
        <v>245</v>
      </c>
    </row>
    <row r="237" spans="1:13" x14ac:dyDescent="0.15">
      <c r="A237" s="39">
        <v>43102</v>
      </c>
      <c r="B237" s="22">
        <v>6235</v>
      </c>
      <c r="C237" s="19">
        <f t="shared" si="18"/>
        <v>4.1900000000000004</v>
      </c>
      <c r="D237" s="19">
        <f t="shared" si="19"/>
        <v>3.25</v>
      </c>
      <c r="E237" s="20">
        <f t="shared" si="20"/>
        <v>4.91</v>
      </c>
      <c r="F237" s="19">
        <f t="shared" si="21"/>
        <v>9.0500000000000007</v>
      </c>
      <c r="G237" s="21">
        <f t="shared" si="22"/>
        <v>59</v>
      </c>
      <c r="H237" s="37">
        <f t="shared" si="23"/>
        <v>10.7</v>
      </c>
      <c r="I237" s="40" t="s">
        <v>259</v>
      </c>
      <c r="M237" s="31" t="s">
        <v>246</v>
      </c>
    </row>
    <row r="238" spans="1:13" x14ac:dyDescent="0.15">
      <c r="A238" s="39">
        <v>43102</v>
      </c>
      <c r="B238" s="22">
        <v>6236</v>
      </c>
      <c r="C238" s="19">
        <f t="shared" si="18"/>
        <v>4.62</v>
      </c>
      <c r="D238" s="19">
        <f t="shared" si="19"/>
        <v>3.79</v>
      </c>
      <c r="E238" s="20">
        <f t="shared" si="20"/>
        <v>5.08</v>
      </c>
      <c r="F238" s="19">
        <f t="shared" si="21"/>
        <v>9.73</v>
      </c>
      <c r="G238" s="21">
        <f t="shared" si="22"/>
        <v>198</v>
      </c>
      <c r="H238" s="37">
        <f t="shared" si="23"/>
        <v>10.7</v>
      </c>
      <c r="I238" s="40" t="s">
        <v>259</v>
      </c>
      <c r="M238" s="31" t="s">
        <v>247</v>
      </c>
    </row>
    <row r="239" spans="1:13" x14ac:dyDescent="0.15">
      <c r="A239" s="39">
        <v>43102</v>
      </c>
      <c r="B239" s="22">
        <v>6238</v>
      </c>
      <c r="C239" s="19">
        <f t="shared" si="18"/>
        <v>4.33</v>
      </c>
      <c r="D239" s="19">
        <f t="shared" si="19"/>
        <v>3.8</v>
      </c>
      <c r="E239" s="20">
        <f t="shared" si="20"/>
        <v>4.97</v>
      </c>
      <c r="F239" s="19">
        <f t="shared" si="21"/>
        <v>9.7100000000000009</v>
      </c>
      <c r="G239" s="21">
        <f t="shared" si="22"/>
        <v>54</v>
      </c>
      <c r="H239" s="37">
        <f t="shared" si="23"/>
        <v>8.3000000000000007</v>
      </c>
      <c r="I239" s="40" t="s">
        <v>259</v>
      </c>
      <c r="M239" s="31" t="s">
        <v>248</v>
      </c>
    </row>
    <row r="240" spans="1:13" x14ac:dyDescent="0.15">
      <c r="A240" s="39">
        <v>43102</v>
      </c>
      <c r="B240" s="22">
        <v>6239</v>
      </c>
      <c r="C240" s="19">
        <f t="shared" si="18"/>
        <v>4.16</v>
      </c>
      <c r="D240" s="19">
        <f t="shared" si="19"/>
        <v>2.92</v>
      </c>
      <c r="E240" s="20">
        <f t="shared" si="20"/>
        <v>5.0599999999999996</v>
      </c>
      <c r="F240" s="19">
        <f t="shared" si="21"/>
        <v>8.8800000000000008</v>
      </c>
      <c r="G240" s="21">
        <f t="shared" si="22"/>
        <v>10</v>
      </c>
      <c r="H240" s="37">
        <f t="shared" si="23"/>
        <v>13</v>
      </c>
      <c r="I240" s="40" t="s">
        <v>259</v>
      </c>
      <c r="M240" s="31" t="s">
        <v>249</v>
      </c>
    </row>
    <row r="241" spans="1:13" x14ac:dyDescent="0.15">
      <c r="A241" s="39">
        <v>43102</v>
      </c>
      <c r="B241" s="22">
        <v>6240</v>
      </c>
      <c r="C241" s="19">
        <f t="shared" si="18"/>
        <v>4.2</v>
      </c>
      <c r="D241" s="19">
        <f t="shared" si="19"/>
        <v>3.23</v>
      </c>
      <c r="E241" s="20">
        <f t="shared" si="20"/>
        <v>4.95</v>
      </c>
      <c r="F241" s="19">
        <f t="shared" si="21"/>
        <v>9.11</v>
      </c>
      <c r="G241" s="21">
        <f t="shared" si="22"/>
        <v>202</v>
      </c>
      <c r="H241" s="37">
        <f t="shared" si="23"/>
        <v>9.6</v>
      </c>
      <c r="I241" s="40" t="s">
        <v>259</v>
      </c>
      <c r="M241" s="31" t="s">
        <v>250</v>
      </c>
    </row>
    <row r="242" spans="1:13" x14ac:dyDescent="0.15">
      <c r="A242" s="39">
        <v>43102</v>
      </c>
      <c r="B242" s="22">
        <v>6241</v>
      </c>
      <c r="C242" s="19">
        <f t="shared" si="18"/>
        <v>3.9</v>
      </c>
      <c r="D242" s="19">
        <f t="shared" si="19"/>
        <v>3.02</v>
      </c>
      <c r="E242" s="20">
        <f t="shared" si="20"/>
        <v>4.87</v>
      </c>
      <c r="F242" s="19">
        <f t="shared" si="21"/>
        <v>8.74</v>
      </c>
      <c r="G242" s="21">
        <f t="shared" si="22"/>
        <v>783</v>
      </c>
      <c r="H242" s="37">
        <f t="shared" si="23"/>
        <v>8.3000000000000007</v>
      </c>
      <c r="I242" s="40" t="s">
        <v>259</v>
      </c>
      <c r="M242" s="31" t="s">
        <v>251</v>
      </c>
    </row>
    <row r="243" spans="1:13" x14ac:dyDescent="0.15">
      <c r="A243" s="39">
        <v>43102</v>
      </c>
      <c r="B243" s="22">
        <v>6242</v>
      </c>
      <c r="C243" s="19">
        <f t="shared" si="18"/>
        <v>3.05</v>
      </c>
      <c r="D243" s="19">
        <f t="shared" si="19"/>
        <v>2.58</v>
      </c>
      <c r="E243" s="20">
        <f t="shared" si="20"/>
        <v>4.9400000000000004</v>
      </c>
      <c r="F243" s="19">
        <f t="shared" si="21"/>
        <v>8.4700000000000006</v>
      </c>
      <c r="G243" s="21">
        <f t="shared" si="22"/>
        <v>74</v>
      </c>
      <c r="H243" s="37">
        <f t="shared" si="23"/>
        <v>9.4</v>
      </c>
      <c r="I243" s="40" t="s">
        <v>259</v>
      </c>
      <c r="M243" s="31" t="s">
        <v>252</v>
      </c>
    </row>
    <row r="244" spans="1:13" x14ac:dyDescent="0.15">
      <c r="A244" s="39">
        <v>43102</v>
      </c>
      <c r="B244" s="22">
        <v>6243</v>
      </c>
      <c r="C244" s="19">
        <f t="shared" si="18"/>
        <v>4.4800000000000004</v>
      </c>
      <c r="D244" s="19">
        <f t="shared" si="19"/>
        <v>3.54</v>
      </c>
      <c r="E244" s="20">
        <f t="shared" si="20"/>
        <v>5.1100000000000003</v>
      </c>
      <c r="F244" s="19">
        <f t="shared" si="21"/>
        <v>9.5</v>
      </c>
      <c r="G244" s="21">
        <f t="shared" si="22"/>
        <v>19</v>
      </c>
      <c r="H244" s="37">
        <f t="shared" si="23"/>
        <v>9.3000000000000007</v>
      </c>
      <c r="I244" s="40" t="s">
        <v>259</v>
      </c>
      <c r="M244" s="31" t="s">
        <v>253</v>
      </c>
    </row>
    <row r="245" spans="1:13" x14ac:dyDescent="0.15">
      <c r="A245" s="39">
        <v>43102</v>
      </c>
      <c r="B245" s="22">
        <v>6245</v>
      </c>
      <c r="C245" s="19">
        <f t="shared" si="18"/>
        <v>3.66</v>
      </c>
      <c r="D245" s="19">
        <f t="shared" si="19"/>
        <v>2.75</v>
      </c>
      <c r="E245" s="20">
        <f t="shared" si="20"/>
        <v>5.01</v>
      </c>
      <c r="F245" s="19">
        <f t="shared" si="21"/>
        <v>8.65</v>
      </c>
      <c r="G245" s="21">
        <f t="shared" si="22"/>
        <v>3322</v>
      </c>
      <c r="H245" s="37">
        <f t="shared" si="23"/>
        <v>10</v>
      </c>
      <c r="I245" s="40" t="s">
        <v>259</v>
      </c>
      <c r="M245" s="31" t="s">
        <v>254</v>
      </c>
    </row>
    <row r="246" spans="1:13" x14ac:dyDescent="0.15">
      <c r="A246" s="39">
        <v>43102</v>
      </c>
      <c r="B246" s="22">
        <v>6247</v>
      </c>
      <c r="C246" s="19">
        <f t="shared" si="18"/>
        <v>2.71</v>
      </c>
      <c r="D246" s="19">
        <f t="shared" si="19"/>
        <v>2.99</v>
      </c>
      <c r="E246" s="20">
        <f t="shared" si="20"/>
        <v>5.28</v>
      </c>
      <c r="F246" s="19">
        <f t="shared" si="21"/>
        <v>9.1999999999999993</v>
      </c>
      <c r="G246" s="21">
        <f t="shared" si="22"/>
        <v>53</v>
      </c>
      <c r="H246" s="37">
        <f t="shared" si="23"/>
        <v>9.3000000000000007</v>
      </c>
      <c r="I246" s="40" t="s">
        <v>259</v>
      </c>
      <c r="M246" s="31" t="s">
        <v>255</v>
      </c>
    </row>
    <row r="247" spans="1:13" x14ac:dyDescent="0.15">
      <c r="A247" s="39">
        <v>43102</v>
      </c>
      <c r="B247" s="22">
        <v>6254</v>
      </c>
      <c r="C247" s="19">
        <f t="shared" si="18"/>
        <v>3.67</v>
      </c>
      <c r="D247" s="19">
        <f t="shared" si="19"/>
        <v>3.14</v>
      </c>
      <c r="E247" s="20">
        <f t="shared" si="20"/>
        <v>4.87</v>
      </c>
      <c r="F247" s="19">
        <f t="shared" si="21"/>
        <v>8.98</v>
      </c>
      <c r="G247" s="21">
        <f t="shared" si="22"/>
        <v>294</v>
      </c>
      <c r="H247" s="37">
        <f t="shared" si="23"/>
        <v>11</v>
      </c>
      <c r="I247" s="40" t="s">
        <v>259</v>
      </c>
      <c r="M247" s="31" t="s">
        <v>256</v>
      </c>
    </row>
    <row r="248" spans="1:13" x14ac:dyDescent="0.15">
      <c r="A248" s="22"/>
      <c r="B248" s="22"/>
      <c r="C248" s="22"/>
      <c r="D248" s="22"/>
      <c r="E248" s="23"/>
      <c r="F248" s="24"/>
      <c r="G248" s="22"/>
      <c r="H248" s="38"/>
      <c r="I248" s="22"/>
    </row>
    <row r="249" spans="1:13" x14ac:dyDescent="0.15">
      <c r="A249" s="22"/>
      <c r="B249" s="22"/>
      <c r="C249" s="22"/>
      <c r="D249" s="22"/>
      <c r="E249" s="23"/>
      <c r="F249" s="24"/>
      <c r="G249" s="22"/>
      <c r="H249" s="38"/>
      <c r="I249" s="22"/>
    </row>
    <row r="250" spans="1:13" x14ac:dyDescent="0.15">
      <c r="A250" s="22"/>
      <c r="B250" s="22"/>
      <c r="C250" s="22"/>
      <c r="D250" s="22"/>
      <c r="E250" s="23"/>
      <c r="F250" s="24"/>
      <c r="G250" s="22"/>
      <c r="H250" s="38"/>
      <c r="I250" s="22"/>
    </row>
    <row r="251" spans="1:13" x14ac:dyDescent="0.15">
      <c r="A251" s="22"/>
      <c r="B251" s="22"/>
      <c r="C251" s="22"/>
      <c r="D251" s="22"/>
      <c r="E251" s="23"/>
      <c r="F251" s="24"/>
      <c r="G251" s="22"/>
      <c r="H251" s="38"/>
      <c r="I251" s="22"/>
    </row>
    <row r="252" spans="1:13" x14ac:dyDescent="0.15">
      <c r="A252" s="22"/>
      <c r="B252" s="22"/>
      <c r="C252" s="22"/>
      <c r="D252" s="22"/>
      <c r="E252" s="23"/>
      <c r="F252" s="24"/>
      <c r="G252" s="22"/>
      <c r="H252" s="38"/>
      <c r="I252" s="22"/>
    </row>
    <row r="253" spans="1:13" x14ac:dyDescent="0.15">
      <c r="A253" s="22"/>
      <c r="B253" s="22"/>
      <c r="C253" s="22"/>
      <c r="D253" s="22"/>
      <c r="E253" s="23"/>
      <c r="F253" s="24"/>
      <c r="G253" s="22"/>
      <c r="H253" s="38"/>
      <c r="I253" s="22"/>
    </row>
    <row r="254" spans="1:13" x14ac:dyDescent="0.15">
      <c r="A254" s="22"/>
      <c r="B254" s="22"/>
      <c r="C254" s="22"/>
      <c r="D254" s="22"/>
      <c r="E254" s="23"/>
      <c r="F254" s="24"/>
      <c r="G254" s="22"/>
      <c r="H254" s="38"/>
      <c r="I254" s="22"/>
    </row>
    <row r="255" spans="1:13" x14ac:dyDescent="0.15">
      <c r="A255" s="22"/>
      <c r="B255" s="22"/>
      <c r="C255" s="22"/>
      <c r="D255" s="22"/>
      <c r="E255" s="23"/>
      <c r="F255" s="24"/>
      <c r="G255" s="22"/>
      <c r="H255" s="38"/>
      <c r="I255" s="22"/>
    </row>
    <row r="256" spans="1:13" x14ac:dyDescent="0.15">
      <c r="A256" s="22"/>
      <c r="B256" s="22"/>
      <c r="C256" s="22"/>
      <c r="D256" s="22"/>
      <c r="E256" s="23"/>
      <c r="F256" s="24"/>
      <c r="G256" s="22"/>
      <c r="H256" s="38"/>
      <c r="I256" s="22"/>
    </row>
    <row r="257" spans="1:9" x14ac:dyDescent="0.15">
      <c r="A257" s="22"/>
      <c r="B257" s="22"/>
      <c r="C257" s="22"/>
      <c r="D257" s="22"/>
      <c r="E257" s="23"/>
      <c r="F257" s="24"/>
      <c r="G257" s="22"/>
      <c r="H257" s="38"/>
      <c r="I257" s="22"/>
    </row>
    <row r="258" spans="1:9" x14ac:dyDescent="0.15">
      <c r="A258" s="22"/>
      <c r="B258" s="22"/>
      <c r="C258" s="22"/>
      <c r="D258" s="22"/>
      <c r="E258" s="23"/>
      <c r="F258" s="24"/>
      <c r="G258" s="22"/>
      <c r="H258" s="38"/>
      <c r="I258" s="22"/>
    </row>
    <row r="259" spans="1:9" x14ac:dyDescent="0.15">
      <c r="A259" s="22"/>
      <c r="B259" s="22"/>
      <c r="C259" s="22"/>
      <c r="D259" s="22"/>
      <c r="E259" s="23"/>
      <c r="F259" s="24"/>
      <c r="G259" s="22"/>
      <c r="H259" s="38"/>
      <c r="I259" s="22"/>
    </row>
    <row r="260" spans="1:9" x14ac:dyDescent="0.15">
      <c r="A260" s="22"/>
      <c r="B260" s="22"/>
      <c r="C260" s="22"/>
      <c r="D260" s="22"/>
      <c r="E260" s="23"/>
      <c r="F260" s="24"/>
      <c r="G260" s="22"/>
      <c r="H260" s="38"/>
      <c r="I260" s="22"/>
    </row>
    <row r="261" spans="1:9" x14ac:dyDescent="0.15">
      <c r="A261" s="22"/>
      <c r="B261" s="22"/>
      <c r="C261" s="22"/>
      <c r="D261" s="22"/>
      <c r="E261" s="23"/>
      <c r="F261" s="24"/>
      <c r="G261" s="22"/>
      <c r="H261" s="38"/>
      <c r="I261" s="22"/>
    </row>
    <row r="262" spans="1:9" x14ac:dyDescent="0.15">
      <c r="A262" s="22"/>
      <c r="B262" s="22"/>
      <c r="C262" s="22"/>
      <c r="D262" s="22"/>
      <c r="E262" s="23"/>
      <c r="F262" s="24"/>
      <c r="G262" s="22"/>
      <c r="H262" s="38"/>
      <c r="I262" s="22"/>
    </row>
    <row r="263" spans="1:9" x14ac:dyDescent="0.15">
      <c r="A263" s="22"/>
      <c r="B263" s="22"/>
      <c r="C263" s="22"/>
      <c r="D263" s="22"/>
      <c r="E263" s="23"/>
      <c r="F263" s="24"/>
      <c r="G263" s="22"/>
      <c r="H263" s="38"/>
      <c r="I263" s="22"/>
    </row>
    <row r="264" spans="1:9" x14ac:dyDescent="0.15">
      <c r="A264" s="22"/>
      <c r="B264" s="22"/>
      <c r="C264" s="22"/>
      <c r="D264" s="22"/>
      <c r="E264" s="23"/>
      <c r="F264" s="24"/>
      <c r="G264" s="22"/>
      <c r="H264" s="38"/>
      <c r="I264" s="22"/>
    </row>
    <row r="265" spans="1:9" x14ac:dyDescent="0.15">
      <c r="A265" s="22"/>
      <c r="B265" s="22"/>
      <c r="C265" s="22"/>
      <c r="D265" s="22"/>
      <c r="E265" s="23"/>
      <c r="F265" s="24"/>
      <c r="G265" s="22"/>
      <c r="H265" s="38"/>
      <c r="I265" s="22"/>
    </row>
    <row r="266" spans="1:9" x14ac:dyDescent="0.15">
      <c r="A266" s="22"/>
      <c r="B266" s="22"/>
      <c r="C266" s="22"/>
      <c r="D266" s="22"/>
      <c r="E266" s="23"/>
      <c r="F266" s="24"/>
      <c r="G266" s="22"/>
      <c r="H266" s="38"/>
      <c r="I266" s="22"/>
    </row>
    <row r="267" spans="1:9" x14ac:dyDescent="0.15">
      <c r="A267" s="22"/>
      <c r="B267" s="22"/>
      <c r="C267" s="22"/>
      <c r="D267" s="22"/>
      <c r="E267" s="23"/>
      <c r="F267" s="24"/>
      <c r="G267" s="22"/>
      <c r="H267" s="38"/>
      <c r="I267" s="22"/>
    </row>
    <row r="268" spans="1:9" x14ac:dyDescent="0.15">
      <c r="A268" s="22"/>
      <c r="B268" s="22"/>
      <c r="C268" s="22"/>
      <c r="D268" s="22"/>
      <c r="E268" s="23"/>
      <c r="F268" s="24"/>
      <c r="G268" s="22"/>
      <c r="H268" s="38"/>
      <c r="I268" s="22"/>
    </row>
    <row r="269" spans="1:9" x14ac:dyDescent="0.15">
      <c r="A269" s="22"/>
      <c r="B269" s="22"/>
      <c r="C269" s="22"/>
      <c r="D269" s="22"/>
      <c r="E269" s="23"/>
      <c r="F269" s="24"/>
      <c r="G269" s="22"/>
      <c r="H269" s="38"/>
      <c r="I269" s="22"/>
    </row>
    <row r="270" spans="1:9" x14ac:dyDescent="0.15">
      <c r="A270" s="22"/>
      <c r="B270" s="22"/>
      <c r="C270" s="22"/>
      <c r="D270" s="22"/>
      <c r="E270" s="23"/>
      <c r="F270" s="24"/>
      <c r="G270" s="22"/>
      <c r="H270" s="38"/>
      <c r="I270" s="22"/>
    </row>
    <row r="271" spans="1:9" x14ac:dyDescent="0.15">
      <c r="A271" s="22"/>
      <c r="B271" s="22"/>
      <c r="C271" s="22"/>
      <c r="D271" s="22"/>
      <c r="E271" s="23"/>
      <c r="F271" s="24"/>
      <c r="G271" s="22"/>
      <c r="H271" s="38"/>
      <c r="I271" s="22"/>
    </row>
    <row r="272" spans="1:9" x14ac:dyDescent="0.15">
      <c r="A272" s="22"/>
      <c r="B272" s="22"/>
      <c r="C272" s="22"/>
      <c r="D272" s="22"/>
      <c r="E272" s="23"/>
      <c r="F272" s="24"/>
      <c r="G272" s="22"/>
      <c r="H272" s="38"/>
      <c r="I272" s="22"/>
    </row>
    <row r="273" spans="1:9" x14ac:dyDescent="0.15">
      <c r="A273" s="22"/>
      <c r="B273" s="22"/>
      <c r="C273" s="22"/>
      <c r="D273" s="22"/>
      <c r="E273" s="23"/>
      <c r="F273" s="24"/>
      <c r="G273" s="22"/>
      <c r="H273" s="38"/>
      <c r="I273" s="22"/>
    </row>
    <row r="274" spans="1:9" x14ac:dyDescent="0.15">
      <c r="A274" s="22"/>
      <c r="B274" s="22"/>
      <c r="C274" s="22"/>
      <c r="D274" s="22"/>
      <c r="E274" s="23"/>
      <c r="F274" s="24"/>
      <c r="G274" s="22"/>
      <c r="H274" s="38"/>
      <c r="I274" s="22"/>
    </row>
    <row r="275" spans="1:9" x14ac:dyDescent="0.15">
      <c r="A275" s="22"/>
      <c r="B275" s="22"/>
      <c r="C275" s="22"/>
      <c r="D275" s="22"/>
      <c r="E275" s="23"/>
      <c r="F275" s="24"/>
      <c r="G275" s="22"/>
      <c r="H275" s="38"/>
      <c r="I275" s="22"/>
    </row>
    <row r="276" spans="1:9" x14ac:dyDescent="0.15">
      <c r="A276" s="22"/>
      <c r="B276" s="22"/>
      <c r="C276" s="22"/>
      <c r="D276" s="22"/>
      <c r="E276" s="23"/>
      <c r="F276" s="24"/>
      <c r="G276" s="22"/>
      <c r="H276" s="38"/>
      <c r="I276" s="22"/>
    </row>
    <row r="277" spans="1:9" x14ac:dyDescent="0.15">
      <c r="A277" s="22"/>
      <c r="B277" s="22"/>
      <c r="C277" s="22"/>
      <c r="D277" s="22"/>
      <c r="E277" s="23"/>
      <c r="F277" s="24"/>
      <c r="G277" s="22"/>
      <c r="H277" s="38"/>
      <c r="I277" s="22"/>
    </row>
    <row r="278" spans="1:9" x14ac:dyDescent="0.15">
      <c r="A278" s="22"/>
      <c r="B278" s="22"/>
      <c r="C278" s="22"/>
      <c r="D278" s="22"/>
      <c r="E278" s="23"/>
      <c r="F278" s="24"/>
      <c r="G278" s="22"/>
      <c r="H278" s="38"/>
      <c r="I278" s="22"/>
    </row>
    <row r="279" spans="1:9" x14ac:dyDescent="0.15">
      <c r="A279" s="22"/>
      <c r="B279" s="22"/>
      <c r="C279" s="22"/>
      <c r="D279" s="22"/>
      <c r="E279" s="23"/>
      <c r="F279" s="24"/>
      <c r="G279" s="22"/>
      <c r="H279" s="38"/>
      <c r="I279" s="22"/>
    </row>
    <row r="280" spans="1:9" x14ac:dyDescent="0.15">
      <c r="A280" s="22"/>
      <c r="B280" s="22"/>
      <c r="C280" s="22"/>
      <c r="D280" s="22"/>
      <c r="E280" s="23"/>
      <c r="F280" s="24"/>
      <c r="G280" s="22"/>
      <c r="H280" s="38"/>
      <c r="I280" s="22"/>
    </row>
    <row r="281" spans="1:9" x14ac:dyDescent="0.15">
      <c r="A281" s="22"/>
      <c r="B281" s="22"/>
      <c r="C281" s="22"/>
      <c r="D281" s="22"/>
      <c r="E281" s="23"/>
      <c r="F281" s="24"/>
      <c r="G281" s="22"/>
      <c r="H281" s="38"/>
      <c r="I281" s="22"/>
    </row>
    <row r="282" spans="1:9" x14ac:dyDescent="0.15">
      <c r="A282" s="22"/>
      <c r="B282" s="22"/>
      <c r="C282" s="22"/>
      <c r="D282" s="22"/>
      <c r="E282" s="23"/>
      <c r="F282" s="24"/>
      <c r="G282" s="22"/>
      <c r="H282" s="38"/>
      <c r="I282" s="22"/>
    </row>
    <row r="283" spans="1:9" x14ac:dyDescent="0.15">
      <c r="A283" s="22"/>
      <c r="B283" s="22"/>
      <c r="C283" s="22"/>
      <c r="D283" s="22"/>
      <c r="E283" s="23"/>
      <c r="F283" s="24"/>
      <c r="G283" s="22"/>
      <c r="H283" s="38"/>
      <c r="I283" s="22"/>
    </row>
    <row r="284" spans="1:9" x14ac:dyDescent="0.15">
      <c r="A284" s="22"/>
      <c r="B284" s="22"/>
      <c r="C284" s="22"/>
      <c r="D284" s="22"/>
      <c r="E284" s="23"/>
      <c r="F284" s="24"/>
      <c r="G284" s="22"/>
      <c r="H284" s="38"/>
      <c r="I284" s="22"/>
    </row>
    <row r="285" spans="1:9" x14ac:dyDescent="0.15">
      <c r="A285" s="22"/>
      <c r="B285" s="22"/>
      <c r="C285" s="22"/>
      <c r="D285" s="22"/>
      <c r="E285" s="23"/>
      <c r="F285" s="24"/>
      <c r="G285" s="22"/>
      <c r="H285" s="38"/>
      <c r="I285" s="22"/>
    </row>
    <row r="286" spans="1:9" x14ac:dyDescent="0.15">
      <c r="A286" s="22"/>
      <c r="B286" s="22"/>
      <c r="C286" s="22"/>
      <c r="D286" s="22"/>
      <c r="E286" s="23"/>
      <c r="F286" s="24"/>
      <c r="G286" s="22"/>
      <c r="H286" s="38"/>
      <c r="I286" s="22"/>
    </row>
    <row r="287" spans="1:9" x14ac:dyDescent="0.15">
      <c r="A287" s="22"/>
      <c r="B287" s="22"/>
      <c r="C287" s="22"/>
      <c r="D287" s="22"/>
      <c r="E287" s="23"/>
      <c r="F287" s="24"/>
      <c r="G287" s="22"/>
      <c r="H287" s="38"/>
      <c r="I287" s="22"/>
    </row>
    <row r="288" spans="1:9" x14ac:dyDescent="0.15">
      <c r="A288" s="22"/>
      <c r="B288" s="22"/>
      <c r="C288" s="22"/>
      <c r="D288" s="22"/>
      <c r="E288" s="23"/>
      <c r="F288" s="24"/>
      <c r="G288" s="22"/>
      <c r="H288" s="38"/>
      <c r="I288" s="22"/>
    </row>
    <row r="289" spans="1:9" x14ac:dyDescent="0.15">
      <c r="A289" s="22"/>
      <c r="B289" s="22"/>
      <c r="C289" s="22"/>
      <c r="D289" s="22"/>
      <c r="E289" s="23"/>
      <c r="F289" s="24"/>
      <c r="G289" s="22"/>
      <c r="H289" s="38"/>
      <c r="I289" s="22"/>
    </row>
    <row r="290" spans="1:9" x14ac:dyDescent="0.15">
      <c r="A290" s="22"/>
      <c r="B290" s="22"/>
      <c r="C290" s="22"/>
      <c r="D290" s="22"/>
      <c r="E290" s="23"/>
      <c r="F290" s="24"/>
      <c r="G290" s="22"/>
      <c r="H290" s="38"/>
      <c r="I290" s="22"/>
    </row>
    <row r="291" spans="1:9" x14ac:dyDescent="0.15">
      <c r="A291" s="22"/>
      <c r="B291" s="22"/>
      <c r="C291" s="22"/>
      <c r="D291" s="22"/>
      <c r="E291" s="23"/>
      <c r="F291" s="24"/>
      <c r="G291" s="22"/>
      <c r="H291" s="38"/>
      <c r="I291" s="22"/>
    </row>
    <row r="292" spans="1:9" x14ac:dyDescent="0.15">
      <c r="A292" s="22"/>
      <c r="B292" s="22"/>
      <c r="C292" s="22"/>
      <c r="D292" s="22"/>
      <c r="E292" s="23"/>
      <c r="F292" s="24"/>
      <c r="G292" s="22"/>
      <c r="H292" s="38"/>
      <c r="I292" s="22"/>
    </row>
    <row r="293" spans="1:9" x14ac:dyDescent="0.15">
      <c r="A293" s="22"/>
      <c r="B293" s="22"/>
      <c r="C293" s="22"/>
      <c r="D293" s="22"/>
      <c r="E293" s="23"/>
      <c r="F293" s="24"/>
      <c r="G293" s="22"/>
      <c r="H293" s="38"/>
      <c r="I293" s="22"/>
    </row>
    <row r="294" spans="1:9" x14ac:dyDescent="0.15">
      <c r="A294" s="22"/>
      <c r="B294" s="22"/>
      <c r="C294" s="22"/>
      <c r="D294" s="22"/>
      <c r="E294" s="23"/>
      <c r="F294" s="24"/>
      <c r="G294" s="22"/>
      <c r="H294" s="38"/>
      <c r="I294" s="22"/>
    </row>
    <row r="295" spans="1:9" x14ac:dyDescent="0.15">
      <c r="A295" s="22"/>
      <c r="B295" s="22"/>
      <c r="C295" s="22"/>
      <c r="D295" s="22"/>
      <c r="E295" s="23"/>
      <c r="F295" s="24"/>
      <c r="G295" s="22"/>
      <c r="H295" s="38"/>
      <c r="I295" s="22"/>
    </row>
    <row r="296" spans="1:9" x14ac:dyDescent="0.15">
      <c r="A296" s="22"/>
      <c r="B296" s="22"/>
      <c r="C296" s="22"/>
      <c r="D296" s="22"/>
      <c r="E296" s="23"/>
      <c r="F296" s="24"/>
      <c r="G296" s="22"/>
      <c r="H296" s="38"/>
      <c r="I296" s="22"/>
    </row>
    <row r="297" spans="1:9" x14ac:dyDescent="0.15">
      <c r="A297" s="22"/>
      <c r="B297" s="22"/>
      <c r="C297" s="22"/>
      <c r="D297" s="22"/>
      <c r="E297" s="23"/>
      <c r="F297" s="24"/>
      <c r="G297" s="22"/>
      <c r="H297" s="38"/>
      <c r="I297" s="22"/>
    </row>
    <row r="298" spans="1:9" x14ac:dyDescent="0.15">
      <c r="A298" s="22"/>
      <c r="B298" s="22"/>
      <c r="C298" s="22"/>
      <c r="D298" s="22"/>
      <c r="E298" s="23"/>
      <c r="F298" s="24"/>
      <c r="G298" s="22"/>
      <c r="H298" s="38"/>
      <c r="I298" s="22"/>
    </row>
    <row r="299" spans="1:9" x14ac:dyDescent="0.15">
      <c r="A299" s="22"/>
      <c r="B299" s="22"/>
      <c r="C299" s="22"/>
      <c r="D299" s="22"/>
      <c r="E299" s="23"/>
      <c r="F299" s="24"/>
      <c r="G299" s="22"/>
      <c r="H299" s="38"/>
      <c r="I299" s="22"/>
    </row>
  </sheetData>
  <hyperlinks>
    <hyperlink ref="B16" r:id="rId1"/>
  </hyperlinks>
  <pageMargins left="0.17" right="0.17" top="1" bottom="1" header="0.5" footer="0.5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Hilbert</dc:creator>
  <cp:lastModifiedBy>Mary Kable</cp:lastModifiedBy>
  <dcterms:created xsi:type="dcterms:W3CDTF">2012-10-26T20:15:09Z</dcterms:created>
  <dcterms:modified xsi:type="dcterms:W3CDTF">2020-01-17T20:11:57Z</dcterms:modified>
</cp:coreProperties>
</file>