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mary.kable/Documents/Data/2018-07_DairyGrandChallenge/milk_metadata/"/>
    </mc:Choice>
  </mc:AlternateContent>
  <bookViews>
    <workbookView xWindow="260" yWindow="460" windowWidth="17040" windowHeight="11980"/>
  </bookViews>
  <sheets>
    <sheet name="Research" sheetId="1" r:id="rId1"/>
  </sheets>
  <definedNames>
    <definedName name="_10_5_01">Research!$A$20:$G$34</definedName>
    <definedName name="_35211111" localSheetId="0">Research!$M$19:$M$247</definedName>
    <definedName name="_35477777">Research!$M$19:$M$91</definedName>
    <definedName name="Counting">Research!$C$20:$C$34</definedName>
    <definedName name="export_range">Research!$A$20:$G$34</definedName>
    <definedName name="header">Research!$B$16:$H$19</definedName>
    <definedName name="logo">Research!$B$1:$J$10</definedName>
    <definedName name="_xlnm.Print_Area" localSheetId="0">Research!$A$2:$I$300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47" i="1" l="1"/>
  <c r="G247" i="1"/>
  <c r="F247" i="1"/>
  <c r="E247" i="1"/>
  <c r="D247" i="1"/>
  <c r="C247" i="1"/>
  <c r="H246" i="1"/>
  <c r="G246" i="1"/>
  <c r="F246" i="1"/>
  <c r="E246" i="1"/>
  <c r="D246" i="1"/>
  <c r="C246" i="1"/>
  <c r="H245" i="1"/>
  <c r="G245" i="1"/>
  <c r="F245" i="1"/>
  <c r="E245" i="1"/>
  <c r="D245" i="1"/>
  <c r="C245" i="1"/>
  <c r="H244" i="1"/>
  <c r="G244" i="1"/>
  <c r="F244" i="1"/>
  <c r="E244" i="1"/>
  <c r="D244" i="1"/>
  <c r="C244" i="1"/>
  <c r="H243" i="1"/>
  <c r="G243" i="1"/>
  <c r="F243" i="1"/>
  <c r="E243" i="1"/>
  <c r="D243" i="1"/>
  <c r="C243" i="1"/>
  <c r="H242" i="1"/>
  <c r="G242" i="1"/>
  <c r="F242" i="1"/>
  <c r="E242" i="1"/>
  <c r="D242" i="1"/>
  <c r="C242" i="1"/>
  <c r="H241" i="1"/>
  <c r="G241" i="1"/>
  <c r="F241" i="1"/>
  <c r="E241" i="1"/>
  <c r="D241" i="1"/>
  <c r="C241" i="1"/>
  <c r="H240" i="1"/>
  <c r="G240" i="1"/>
  <c r="F240" i="1"/>
  <c r="E240" i="1"/>
  <c r="D240" i="1"/>
  <c r="C240" i="1"/>
  <c r="H239" i="1"/>
  <c r="G239" i="1"/>
  <c r="F239" i="1"/>
  <c r="E239" i="1"/>
  <c r="D239" i="1"/>
  <c r="C239" i="1"/>
  <c r="H238" i="1"/>
  <c r="G238" i="1"/>
  <c r="F238" i="1"/>
  <c r="E238" i="1"/>
  <c r="D238" i="1"/>
  <c r="C238" i="1"/>
  <c r="H237" i="1"/>
  <c r="G237" i="1"/>
  <c r="F237" i="1"/>
  <c r="E237" i="1"/>
  <c r="D237" i="1"/>
  <c r="C237" i="1"/>
  <c r="H236" i="1"/>
  <c r="G236" i="1"/>
  <c r="F236" i="1"/>
  <c r="E236" i="1"/>
  <c r="D236" i="1"/>
  <c r="C236" i="1"/>
  <c r="H235" i="1"/>
  <c r="G235" i="1"/>
  <c r="F235" i="1"/>
  <c r="E235" i="1"/>
  <c r="D235" i="1"/>
  <c r="C235" i="1"/>
  <c r="H234" i="1"/>
  <c r="G234" i="1"/>
  <c r="F234" i="1"/>
  <c r="E234" i="1"/>
  <c r="D234" i="1"/>
  <c r="C234" i="1"/>
  <c r="H233" i="1"/>
  <c r="G233" i="1"/>
  <c r="F233" i="1"/>
  <c r="E233" i="1"/>
  <c r="D233" i="1"/>
  <c r="C233" i="1"/>
  <c r="H232" i="1"/>
  <c r="G232" i="1"/>
  <c r="F232" i="1"/>
  <c r="E232" i="1"/>
  <c r="D232" i="1"/>
  <c r="C232" i="1"/>
  <c r="H231" i="1"/>
  <c r="G231" i="1"/>
  <c r="F231" i="1"/>
  <c r="E231" i="1"/>
  <c r="D231" i="1"/>
  <c r="C231" i="1"/>
  <c r="H230" i="1"/>
  <c r="G230" i="1"/>
  <c r="F230" i="1"/>
  <c r="E230" i="1"/>
  <c r="D230" i="1"/>
  <c r="C230" i="1"/>
  <c r="H229" i="1"/>
  <c r="G229" i="1"/>
  <c r="F229" i="1"/>
  <c r="E229" i="1"/>
  <c r="D229" i="1"/>
  <c r="C229" i="1"/>
  <c r="H228" i="1"/>
  <c r="G228" i="1"/>
  <c r="F228" i="1"/>
  <c r="E228" i="1"/>
  <c r="D228" i="1"/>
  <c r="C228" i="1"/>
  <c r="H227" i="1"/>
  <c r="G227" i="1"/>
  <c r="F227" i="1"/>
  <c r="E227" i="1"/>
  <c r="D227" i="1"/>
  <c r="C227" i="1"/>
  <c r="H226" i="1"/>
  <c r="G226" i="1"/>
  <c r="F226" i="1"/>
  <c r="E226" i="1"/>
  <c r="D226" i="1"/>
  <c r="C226" i="1"/>
  <c r="H225" i="1"/>
  <c r="G225" i="1"/>
  <c r="F225" i="1"/>
  <c r="E225" i="1"/>
  <c r="D225" i="1"/>
  <c r="C225" i="1"/>
  <c r="H224" i="1"/>
  <c r="G224" i="1"/>
  <c r="F224" i="1"/>
  <c r="E224" i="1"/>
  <c r="D224" i="1"/>
  <c r="C224" i="1"/>
  <c r="H223" i="1"/>
  <c r="G223" i="1"/>
  <c r="F223" i="1"/>
  <c r="E223" i="1"/>
  <c r="D223" i="1"/>
  <c r="C223" i="1"/>
  <c r="H222" i="1"/>
  <c r="G222" i="1"/>
  <c r="F222" i="1"/>
  <c r="E222" i="1"/>
  <c r="D222" i="1"/>
  <c r="C222" i="1"/>
  <c r="H221" i="1"/>
  <c r="G221" i="1"/>
  <c r="F221" i="1"/>
  <c r="E221" i="1"/>
  <c r="D221" i="1"/>
  <c r="C221" i="1"/>
  <c r="H220" i="1"/>
  <c r="G220" i="1"/>
  <c r="F220" i="1"/>
  <c r="E220" i="1"/>
  <c r="D220" i="1"/>
  <c r="C220" i="1"/>
  <c r="H219" i="1"/>
  <c r="G219" i="1"/>
  <c r="F219" i="1"/>
  <c r="E219" i="1"/>
  <c r="D219" i="1"/>
  <c r="C219" i="1"/>
  <c r="H218" i="1"/>
  <c r="G218" i="1"/>
  <c r="F218" i="1"/>
  <c r="E218" i="1"/>
  <c r="D218" i="1"/>
  <c r="C218" i="1"/>
  <c r="H217" i="1"/>
  <c r="G217" i="1"/>
  <c r="F217" i="1"/>
  <c r="E217" i="1"/>
  <c r="D217" i="1"/>
  <c r="C217" i="1"/>
  <c r="H216" i="1"/>
  <c r="G216" i="1"/>
  <c r="F216" i="1"/>
  <c r="E216" i="1"/>
  <c r="D216" i="1"/>
  <c r="C216" i="1"/>
  <c r="H215" i="1"/>
  <c r="G215" i="1"/>
  <c r="F215" i="1"/>
  <c r="E215" i="1"/>
  <c r="D215" i="1"/>
  <c r="C215" i="1"/>
  <c r="H214" i="1"/>
  <c r="G214" i="1"/>
  <c r="F214" i="1"/>
  <c r="E214" i="1"/>
  <c r="D214" i="1"/>
  <c r="C214" i="1"/>
  <c r="H213" i="1"/>
  <c r="G213" i="1"/>
  <c r="F213" i="1"/>
  <c r="E213" i="1"/>
  <c r="D213" i="1"/>
  <c r="C213" i="1"/>
  <c r="H212" i="1"/>
  <c r="G212" i="1"/>
  <c r="F212" i="1"/>
  <c r="E212" i="1"/>
  <c r="D212" i="1"/>
  <c r="C212" i="1"/>
  <c r="H211" i="1"/>
  <c r="G211" i="1"/>
  <c r="F211" i="1"/>
  <c r="E211" i="1"/>
  <c r="D211" i="1"/>
  <c r="C211" i="1"/>
  <c r="H210" i="1"/>
  <c r="G210" i="1"/>
  <c r="F210" i="1"/>
  <c r="E210" i="1"/>
  <c r="D210" i="1"/>
  <c r="C210" i="1"/>
  <c r="H209" i="1"/>
  <c r="G209" i="1"/>
  <c r="F209" i="1"/>
  <c r="E209" i="1"/>
  <c r="D209" i="1"/>
  <c r="C209" i="1"/>
  <c r="H208" i="1"/>
  <c r="G208" i="1"/>
  <c r="F208" i="1"/>
  <c r="E208" i="1"/>
  <c r="D208" i="1"/>
  <c r="C208" i="1"/>
  <c r="H207" i="1"/>
  <c r="G207" i="1"/>
  <c r="F207" i="1"/>
  <c r="E207" i="1"/>
  <c r="D207" i="1"/>
  <c r="C207" i="1"/>
  <c r="H206" i="1"/>
  <c r="G206" i="1"/>
  <c r="F206" i="1"/>
  <c r="E206" i="1"/>
  <c r="D206" i="1"/>
  <c r="C206" i="1"/>
  <c r="H205" i="1"/>
  <c r="G205" i="1"/>
  <c r="F205" i="1"/>
  <c r="E205" i="1"/>
  <c r="D205" i="1"/>
  <c r="C205" i="1"/>
  <c r="H204" i="1"/>
  <c r="G204" i="1"/>
  <c r="F204" i="1"/>
  <c r="E204" i="1"/>
  <c r="D204" i="1"/>
  <c r="C204" i="1"/>
  <c r="H203" i="1"/>
  <c r="G203" i="1"/>
  <c r="F203" i="1"/>
  <c r="E203" i="1"/>
  <c r="D203" i="1"/>
  <c r="C203" i="1"/>
  <c r="H202" i="1"/>
  <c r="G202" i="1"/>
  <c r="F202" i="1"/>
  <c r="E202" i="1"/>
  <c r="D202" i="1"/>
  <c r="C202" i="1"/>
  <c r="H201" i="1"/>
  <c r="G201" i="1"/>
  <c r="F201" i="1"/>
  <c r="E201" i="1"/>
  <c r="D201" i="1"/>
  <c r="C201" i="1"/>
  <c r="H200" i="1"/>
  <c r="G200" i="1"/>
  <c r="F200" i="1"/>
  <c r="E200" i="1"/>
  <c r="D200" i="1"/>
  <c r="C200" i="1"/>
  <c r="H199" i="1"/>
  <c r="G199" i="1"/>
  <c r="F199" i="1"/>
  <c r="E199" i="1"/>
  <c r="D199" i="1"/>
  <c r="C199" i="1"/>
  <c r="H198" i="1"/>
  <c r="G198" i="1"/>
  <c r="F198" i="1"/>
  <c r="E198" i="1"/>
  <c r="D198" i="1"/>
  <c r="C198" i="1"/>
  <c r="H197" i="1"/>
  <c r="G197" i="1"/>
  <c r="F197" i="1"/>
  <c r="E197" i="1"/>
  <c r="D197" i="1"/>
  <c r="C197" i="1"/>
  <c r="H196" i="1"/>
  <c r="G196" i="1"/>
  <c r="F196" i="1"/>
  <c r="E196" i="1"/>
  <c r="D196" i="1"/>
  <c r="C196" i="1"/>
  <c r="H195" i="1"/>
  <c r="G195" i="1"/>
  <c r="F195" i="1"/>
  <c r="E195" i="1"/>
  <c r="D195" i="1"/>
  <c r="C195" i="1"/>
  <c r="H194" i="1"/>
  <c r="G194" i="1"/>
  <c r="F194" i="1"/>
  <c r="E194" i="1"/>
  <c r="D194" i="1"/>
  <c r="C194" i="1"/>
  <c r="H193" i="1"/>
  <c r="G193" i="1"/>
  <c r="F193" i="1"/>
  <c r="E193" i="1"/>
  <c r="D193" i="1"/>
  <c r="C193" i="1"/>
  <c r="H192" i="1"/>
  <c r="G192" i="1"/>
  <c r="F192" i="1"/>
  <c r="E192" i="1"/>
  <c r="D192" i="1"/>
  <c r="C192" i="1"/>
  <c r="H191" i="1"/>
  <c r="G191" i="1"/>
  <c r="F191" i="1"/>
  <c r="E191" i="1"/>
  <c r="D191" i="1"/>
  <c r="C191" i="1"/>
  <c r="H190" i="1"/>
  <c r="G190" i="1"/>
  <c r="F190" i="1"/>
  <c r="E190" i="1"/>
  <c r="D190" i="1"/>
  <c r="C190" i="1"/>
  <c r="H189" i="1"/>
  <c r="G189" i="1"/>
  <c r="F189" i="1"/>
  <c r="E189" i="1"/>
  <c r="D189" i="1"/>
  <c r="C189" i="1"/>
  <c r="H188" i="1"/>
  <c r="G188" i="1"/>
  <c r="F188" i="1"/>
  <c r="E188" i="1"/>
  <c r="D188" i="1"/>
  <c r="C188" i="1"/>
  <c r="H187" i="1"/>
  <c r="G187" i="1"/>
  <c r="F187" i="1"/>
  <c r="E187" i="1"/>
  <c r="D187" i="1"/>
  <c r="C187" i="1"/>
  <c r="H186" i="1"/>
  <c r="G186" i="1"/>
  <c r="F186" i="1"/>
  <c r="E186" i="1"/>
  <c r="D186" i="1"/>
  <c r="C186" i="1"/>
  <c r="H185" i="1"/>
  <c r="G185" i="1"/>
  <c r="F185" i="1"/>
  <c r="E185" i="1"/>
  <c r="D185" i="1"/>
  <c r="C185" i="1"/>
  <c r="H184" i="1"/>
  <c r="G184" i="1"/>
  <c r="F184" i="1"/>
  <c r="E184" i="1"/>
  <c r="D184" i="1"/>
  <c r="C184" i="1"/>
  <c r="H183" i="1"/>
  <c r="G183" i="1"/>
  <c r="F183" i="1"/>
  <c r="E183" i="1"/>
  <c r="D183" i="1"/>
  <c r="C183" i="1"/>
  <c r="H182" i="1"/>
  <c r="G182" i="1"/>
  <c r="F182" i="1"/>
  <c r="E182" i="1"/>
  <c r="D182" i="1"/>
  <c r="C182" i="1"/>
  <c r="H181" i="1"/>
  <c r="G181" i="1"/>
  <c r="F181" i="1"/>
  <c r="E181" i="1"/>
  <c r="D181" i="1"/>
  <c r="C181" i="1"/>
  <c r="H180" i="1"/>
  <c r="G180" i="1"/>
  <c r="F180" i="1"/>
  <c r="E180" i="1"/>
  <c r="D180" i="1"/>
  <c r="C180" i="1"/>
  <c r="H179" i="1"/>
  <c r="G179" i="1"/>
  <c r="F179" i="1"/>
  <c r="E179" i="1"/>
  <c r="D179" i="1"/>
  <c r="C179" i="1"/>
  <c r="H178" i="1"/>
  <c r="G178" i="1"/>
  <c r="F178" i="1"/>
  <c r="E178" i="1"/>
  <c r="D178" i="1"/>
  <c r="C178" i="1"/>
  <c r="H177" i="1"/>
  <c r="G177" i="1"/>
  <c r="F177" i="1"/>
  <c r="E177" i="1"/>
  <c r="D177" i="1"/>
  <c r="C177" i="1"/>
  <c r="H176" i="1"/>
  <c r="G176" i="1"/>
  <c r="F176" i="1"/>
  <c r="E176" i="1"/>
  <c r="D176" i="1"/>
  <c r="C176" i="1"/>
  <c r="H175" i="1"/>
  <c r="G175" i="1"/>
  <c r="F175" i="1"/>
  <c r="E175" i="1"/>
  <c r="D175" i="1"/>
  <c r="C175" i="1"/>
  <c r="H174" i="1"/>
  <c r="G174" i="1"/>
  <c r="F174" i="1"/>
  <c r="E174" i="1"/>
  <c r="D174" i="1"/>
  <c r="C174" i="1"/>
  <c r="H173" i="1"/>
  <c r="G173" i="1"/>
  <c r="F173" i="1"/>
  <c r="E173" i="1"/>
  <c r="D173" i="1"/>
  <c r="C173" i="1"/>
  <c r="H172" i="1"/>
  <c r="G172" i="1"/>
  <c r="F172" i="1"/>
  <c r="E172" i="1"/>
  <c r="D172" i="1"/>
  <c r="C172" i="1"/>
  <c r="H171" i="1"/>
  <c r="G171" i="1"/>
  <c r="F171" i="1"/>
  <c r="E171" i="1"/>
  <c r="D171" i="1"/>
  <c r="C171" i="1"/>
  <c r="H170" i="1"/>
  <c r="G170" i="1"/>
  <c r="F170" i="1"/>
  <c r="E170" i="1"/>
  <c r="D170" i="1"/>
  <c r="C170" i="1"/>
  <c r="H169" i="1"/>
  <c r="G169" i="1"/>
  <c r="F169" i="1"/>
  <c r="E169" i="1"/>
  <c r="D169" i="1"/>
  <c r="C169" i="1"/>
  <c r="H168" i="1"/>
  <c r="G168" i="1"/>
  <c r="F168" i="1"/>
  <c r="E168" i="1"/>
  <c r="D168" i="1"/>
  <c r="C168" i="1"/>
  <c r="H167" i="1"/>
  <c r="G167" i="1"/>
  <c r="F167" i="1"/>
  <c r="E167" i="1"/>
  <c r="D167" i="1"/>
  <c r="C167" i="1"/>
  <c r="H166" i="1"/>
  <c r="G166" i="1"/>
  <c r="F166" i="1"/>
  <c r="E166" i="1"/>
  <c r="D166" i="1"/>
  <c r="C166" i="1"/>
  <c r="H165" i="1"/>
  <c r="G165" i="1"/>
  <c r="F165" i="1"/>
  <c r="E165" i="1"/>
  <c r="D165" i="1"/>
  <c r="C165" i="1"/>
  <c r="H164" i="1"/>
  <c r="G164" i="1"/>
  <c r="F164" i="1"/>
  <c r="E164" i="1"/>
  <c r="D164" i="1"/>
  <c r="C164" i="1"/>
  <c r="H163" i="1"/>
  <c r="G163" i="1"/>
  <c r="F163" i="1"/>
  <c r="E163" i="1"/>
  <c r="D163" i="1"/>
  <c r="C163" i="1"/>
  <c r="H162" i="1"/>
  <c r="G162" i="1"/>
  <c r="F162" i="1"/>
  <c r="E162" i="1"/>
  <c r="D162" i="1"/>
  <c r="C162" i="1"/>
  <c r="H161" i="1"/>
  <c r="G161" i="1"/>
  <c r="F161" i="1"/>
  <c r="E161" i="1"/>
  <c r="D161" i="1"/>
  <c r="C161" i="1"/>
  <c r="H160" i="1"/>
  <c r="G160" i="1"/>
  <c r="F160" i="1"/>
  <c r="E160" i="1"/>
  <c r="D160" i="1"/>
  <c r="C160" i="1"/>
  <c r="H159" i="1"/>
  <c r="G159" i="1"/>
  <c r="F159" i="1"/>
  <c r="E159" i="1"/>
  <c r="D159" i="1"/>
  <c r="C159" i="1"/>
  <c r="H158" i="1"/>
  <c r="G158" i="1"/>
  <c r="F158" i="1"/>
  <c r="E158" i="1"/>
  <c r="D158" i="1"/>
  <c r="C158" i="1"/>
  <c r="H157" i="1"/>
  <c r="G157" i="1"/>
  <c r="F157" i="1"/>
  <c r="E157" i="1"/>
  <c r="D157" i="1"/>
  <c r="C157" i="1"/>
  <c r="H156" i="1"/>
  <c r="G156" i="1"/>
  <c r="F156" i="1"/>
  <c r="E156" i="1"/>
  <c r="D156" i="1"/>
  <c r="C156" i="1"/>
  <c r="H155" i="1"/>
  <c r="G155" i="1"/>
  <c r="F155" i="1"/>
  <c r="E155" i="1"/>
  <c r="D155" i="1"/>
  <c r="C155" i="1"/>
  <c r="H154" i="1"/>
  <c r="G154" i="1"/>
  <c r="F154" i="1"/>
  <c r="E154" i="1"/>
  <c r="D154" i="1"/>
  <c r="C154" i="1"/>
  <c r="H153" i="1"/>
  <c r="G153" i="1"/>
  <c r="F153" i="1"/>
  <c r="E153" i="1"/>
  <c r="D153" i="1"/>
  <c r="C153" i="1"/>
  <c r="H152" i="1"/>
  <c r="G152" i="1"/>
  <c r="F152" i="1"/>
  <c r="E152" i="1"/>
  <c r="D152" i="1"/>
  <c r="C152" i="1"/>
  <c r="H151" i="1"/>
  <c r="G151" i="1"/>
  <c r="F151" i="1"/>
  <c r="E151" i="1"/>
  <c r="D151" i="1"/>
  <c r="C151" i="1"/>
  <c r="H150" i="1"/>
  <c r="G150" i="1"/>
  <c r="F150" i="1"/>
  <c r="E150" i="1"/>
  <c r="D150" i="1"/>
  <c r="C150" i="1"/>
  <c r="H149" i="1"/>
  <c r="G149" i="1"/>
  <c r="F149" i="1"/>
  <c r="E149" i="1"/>
  <c r="D149" i="1"/>
  <c r="C149" i="1"/>
  <c r="H148" i="1"/>
  <c r="G148" i="1"/>
  <c r="F148" i="1"/>
  <c r="E148" i="1"/>
  <c r="D148" i="1"/>
  <c r="C148" i="1"/>
  <c r="H147" i="1"/>
  <c r="G147" i="1"/>
  <c r="F147" i="1"/>
  <c r="E147" i="1"/>
  <c r="D147" i="1"/>
  <c r="C147" i="1"/>
  <c r="H146" i="1"/>
  <c r="G146" i="1"/>
  <c r="F146" i="1"/>
  <c r="E146" i="1"/>
  <c r="D146" i="1"/>
  <c r="C146" i="1"/>
  <c r="H145" i="1"/>
  <c r="G145" i="1"/>
  <c r="F145" i="1"/>
  <c r="E145" i="1"/>
  <c r="D145" i="1"/>
  <c r="C145" i="1"/>
  <c r="H144" i="1"/>
  <c r="G144" i="1"/>
  <c r="F144" i="1"/>
  <c r="E144" i="1"/>
  <c r="D144" i="1"/>
  <c r="C144" i="1"/>
  <c r="H143" i="1"/>
  <c r="G143" i="1"/>
  <c r="F143" i="1"/>
  <c r="E143" i="1"/>
  <c r="D143" i="1"/>
  <c r="C143" i="1"/>
  <c r="H142" i="1"/>
  <c r="G142" i="1"/>
  <c r="F142" i="1"/>
  <c r="E142" i="1"/>
  <c r="D142" i="1"/>
  <c r="C142" i="1"/>
  <c r="H141" i="1"/>
  <c r="G141" i="1"/>
  <c r="F141" i="1"/>
  <c r="E141" i="1"/>
  <c r="D141" i="1"/>
  <c r="C141" i="1"/>
  <c r="H140" i="1"/>
  <c r="G140" i="1"/>
  <c r="F140" i="1"/>
  <c r="E140" i="1"/>
  <c r="D140" i="1"/>
  <c r="C140" i="1"/>
  <c r="H139" i="1"/>
  <c r="G139" i="1"/>
  <c r="F139" i="1"/>
  <c r="E139" i="1"/>
  <c r="D139" i="1"/>
  <c r="C139" i="1"/>
  <c r="H138" i="1"/>
  <c r="G138" i="1"/>
  <c r="F138" i="1"/>
  <c r="E138" i="1"/>
  <c r="D138" i="1"/>
  <c r="C138" i="1"/>
  <c r="H137" i="1"/>
  <c r="G137" i="1"/>
  <c r="F137" i="1"/>
  <c r="E137" i="1"/>
  <c r="D137" i="1"/>
  <c r="C137" i="1"/>
  <c r="H136" i="1"/>
  <c r="G136" i="1"/>
  <c r="F136" i="1"/>
  <c r="E136" i="1"/>
  <c r="D136" i="1"/>
  <c r="C136" i="1"/>
  <c r="H135" i="1"/>
  <c r="G135" i="1"/>
  <c r="F135" i="1"/>
  <c r="E135" i="1"/>
  <c r="D135" i="1"/>
  <c r="C135" i="1"/>
  <c r="H134" i="1"/>
  <c r="G134" i="1"/>
  <c r="F134" i="1"/>
  <c r="E134" i="1"/>
  <c r="D134" i="1"/>
  <c r="C134" i="1"/>
  <c r="H133" i="1"/>
  <c r="G133" i="1"/>
  <c r="F133" i="1"/>
  <c r="E133" i="1"/>
  <c r="D133" i="1"/>
  <c r="C133" i="1"/>
  <c r="H132" i="1"/>
  <c r="G132" i="1"/>
  <c r="F132" i="1"/>
  <c r="E132" i="1"/>
  <c r="D132" i="1"/>
  <c r="C132" i="1"/>
  <c r="H131" i="1"/>
  <c r="G131" i="1"/>
  <c r="F131" i="1"/>
  <c r="E131" i="1"/>
  <c r="D131" i="1"/>
  <c r="C131" i="1"/>
  <c r="H130" i="1"/>
  <c r="G130" i="1"/>
  <c r="F130" i="1"/>
  <c r="E130" i="1"/>
  <c r="D130" i="1"/>
  <c r="C130" i="1"/>
  <c r="H129" i="1"/>
  <c r="G129" i="1"/>
  <c r="F129" i="1"/>
  <c r="E129" i="1"/>
  <c r="D129" i="1"/>
  <c r="C129" i="1"/>
  <c r="H128" i="1"/>
  <c r="G128" i="1"/>
  <c r="F128" i="1"/>
  <c r="E128" i="1"/>
  <c r="D128" i="1"/>
  <c r="C128" i="1"/>
  <c r="H127" i="1"/>
  <c r="G127" i="1"/>
  <c r="F127" i="1"/>
  <c r="E127" i="1"/>
  <c r="D127" i="1"/>
  <c r="C127" i="1"/>
  <c r="H126" i="1"/>
  <c r="G126" i="1"/>
  <c r="F126" i="1"/>
  <c r="E126" i="1"/>
  <c r="D126" i="1"/>
  <c r="C126" i="1"/>
  <c r="H125" i="1"/>
  <c r="G125" i="1"/>
  <c r="F125" i="1"/>
  <c r="E125" i="1"/>
  <c r="D125" i="1"/>
  <c r="C125" i="1"/>
  <c r="H124" i="1"/>
  <c r="G124" i="1"/>
  <c r="F124" i="1"/>
  <c r="E124" i="1"/>
  <c r="D124" i="1"/>
  <c r="C124" i="1"/>
  <c r="H123" i="1"/>
  <c r="G123" i="1"/>
  <c r="F123" i="1"/>
  <c r="E123" i="1"/>
  <c r="D123" i="1"/>
  <c r="C123" i="1"/>
  <c r="H122" i="1"/>
  <c r="G122" i="1"/>
  <c r="F122" i="1"/>
  <c r="E122" i="1"/>
  <c r="D122" i="1"/>
  <c r="C122" i="1"/>
  <c r="H121" i="1"/>
  <c r="G121" i="1"/>
  <c r="F121" i="1"/>
  <c r="E121" i="1"/>
  <c r="D121" i="1"/>
  <c r="C121" i="1"/>
  <c r="H120" i="1"/>
  <c r="G120" i="1"/>
  <c r="F120" i="1"/>
  <c r="E120" i="1"/>
  <c r="D120" i="1"/>
  <c r="C120" i="1"/>
  <c r="H119" i="1"/>
  <c r="G119" i="1"/>
  <c r="F119" i="1"/>
  <c r="E119" i="1"/>
  <c r="D119" i="1"/>
  <c r="C119" i="1"/>
  <c r="H118" i="1"/>
  <c r="G118" i="1"/>
  <c r="F118" i="1"/>
  <c r="E118" i="1"/>
  <c r="D118" i="1"/>
  <c r="C118" i="1"/>
  <c r="H117" i="1"/>
  <c r="G117" i="1"/>
  <c r="F117" i="1"/>
  <c r="E117" i="1"/>
  <c r="D117" i="1"/>
  <c r="C117" i="1"/>
  <c r="H116" i="1"/>
  <c r="G116" i="1"/>
  <c r="F116" i="1"/>
  <c r="E116" i="1"/>
  <c r="D116" i="1"/>
  <c r="C116" i="1"/>
  <c r="H115" i="1"/>
  <c r="G115" i="1"/>
  <c r="F115" i="1"/>
  <c r="E115" i="1"/>
  <c r="D115" i="1"/>
  <c r="C115" i="1"/>
  <c r="H114" i="1"/>
  <c r="G114" i="1"/>
  <c r="F114" i="1"/>
  <c r="E114" i="1"/>
  <c r="D114" i="1"/>
  <c r="C114" i="1"/>
  <c r="H113" i="1"/>
  <c r="G113" i="1"/>
  <c r="F113" i="1"/>
  <c r="E113" i="1"/>
  <c r="D113" i="1"/>
  <c r="C113" i="1"/>
  <c r="H112" i="1"/>
  <c r="G112" i="1"/>
  <c r="F112" i="1"/>
  <c r="E112" i="1"/>
  <c r="D112" i="1"/>
  <c r="C112" i="1"/>
  <c r="H111" i="1"/>
  <c r="G111" i="1"/>
  <c r="F111" i="1"/>
  <c r="E111" i="1"/>
  <c r="D111" i="1"/>
  <c r="C111" i="1"/>
  <c r="H110" i="1"/>
  <c r="G110" i="1"/>
  <c r="F110" i="1"/>
  <c r="E110" i="1"/>
  <c r="D110" i="1"/>
  <c r="C110" i="1"/>
  <c r="H109" i="1"/>
  <c r="G109" i="1"/>
  <c r="F109" i="1"/>
  <c r="E109" i="1"/>
  <c r="D109" i="1"/>
  <c r="C109" i="1"/>
  <c r="H108" i="1"/>
  <c r="G108" i="1"/>
  <c r="F108" i="1"/>
  <c r="E108" i="1"/>
  <c r="D108" i="1"/>
  <c r="C108" i="1"/>
  <c r="H107" i="1"/>
  <c r="G107" i="1"/>
  <c r="F107" i="1"/>
  <c r="E107" i="1"/>
  <c r="D107" i="1"/>
  <c r="C107" i="1"/>
  <c r="H106" i="1"/>
  <c r="G106" i="1"/>
  <c r="F106" i="1"/>
  <c r="E106" i="1"/>
  <c r="D106" i="1"/>
  <c r="C106" i="1"/>
  <c r="H105" i="1"/>
  <c r="G105" i="1"/>
  <c r="F105" i="1"/>
  <c r="E105" i="1"/>
  <c r="D105" i="1"/>
  <c r="C105" i="1"/>
  <c r="H104" i="1"/>
  <c r="G104" i="1"/>
  <c r="F104" i="1"/>
  <c r="E104" i="1"/>
  <c r="D104" i="1"/>
  <c r="C104" i="1"/>
  <c r="H103" i="1"/>
  <c r="G103" i="1"/>
  <c r="F103" i="1"/>
  <c r="E103" i="1"/>
  <c r="D103" i="1"/>
  <c r="C103" i="1"/>
  <c r="H102" i="1"/>
  <c r="G102" i="1"/>
  <c r="F102" i="1"/>
  <c r="E102" i="1"/>
  <c r="D102" i="1"/>
  <c r="C102" i="1"/>
  <c r="H101" i="1"/>
  <c r="G101" i="1"/>
  <c r="F101" i="1"/>
  <c r="E101" i="1"/>
  <c r="D101" i="1"/>
  <c r="C101" i="1"/>
  <c r="H100" i="1"/>
  <c r="G100" i="1"/>
  <c r="F100" i="1"/>
  <c r="E100" i="1"/>
  <c r="D100" i="1"/>
  <c r="C100" i="1"/>
  <c r="H99" i="1"/>
  <c r="G99" i="1"/>
  <c r="F99" i="1"/>
  <c r="E99" i="1"/>
  <c r="D99" i="1"/>
  <c r="C99" i="1"/>
  <c r="H98" i="1"/>
  <c r="G98" i="1"/>
  <c r="F98" i="1"/>
  <c r="E98" i="1"/>
  <c r="D98" i="1"/>
  <c r="C98" i="1"/>
  <c r="H97" i="1"/>
  <c r="G97" i="1"/>
  <c r="F97" i="1"/>
  <c r="E97" i="1"/>
  <c r="D97" i="1"/>
  <c r="C97" i="1"/>
  <c r="H96" i="1"/>
  <c r="G96" i="1"/>
  <c r="F96" i="1"/>
  <c r="E96" i="1"/>
  <c r="D96" i="1"/>
  <c r="C96" i="1"/>
  <c r="H95" i="1"/>
  <c r="G95" i="1"/>
  <c r="F95" i="1"/>
  <c r="E95" i="1"/>
  <c r="D95" i="1"/>
  <c r="C95" i="1"/>
  <c r="H94" i="1"/>
  <c r="G94" i="1"/>
  <c r="F94" i="1"/>
  <c r="E94" i="1"/>
  <c r="D94" i="1"/>
  <c r="C94" i="1"/>
  <c r="H93" i="1"/>
  <c r="G93" i="1"/>
  <c r="F93" i="1"/>
  <c r="E93" i="1"/>
  <c r="D93" i="1"/>
  <c r="C93" i="1"/>
  <c r="H92" i="1"/>
  <c r="G92" i="1"/>
  <c r="F92" i="1"/>
  <c r="E92" i="1"/>
  <c r="D92" i="1"/>
  <c r="C92" i="1"/>
  <c r="H91" i="1"/>
  <c r="G91" i="1"/>
  <c r="F91" i="1"/>
  <c r="E91" i="1"/>
  <c r="D91" i="1"/>
  <c r="C91" i="1"/>
  <c r="H90" i="1"/>
  <c r="G90" i="1"/>
  <c r="F90" i="1"/>
  <c r="E90" i="1"/>
  <c r="D90" i="1"/>
  <c r="C90" i="1"/>
  <c r="H89" i="1"/>
  <c r="G89" i="1"/>
  <c r="F89" i="1"/>
  <c r="E89" i="1"/>
  <c r="D89" i="1"/>
  <c r="C89" i="1"/>
  <c r="H88" i="1"/>
  <c r="G88" i="1"/>
  <c r="F88" i="1"/>
  <c r="E88" i="1"/>
  <c r="D88" i="1"/>
  <c r="C88" i="1"/>
  <c r="H87" i="1"/>
  <c r="G87" i="1"/>
  <c r="F87" i="1"/>
  <c r="E87" i="1"/>
  <c r="D87" i="1"/>
  <c r="C87" i="1"/>
  <c r="H86" i="1"/>
  <c r="G86" i="1"/>
  <c r="F86" i="1"/>
  <c r="E86" i="1"/>
  <c r="D86" i="1"/>
  <c r="C86" i="1"/>
  <c r="H85" i="1"/>
  <c r="G85" i="1"/>
  <c r="F85" i="1"/>
  <c r="E85" i="1"/>
  <c r="D85" i="1"/>
  <c r="C85" i="1"/>
  <c r="H84" i="1"/>
  <c r="G84" i="1"/>
  <c r="F84" i="1"/>
  <c r="E84" i="1"/>
  <c r="D84" i="1"/>
  <c r="C84" i="1"/>
  <c r="H83" i="1"/>
  <c r="G83" i="1"/>
  <c r="F83" i="1"/>
  <c r="E83" i="1"/>
  <c r="D83" i="1"/>
  <c r="C83" i="1"/>
  <c r="H82" i="1"/>
  <c r="G82" i="1"/>
  <c r="F82" i="1"/>
  <c r="E82" i="1"/>
  <c r="D82" i="1"/>
  <c r="C82" i="1"/>
  <c r="H81" i="1"/>
  <c r="G81" i="1"/>
  <c r="F81" i="1"/>
  <c r="E81" i="1"/>
  <c r="D81" i="1"/>
  <c r="C81" i="1"/>
  <c r="H80" i="1"/>
  <c r="G80" i="1"/>
  <c r="F80" i="1"/>
  <c r="E80" i="1"/>
  <c r="D80" i="1"/>
  <c r="C80" i="1"/>
  <c r="H79" i="1"/>
  <c r="G79" i="1"/>
  <c r="F79" i="1"/>
  <c r="E79" i="1"/>
  <c r="D79" i="1"/>
  <c r="C79" i="1"/>
  <c r="H78" i="1"/>
  <c r="G78" i="1"/>
  <c r="F78" i="1"/>
  <c r="E78" i="1"/>
  <c r="D78" i="1"/>
  <c r="C78" i="1"/>
  <c r="H77" i="1"/>
  <c r="G77" i="1"/>
  <c r="F77" i="1"/>
  <c r="E77" i="1"/>
  <c r="D77" i="1"/>
  <c r="C77" i="1"/>
  <c r="H76" i="1"/>
  <c r="G76" i="1"/>
  <c r="F76" i="1"/>
  <c r="E76" i="1"/>
  <c r="D76" i="1"/>
  <c r="C76" i="1"/>
  <c r="H75" i="1"/>
  <c r="G75" i="1"/>
  <c r="F75" i="1"/>
  <c r="E75" i="1"/>
  <c r="D75" i="1"/>
  <c r="C75" i="1"/>
  <c r="H74" i="1"/>
  <c r="G74" i="1"/>
  <c r="F74" i="1"/>
  <c r="E74" i="1"/>
  <c r="D74" i="1"/>
  <c r="C74" i="1"/>
  <c r="H73" i="1"/>
  <c r="G73" i="1"/>
  <c r="F73" i="1"/>
  <c r="E73" i="1"/>
  <c r="D73" i="1"/>
  <c r="C73" i="1"/>
  <c r="H72" i="1"/>
  <c r="G72" i="1"/>
  <c r="F72" i="1"/>
  <c r="E72" i="1"/>
  <c r="D72" i="1"/>
  <c r="C72" i="1"/>
  <c r="H71" i="1"/>
  <c r="G71" i="1"/>
  <c r="F71" i="1"/>
  <c r="E71" i="1"/>
  <c r="D71" i="1"/>
  <c r="C71" i="1"/>
  <c r="H70" i="1"/>
  <c r="G70" i="1"/>
  <c r="F70" i="1"/>
  <c r="E70" i="1"/>
  <c r="D70" i="1"/>
  <c r="C70" i="1"/>
  <c r="H69" i="1"/>
  <c r="G69" i="1"/>
  <c r="F69" i="1"/>
  <c r="E69" i="1"/>
  <c r="D69" i="1"/>
  <c r="C69" i="1"/>
  <c r="H68" i="1"/>
  <c r="G68" i="1"/>
  <c r="F68" i="1"/>
  <c r="E68" i="1"/>
  <c r="D68" i="1"/>
  <c r="C68" i="1"/>
  <c r="H67" i="1"/>
  <c r="G67" i="1"/>
  <c r="F67" i="1"/>
  <c r="E67" i="1"/>
  <c r="D67" i="1"/>
  <c r="C67" i="1"/>
  <c r="H66" i="1"/>
  <c r="G66" i="1"/>
  <c r="F66" i="1"/>
  <c r="E66" i="1"/>
  <c r="D66" i="1"/>
  <c r="C66" i="1"/>
  <c r="H65" i="1"/>
  <c r="G65" i="1"/>
  <c r="F65" i="1"/>
  <c r="E65" i="1"/>
  <c r="D65" i="1"/>
  <c r="C65" i="1"/>
  <c r="H64" i="1"/>
  <c r="G64" i="1"/>
  <c r="F64" i="1"/>
  <c r="E64" i="1"/>
  <c r="D64" i="1"/>
  <c r="C64" i="1"/>
  <c r="H63" i="1"/>
  <c r="G63" i="1"/>
  <c r="F63" i="1"/>
  <c r="E63" i="1"/>
  <c r="D63" i="1"/>
  <c r="C63" i="1"/>
  <c r="H62" i="1"/>
  <c r="G62" i="1"/>
  <c r="F62" i="1"/>
  <c r="E62" i="1"/>
  <c r="D62" i="1"/>
  <c r="C62" i="1"/>
  <c r="H61" i="1"/>
  <c r="G61" i="1"/>
  <c r="F61" i="1"/>
  <c r="E61" i="1"/>
  <c r="D61" i="1"/>
  <c r="C61" i="1"/>
  <c r="H60" i="1"/>
  <c r="G60" i="1"/>
  <c r="F60" i="1"/>
  <c r="E60" i="1"/>
  <c r="D60" i="1"/>
  <c r="C60" i="1"/>
  <c r="H59" i="1"/>
  <c r="G59" i="1"/>
  <c r="F59" i="1"/>
  <c r="E59" i="1"/>
  <c r="D59" i="1"/>
  <c r="C59" i="1"/>
  <c r="H58" i="1"/>
  <c r="G58" i="1"/>
  <c r="F58" i="1"/>
  <c r="E58" i="1"/>
  <c r="D58" i="1"/>
  <c r="C58" i="1"/>
  <c r="H57" i="1"/>
  <c r="G57" i="1"/>
  <c r="F57" i="1"/>
  <c r="E57" i="1"/>
  <c r="D57" i="1"/>
  <c r="C57" i="1"/>
  <c r="H56" i="1"/>
  <c r="G56" i="1"/>
  <c r="F56" i="1"/>
  <c r="E56" i="1"/>
  <c r="D56" i="1"/>
  <c r="C56" i="1"/>
  <c r="H55" i="1"/>
  <c r="G55" i="1"/>
  <c r="F55" i="1"/>
  <c r="E55" i="1"/>
  <c r="D55" i="1"/>
  <c r="C55" i="1"/>
  <c r="H54" i="1"/>
  <c r="G54" i="1"/>
  <c r="F54" i="1"/>
  <c r="E54" i="1"/>
  <c r="D54" i="1"/>
  <c r="C54" i="1"/>
  <c r="H53" i="1"/>
  <c r="G53" i="1"/>
  <c r="F53" i="1"/>
  <c r="E53" i="1"/>
  <c r="D53" i="1"/>
  <c r="C53" i="1"/>
  <c r="H52" i="1"/>
  <c r="G52" i="1"/>
  <c r="F52" i="1"/>
  <c r="E52" i="1"/>
  <c r="D52" i="1"/>
  <c r="C52" i="1"/>
  <c r="H51" i="1"/>
  <c r="G51" i="1"/>
  <c r="F51" i="1"/>
  <c r="E51" i="1"/>
  <c r="D51" i="1"/>
  <c r="C51" i="1"/>
  <c r="H50" i="1"/>
  <c r="G50" i="1"/>
  <c r="F50" i="1"/>
  <c r="E50" i="1"/>
  <c r="D50" i="1"/>
  <c r="C50" i="1"/>
  <c r="H49" i="1"/>
  <c r="G49" i="1"/>
  <c r="F49" i="1"/>
  <c r="E49" i="1"/>
  <c r="D49" i="1"/>
  <c r="C49" i="1"/>
  <c r="H48" i="1"/>
  <c r="G48" i="1"/>
  <c r="F48" i="1"/>
  <c r="E48" i="1"/>
  <c r="D48" i="1"/>
  <c r="C48" i="1"/>
  <c r="H47" i="1"/>
  <c r="G47" i="1"/>
  <c r="F47" i="1"/>
  <c r="E47" i="1"/>
  <c r="D47" i="1"/>
  <c r="C47" i="1"/>
  <c r="H46" i="1"/>
  <c r="G46" i="1"/>
  <c r="F46" i="1"/>
  <c r="E46" i="1"/>
  <c r="D46" i="1"/>
  <c r="C46" i="1"/>
  <c r="H45" i="1"/>
  <c r="G45" i="1"/>
  <c r="F45" i="1"/>
  <c r="E45" i="1"/>
  <c r="D45" i="1"/>
  <c r="C45" i="1"/>
  <c r="H44" i="1"/>
  <c r="G44" i="1"/>
  <c r="F44" i="1"/>
  <c r="E44" i="1"/>
  <c r="D44" i="1"/>
  <c r="C44" i="1"/>
  <c r="H43" i="1"/>
  <c r="G43" i="1"/>
  <c r="F43" i="1"/>
  <c r="E43" i="1"/>
  <c r="D43" i="1"/>
  <c r="C43" i="1"/>
  <c r="H42" i="1"/>
  <c r="G42" i="1"/>
  <c r="F42" i="1"/>
  <c r="E42" i="1"/>
  <c r="D42" i="1"/>
  <c r="C42" i="1"/>
  <c r="H41" i="1"/>
  <c r="G41" i="1"/>
  <c r="F41" i="1"/>
  <c r="E41" i="1"/>
  <c r="D41" i="1"/>
  <c r="C41" i="1"/>
  <c r="H40" i="1"/>
  <c r="G40" i="1"/>
  <c r="F40" i="1"/>
  <c r="E40" i="1"/>
  <c r="D40" i="1"/>
  <c r="C40" i="1"/>
  <c r="H39" i="1"/>
  <c r="G39" i="1"/>
  <c r="F39" i="1"/>
  <c r="E39" i="1"/>
  <c r="D39" i="1"/>
  <c r="C39" i="1"/>
  <c r="H38" i="1"/>
  <c r="G38" i="1"/>
  <c r="F38" i="1"/>
  <c r="E38" i="1"/>
  <c r="D38" i="1"/>
  <c r="C38" i="1"/>
  <c r="H37" i="1"/>
  <c r="G37" i="1"/>
  <c r="F37" i="1"/>
  <c r="E37" i="1"/>
  <c r="D37" i="1"/>
  <c r="C37" i="1"/>
  <c r="H36" i="1"/>
  <c r="G36" i="1"/>
  <c r="F36" i="1"/>
  <c r="E36" i="1"/>
  <c r="D36" i="1"/>
  <c r="C36" i="1"/>
  <c r="H35" i="1"/>
  <c r="G35" i="1"/>
  <c r="F35" i="1"/>
  <c r="E35" i="1"/>
  <c r="D35" i="1"/>
  <c r="C35" i="1"/>
  <c r="H34" i="1"/>
  <c r="G34" i="1"/>
  <c r="F34" i="1"/>
  <c r="E34" i="1"/>
  <c r="D34" i="1"/>
  <c r="C34" i="1"/>
  <c r="H33" i="1"/>
  <c r="G33" i="1"/>
  <c r="F33" i="1"/>
  <c r="E33" i="1"/>
  <c r="D33" i="1"/>
  <c r="C33" i="1"/>
  <c r="H32" i="1"/>
  <c r="G32" i="1"/>
  <c r="F32" i="1"/>
  <c r="E32" i="1"/>
  <c r="D32" i="1"/>
  <c r="C32" i="1"/>
  <c r="H31" i="1"/>
  <c r="G31" i="1"/>
  <c r="F31" i="1"/>
  <c r="E31" i="1"/>
  <c r="D31" i="1"/>
  <c r="C31" i="1"/>
  <c r="H30" i="1"/>
  <c r="G30" i="1"/>
  <c r="F30" i="1"/>
  <c r="E30" i="1"/>
  <c r="D30" i="1"/>
  <c r="C30" i="1"/>
  <c r="H29" i="1"/>
  <c r="G29" i="1"/>
  <c r="F29" i="1"/>
  <c r="E29" i="1"/>
  <c r="D29" i="1"/>
  <c r="C29" i="1"/>
  <c r="H28" i="1"/>
  <c r="G28" i="1"/>
  <c r="F28" i="1"/>
  <c r="E28" i="1"/>
  <c r="D28" i="1"/>
  <c r="C28" i="1"/>
  <c r="H27" i="1"/>
  <c r="G27" i="1"/>
  <c r="F27" i="1"/>
  <c r="E27" i="1"/>
  <c r="D27" i="1"/>
  <c r="C27" i="1"/>
  <c r="H26" i="1"/>
  <c r="G26" i="1"/>
  <c r="F26" i="1"/>
  <c r="E26" i="1"/>
  <c r="D26" i="1"/>
  <c r="C26" i="1"/>
  <c r="H25" i="1"/>
  <c r="G25" i="1"/>
  <c r="F25" i="1"/>
  <c r="E25" i="1"/>
  <c r="D25" i="1"/>
  <c r="C25" i="1"/>
  <c r="H24" i="1"/>
  <c r="G24" i="1"/>
  <c r="F24" i="1"/>
  <c r="E24" i="1"/>
  <c r="D24" i="1"/>
  <c r="C24" i="1"/>
  <c r="H23" i="1"/>
  <c r="G23" i="1"/>
  <c r="F23" i="1"/>
  <c r="E23" i="1"/>
  <c r="D23" i="1"/>
  <c r="C23" i="1"/>
  <c r="H22" i="1"/>
  <c r="G22" i="1"/>
  <c r="F22" i="1"/>
  <c r="E22" i="1"/>
  <c r="D22" i="1"/>
  <c r="C22" i="1"/>
  <c r="H21" i="1"/>
  <c r="G21" i="1"/>
  <c r="F21" i="1"/>
  <c r="E21" i="1"/>
  <c r="D21" i="1"/>
  <c r="C21" i="1"/>
  <c r="G13" i="1"/>
  <c r="G14" i="1"/>
  <c r="G15" i="1"/>
  <c r="C20" i="1"/>
  <c r="D20" i="1"/>
  <c r="E20" i="1"/>
  <c r="F20" i="1"/>
  <c r="G20" i="1"/>
  <c r="H20" i="1"/>
</calcChain>
</file>

<file path=xl/connections.xml><?xml version="1.0" encoding="utf-8"?>
<connections xmlns="http://schemas.openxmlformats.org/spreadsheetml/2006/main">
  <connection id="1" name="35211111" type="6" refreshedVersion="6" background="1" saveData="1">
    <textPr codePage="437" sourceFile="F:\DATAFILE\INSTR\READY\35211111.RES" delimited="0">
      <textFields>
        <textField/>
      </textFields>
    </textPr>
  </connection>
</connections>
</file>

<file path=xl/sharedStrings.xml><?xml version="1.0" encoding="utf-8"?>
<sst xmlns="http://schemas.openxmlformats.org/spreadsheetml/2006/main" count="494" uniqueCount="267">
  <si>
    <t xml:space="preserve">      AgSource Sample Analysis Report</t>
  </si>
  <si>
    <t>For:</t>
  </si>
  <si>
    <t>From:</t>
  </si>
  <si>
    <t>AgSource Milk Analysis Lab</t>
  </si>
  <si>
    <t>Herd :</t>
  </si>
  <si>
    <t>403 Cedar Ave West</t>
  </si>
  <si>
    <t>Test Date:</t>
  </si>
  <si>
    <t>1=PM</t>
  </si>
  <si>
    <t>Menomonie, WI  54751</t>
  </si>
  <si>
    <t>Samples:</t>
  </si>
  <si>
    <t>2=AM</t>
  </si>
  <si>
    <t>Sample</t>
  </si>
  <si>
    <t>SCC</t>
  </si>
  <si>
    <t>AM/PM</t>
  </si>
  <si>
    <t>LAB COMPONENT FILE</t>
  </si>
  <si>
    <t>Date</t>
  </si>
  <si>
    <t>Number</t>
  </si>
  <si>
    <t>Butterfat</t>
  </si>
  <si>
    <t>Protein</t>
  </si>
  <si>
    <t>Lactose</t>
  </si>
  <si>
    <t>SNF</t>
  </si>
  <si>
    <t>X 1000</t>
  </si>
  <si>
    <t>MUN</t>
  </si>
  <si>
    <t>Indicator</t>
  </si>
  <si>
    <t>-</t>
  </si>
  <si>
    <t>(Cow ID)</t>
  </si>
  <si>
    <t xml:space="preserve">    Import Here --&gt;&gt;&gt;</t>
  </si>
  <si>
    <t xml:space="preserve">    First Component Record -- &gt;&gt;&gt;</t>
  </si>
  <si>
    <t>135211111 228 C 01/09/18 0012001 08:46:45 142 01/09/18 01/09/18</t>
  </si>
  <si>
    <t>235211111   1  379 336C2130 469 90100000000 59</t>
  </si>
  <si>
    <t>235211111   2  308 284C  38 482 86200000000 91</t>
  </si>
  <si>
    <t>235211111   3  441 275C  43 490 85800000000110</t>
  </si>
  <si>
    <t>235211111   4  341 304C  66 509 90900000000100</t>
  </si>
  <si>
    <t>235211111   5  312 309C 436 485 90100000000 92</t>
  </si>
  <si>
    <t>235211111   6  317 345C 149 495 93100000000 99</t>
  </si>
  <si>
    <t>235211111   7  489 292C 467 449 84100000000 51</t>
  </si>
  <si>
    <t>235211111   8  301 305C 222 438 84800000000101</t>
  </si>
  <si>
    <t>235211111   9  334 306C 820 475 87100000000 75</t>
  </si>
  <si>
    <t>235211111  10  279 279C 146 447 82800000000 68</t>
  </si>
  <si>
    <t>235211111  11  364 259C 217 474 82200000000 79</t>
  </si>
  <si>
    <t>235211111  12  443 277C 128 479 84800000000 79</t>
  </si>
  <si>
    <t>235211111  13  399 336C  38 494 92700000000116</t>
  </si>
  <si>
    <t>235211111  14  369 311C 132 498 90500000000 88</t>
  </si>
  <si>
    <t>235211111  15  347 286C 120 451 83000000000101</t>
  </si>
  <si>
    <t>235211111  16  409 343C1592 473 91400000000 99</t>
  </si>
  <si>
    <t>235211111  17  309 309C 267 478 87800000000 69</t>
  </si>
  <si>
    <t>235211111  18  441 313C  39 486 89300000000 87</t>
  </si>
  <si>
    <t>235211111  19  410 304C 898 506 90000000000 79</t>
  </si>
  <si>
    <t>235211111  20  394 343C  32 498 92700000000 90</t>
  </si>
  <si>
    <t>235211111  21  398 295C  54 471 86000000000 84</t>
  </si>
  <si>
    <t>235211111  22  347 339C  17 499 92000000000 86</t>
  </si>
  <si>
    <t>235211111  23  348 310C 492 471 87200000000 99</t>
  </si>
  <si>
    <t>235211111  24  440 361C1016 482 94900000000100</t>
  </si>
  <si>
    <t>235211111  25  334 288C  84 469 86200000000 74</t>
  </si>
  <si>
    <t>235211111  26  408 306C 545 500 88800000000 85</t>
  </si>
  <si>
    <t>235211111  27  417 324C  17 497 91500000000101</t>
  </si>
  <si>
    <t>235211111  28  364 342C  67 485 91900000000 82</t>
  </si>
  <si>
    <t>235211111  29  347 307C   6 488 88500000000 90</t>
  </si>
  <si>
    <t>235211111  30  385 306C  41 480 87800000000 84</t>
  </si>
  <si>
    <t>235211111  31  370 328C 223 497 91300000000 99</t>
  </si>
  <si>
    <t>235211111  32  341 348C 103 498 94100000000144</t>
  </si>
  <si>
    <t>235211111  33  424 330C 631 461 89100000000105</t>
  </si>
  <si>
    <t>235211111  34  301 323C  90 480 89600000000 88</t>
  </si>
  <si>
    <t>235211111  35  357 315C  19 494 89000000000 89</t>
  </si>
  <si>
    <t>235211111  36  322 320C 424 497 90000000000 88</t>
  </si>
  <si>
    <t>235211111  37  324 282C  22 495 86700000000 83</t>
  </si>
  <si>
    <t>235211111  38  535 331C  51 475 89400000000104</t>
  </si>
  <si>
    <t>235211111  39  302 302C  21 499 88900000000 69</t>
  </si>
  <si>
    <t>235211111  40  345 304C  77 485 87400000000111</t>
  </si>
  <si>
    <t>235211111  41  367 276C  13 497 86100000000100</t>
  </si>
  <si>
    <t>235211111  42  308 259C  28 500 83900000000163</t>
  </si>
  <si>
    <t>235211111  43  318 288C 176 500 88200000000 85</t>
  </si>
  <si>
    <t>235211111  44  362 302C  56 508 89800000000 77</t>
  </si>
  <si>
    <t>235211111  45  312 277C  17 500 87300000000 77</t>
  </si>
  <si>
    <t>235211111  46  373 330C  20 488 91400000000 96</t>
  </si>
  <si>
    <t>235211111  47  317 268C  98 465 82800000000 97</t>
  </si>
  <si>
    <t>235211111  48  315 298C  39 514 90100000000102</t>
  </si>
  <si>
    <t>235211111  49  378 347C  35 517 94700000000 70</t>
  </si>
  <si>
    <t>235211111  50  301 273C  13 492 85300000000 82</t>
  </si>
  <si>
    <t>235211111  51  397 316C  19 484 89700000000 88</t>
  </si>
  <si>
    <t>235211111  52  316 286C  29 483 86000000000 89</t>
  </si>
  <si>
    <t>235211111  53  389 323C  49 480 89600000000104</t>
  </si>
  <si>
    <t>235211111  54  425 357C 228 497 94100000000108</t>
  </si>
  <si>
    <t>235211111  55  361 342C 118 507 93700000000 81</t>
  </si>
  <si>
    <t>235211111  56  407 325C  18 511 92700000000112</t>
  </si>
  <si>
    <t>235211111  57  315 293C  67 515 89000000000 69</t>
  </si>
  <si>
    <t>235211111  58  367 306C  12 503 90200000000 77</t>
  </si>
  <si>
    <t>235211111  59  387 303C  16 514 91300000000 82</t>
  </si>
  <si>
    <t>235211111  60  357 311C 117 507 90900000000 90</t>
  </si>
  <si>
    <t>235211111  61  313 331C  76 485 91200000000 78</t>
  </si>
  <si>
    <t>235211111  62  434 337C  43 503 92700000000 93</t>
  </si>
  <si>
    <t>235211111  63  354 323C  15 508 92500000000 85</t>
  </si>
  <si>
    <t>235211111  64  288 323C  83 519 92900000000 83</t>
  </si>
  <si>
    <t>235211111  65  385 296C  30 486 87000000000 83</t>
  </si>
  <si>
    <t>235211111  66  438 320C  23 490 89900000000 95</t>
  </si>
  <si>
    <t>235211111  67  488 378C1269 498 96400000000 99</t>
  </si>
  <si>
    <t>235211111  68  460 380C  20 504 97700000000 89</t>
  </si>
  <si>
    <t>235211111  69  406 296C  14 499 88200000000104</t>
  </si>
  <si>
    <t>235211111  70  374 320C 159 498 90800000000 94</t>
  </si>
  <si>
    <t>235211111  71  357 295C 117 482 85600000000 95</t>
  </si>
  <si>
    <t>235211111  72  265 258C  56 488 84200000000 80</t>
  </si>
  <si>
    <t>235211111  73  427 359C  22 520 96700000000 89</t>
  </si>
  <si>
    <t>235211111  74  386 270C 612 502 86100000000 98</t>
  </si>
  <si>
    <t>235211111  75  333 288C  71 522 90000000000 69</t>
  </si>
  <si>
    <t>235211111  76  414 308C 344 483 88400000000 93</t>
  </si>
  <si>
    <t>235211111  77  374 348C2201 469 91600000000 79</t>
  </si>
  <si>
    <t>235211111  78  405 288C  48 485 86700000000112</t>
  </si>
  <si>
    <t>235211111  79  424 274C  58 485 84700000000131</t>
  </si>
  <si>
    <t>235211111  80  431 296C  68 505 89500000000108</t>
  </si>
  <si>
    <t>235211111  81    0   0C 504   0   000000000  0</t>
  </si>
  <si>
    <t>235211111  82  519 355C 180 497 94000000000116</t>
  </si>
  <si>
    <t>235211111  83  487 307C 737 460 86300000000 88</t>
  </si>
  <si>
    <t>235211111  84  378 304C 224 447 85200000000120</t>
  </si>
  <si>
    <t>235211111  85  348 311C 652 483 88500000000 96</t>
  </si>
  <si>
    <t>235211111  86  290 293C 241 459 85700000000 90</t>
  </si>
  <si>
    <t>235211111  87  331 272C 312 493 85500000000 99</t>
  </si>
  <si>
    <t>235211111  88  386 290C 141 499 88100000000116</t>
  </si>
  <si>
    <t>235211111  89  445 333C  51 496 92500000000124</t>
  </si>
  <si>
    <t>235211111  90  461 296C 146 502 89300000000113</t>
  </si>
  <si>
    <t>235211111  91  384 290C 170 452 83600000000113</t>
  </si>
  <si>
    <t>235211111  92  422 334C3070 480 91500000000110</t>
  </si>
  <si>
    <t>235211111  93  436 321C 310 497 90500000000100</t>
  </si>
  <si>
    <t>235211111  94  466 319C  34 496 90800000000112</t>
  </si>
  <si>
    <t>235211111  95  392 301C1002 509 90000000000 94</t>
  </si>
  <si>
    <t>235211111  96  466 344C  83 504 93500000000110</t>
  </si>
  <si>
    <t>235211111  97  406 305C  57 490 88600000000 94</t>
  </si>
  <si>
    <t>235211111  98  470 331C  39 488 90200000000 99</t>
  </si>
  <si>
    <t>235211111  99  489 307C 553 470 86300000000135</t>
  </si>
  <si>
    <t>235211111 100  495 354C 889 483 93700000000100</t>
  </si>
  <si>
    <t>235211111 101  335 292C 107 480 87200000000105</t>
  </si>
  <si>
    <t>235211111 102  424 310C1170 511 90700000000103</t>
  </si>
  <si>
    <t>235211111 103  454 320C  17 502 91000000000129</t>
  </si>
  <si>
    <t>235211111 104  434 345C  64 475 91400000000101</t>
  </si>
  <si>
    <t>235211111 105  414 306C  11 484 87800000000123</t>
  </si>
  <si>
    <t>235211111 106  383 322C  40 491 90300000000120</t>
  </si>
  <si>
    <t>235211111 107  524 331C 370 499 91300000000114</t>
  </si>
  <si>
    <t>235211111 108  420 344C 180 485 92200000000157</t>
  </si>
  <si>
    <t>235211111 109  457 335C1260 460 89200000000124</t>
  </si>
  <si>
    <t>235211111 110  417 324C 110 481 89500000000 99</t>
  </si>
  <si>
    <t>235211111 111  344 317C  47 502 89800000000102</t>
  </si>
  <si>
    <t>235211111 112  407 322C 641 503 91000000000105</t>
  </si>
  <si>
    <t>235211111 113  314 297C  51 502 88800000000107</t>
  </si>
  <si>
    <t>235211111 114  531 347C  57 490 92600000000142</t>
  </si>
  <si>
    <t>235211111 115  333 309C  23 508 90800000000 95</t>
  </si>
  <si>
    <t>235211111 116  555 306C  85 480 86500000000145</t>
  </si>
  <si>
    <t>235211111 117  395 284C  28 507 87700000000115</t>
  </si>
  <si>
    <t>235211111 118  333 260C  37 499 83800000000188</t>
  </si>
  <si>
    <t>235211111 119  317 295C 155 506 89500000000 93</t>
  </si>
  <si>
    <t>235211111 120  390 302C  26 514 89900000000106</t>
  </si>
  <si>
    <t>235211111 121  365 280C  37 512 88600000000115</t>
  </si>
  <si>
    <t>235211111 122  471 327C  22 491 90700000000113</t>
  </si>
  <si>
    <t>235211111 123  350 268C 140 467 82900000000117</t>
  </si>
  <si>
    <t>235211111 124  411 302C  51 514 90100000000104</t>
  </si>
  <si>
    <t>235211111 125  441 340C  26 516 93700000000 96</t>
  </si>
  <si>
    <t>235211111 126  364 280C  18 500 86700000000117</t>
  </si>
  <si>
    <t>235211111 127  430 333C  22 498 92800000000 96</t>
  </si>
  <si>
    <t>235211111 128  364 287C  32 491 86400000000108</t>
  </si>
  <si>
    <t>235211111 129  432 326C  32 499 91400000000148</t>
  </si>
  <si>
    <t>235211111 130  431 348C 228 490 91800000000121</t>
  </si>
  <si>
    <t>235211111 131  374 349C 123 516 95100000000100</t>
  </si>
  <si>
    <t>235211111 132  493 319C  22 509 91500000000116</t>
  </si>
  <si>
    <t>235211111 133  348 299C  95 523 90000000000 91</t>
  </si>
  <si>
    <t>235211111 134  408 312C  13 502 90500000000 92</t>
  </si>
  <si>
    <t>235211111 135  417 308C  14 519 91800000000109</t>
  </si>
  <si>
    <t>235211111 136  440 308C 132 502 89500000000105</t>
  </si>
  <si>
    <t>235211111 137  413 342C  98 488 92800000000113</t>
  </si>
  <si>
    <t>235211111 138  461 338C  52 506 93000000000123</t>
  </si>
  <si>
    <t>235211111 139  360 320C  24 514 92500000000111</t>
  </si>
  <si>
    <t>235211111 140  384 319C 130 519 92000000000 94</t>
  </si>
  <si>
    <t>235211111 141  490 299C  48 494 87400000000126</t>
  </si>
  <si>
    <t>235211111 142  457 328C  27 494 90700000000116</t>
  </si>
  <si>
    <t>235211111 143  556 383C1680 506 97100000000121</t>
  </si>
  <si>
    <t>235211111 144  532 383C 142 502 97700000000 94</t>
  </si>
  <si>
    <t>235211111 145  454 310C  34 510 90300000000132</t>
  </si>
  <si>
    <t>235211111 146  446 315C 239 500 90200000000 98</t>
  </si>
  <si>
    <t>235211111 147  360 317C 115 500 89600000000128</t>
  </si>
  <si>
    <t>235211111 148  303 266C  85 484 84600000000106</t>
  </si>
  <si>
    <t>235211111 149  450 355C  28 515 95700000000 90</t>
  </si>
  <si>
    <t>235211111 150  341 304C 445 502 89200000000115</t>
  </si>
  <si>
    <t>235211111 151  344 292C  66 527 90400000000 87</t>
  </si>
  <si>
    <t>235211111 152  418 315C 368 488 89400000000105</t>
  </si>
  <si>
    <t>235211111 153  375 339C1842 468 90500000000 59</t>
  </si>
  <si>
    <t>235211111 154  360 290C  44 489 87300000000132</t>
  </si>
  <si>
    <t>235211111 155  406 264C  43 491 84500000000126</t>
  </si>
  <si>
    <t>235211111 156  338 296C  46 500 89000000000105</t>
  </si>
  <si>
    <t>235211111 157  500 306C 672 490 90100000000108</t>
  </si>
  <si>
    <t>235211111 158  323 360C 141 496 94900000000 99</t>
  </si>
  <si>
    <t>235211111 159  371 294C 553 464 85300000000 60</t>
  </si>
  <si>
    <t>235211111 160  322 306C 179 449 85600000000110</t>
  </si>
  <si>
    <t>235211111 161  363 315C 440 481 89100000000 73</t>
  </si>
  <si>
    <t>235211111 162  309 287C 150 446 84100000000 81</t>
  </si>
  <si>
    <t>235211111 163  261 270C 255 487 85000000000 73</t>
  </si>
  <si>
    <t>235211111 164  437 298C 129 492 88500000000 97</t>
  </si>
  <si>
    <t>235211111 165  419 332C  50 493 91900000000131</t>
  </si>
  <si>
    <t>235211111 166  390 298C  53 508 89600000000111</t>
  </si>
  <si>
    <t>235211111 167  245 293C  73 461 84700000000121</t>
  </si>
  <si>
    <t>235211111 168  392 337C4060 488 92600000000112</t>
  </si>
  <si>
    <t>235211111 169  286 319C 283 487 89800000000 89</t>
  </si>
  <si>
    <t>235211111 170  464 318C  32 485 90100000000 90</t>
  </si>
  <si>
    <t>235211111 171  337 307C1135 505 90600000000 79</t>
  </si>
  <si>
    <t>235211111 172  399 344C  95 488 92100000000 95</t>
  </si>
  <si>
    <t>235211111 173  384 307C  61 485 88300000000 81</t>
  </si>
  <si>
    <t>235211111 174  380 325C  14 497 90500000000 93</t>
  </si>
  <si>
    <t>235211111 175  352 314C 379 471 87600000000125</t>
  </si>
  <si>
    <t>235211111 176  447 364C 530 479 94800000000108</t>
  </si>
  <si>
    <t>235211111 177  285 292C  72 480 87500000000 93</t>
  </si>
  <si>
    <t>235211111 178  379 310C1216 496 89400000000 75</t>
  </si>
  <si>
    <t>235211111 179  438 333C  26 495 92500000000124</t>
  </si>
  <si>
    <t>235211111 180  330 347C  51 480 92100000000 85</t>
  </si>
  <si>
    <t>235211111 181  363 315C  16 490 89900000000121</t>
  </si>
  <si>
    <t>235211111 182  391 329C  28 486 91400000000 99</t>
  </si>
  <si>
    <t>235211111 183  442 333C 286 490 91300000000114</t>
  </si>
  <si>
    <t>235211111 184  350 305C  83 478 88100000000102</t>
  </si>
  <si>
    <t>235211111 185  397 339C 495 476 91300000000114</t>
  </si>
  <si>
    <t>235211111 186  453 327C  63 489 90700000000101</t>
  </si>
  <si>
    <t>235211111 187  271 325C  54 501 91500000000 94</t>
  </si>
  <si>
    <t>235211111 188  333 327C 560 501 91200000000100</t>
  </si>
  <si>
    <t>235211111 189  294 301C  14 497 89200000000 81</t>
  </si>
  <si>
    <t>235211111 190  436 352C  42 489 93000000000122</t>
  </si>
  <si>
    <t>235211111 191  342 321C  21 496 91500000000 75</t>
  </si>
  <si>
    <t>235211111 192  471 309C 103 486 88100000000124</t>
  </si>
  <si>
    <t>235211111 193  327 290C  21 500 88200000000113</t>
  </si>
  <si>
    <t>235211111 194  328 275C  36 504 86500000000138</t>
  </si>
  <si>
    <t>235211111 195  277 292C  99 499 89100000000 89</t>
  </si>
  <si>
    <t>235211111 196  362 303C  30 504 89300000000 88</t>
  </si>
  <si>
    <t>235211111 197  323 285C  31 505 89100000000 93</t>
  </si>
  <si>
    <t>235211111 198  446 333C  20 491 91600000000101</t>
  </si>
  <si>
    <t>235211111 199  344 274C  96 468 84000000000107</t>
  </si>
  <si>
    <t>235211111 200  368 301C  43 517 90600000000112</t>
  </si>
  <si>
    <t>235211111 201  415 344C  30 516 94200000000 86</t>
  </si>
  <si>
    <t>235211111 202  307 276C  12 500 86400000000105</t>
  </si>
  <si>
    <t>235211111 203  408 340C  38 497 93300000000 98</t>
  </si>
  <si>
    <t>235211111 204  330 296C  29 491 88000000000 97</t>
  </si>
  <si>
    <t>235211111 205  446 330C  50 485 91900000000123</t>
  </si>
  <si>
    <t>235211111 206  408 353C 239 489 92800000000102</t>
  </si>
  <si>
    <t>235211111 207  332 347C 105 511 94700000000 82</t>
  </si>
  <si>
    <t>235211111 208  422 326C  26 511 93100000000120</t>
  </si>
  <si>
    <t>235211111 209  340 311C  70 524 92100000000 87</t>
  </si>
  <si>
    <t>235211111 210  438 313C  12 503 90800000000 91</t>
  </si>
  <si>
    <t>235211111 211  420 300C  18 514 91000000000 99</t>
  </si>
  <si>
    <t>235211111 212  389 310C 112 508 90500000000107</t>
  </si>
  <si>
    <t>235211111 213  378 336C 114 493 93000000000 85</t>
  </si>
  <si>
    <t>235211111 214  427 336C  48 504 92700000000101</t>
  </si>
  <si>
    <t>235211111 215  338 326C  14 510 93200000000 88</t>
  </si>
  <si>
    <t>235211111 216  323 326C 109 527 93800000000 97</t>
  </si>
  <si>
    <t>235211111 217  431 315C  45 498 90200000000112</t>
  </si>
  <si>
    <t>235211111 218  403 328C  21 495 91200000000111</t>
  </si>
  <si>
    <t>235211111 219  492 374C 703 500 96000000000 96</t>
  </si>
  <si>
    <t>235211111 220  494 376C  19 499 96900000000 86</t>
  </si>
  <si>
    <t>235211111 221  430 305C  15 500 89600000000127</t>
  </si>
  <si>
    <t>235211111 222  374 328C 191 498 91900000000105</t>
  </si>
  <si>
    <t>235211111 223  364 310C  98 493 89200000000112</t>
  </si>
  <si>
    <t>235211111 224  296 262C  79 486 84700000000 93</t>
  </si>
  <si>
    <t>235211111 225  430 349C  27 507 94300000000 96</t>
  </si>
  <si>
    <t>235211111 226  396 290C 402 498 87600000000112</t>
  </si>
  <si>
    <t>235211111 227  322 289C 196 519 89700000000 81</t>
  </si>
  <si>
    <t>235211111 228  413 312C 465 483 89000000000109</t>
  </si>
  <si>
    <t>M1</t>
  </si>
  <si>
    <t>M2</t>
  </si>
  <si>
    <t>M3</t>
  </si>
  <si>
    <t>Dr. Kenneth Kalscheur</t>
  </si>
  <si>
    <t xml:space="preserve">USDFRC </t>
  </si>
  <si>
    <t>Billing Acct: 1209953</t>
  </si>
  <si>
    <t>Project: KFK08</t>
  </si>
  <si>
    <t>kenneth.kalscheur@ars.usda.gov</t>
  </si>
  <si>
    <t>diane.amundson@ars.usda.gov</t>
  </si>
  <si>
    <t>amelie.fischer@are.usda.gov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</si>
</sst>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\ ;\(&quot;$&quot;#,##0\)"/>
    <numFmt numFmtId="165" formatCode="0.0"/>
  </numFmts>
  <fonts count="11" x14ac:knownFonts="1">
    <font>
      <sz val="10"/>
      <name val="Arial"/>
    </font>
    <font>
      <b/>
      <sz val="18"/>
      <name val="Arial"/>
    </font>
    <font>
      <b/>
      <sz val="12"/>
      <name val="Arial"/>
    </font>
    <font>
      <b/>
      <sz val="16"/>
      <name val="Arial"/>
    </font>
    <font>
      <b/>
      <sz val="10"/>
      <name val="Arial"/>
      <family val="2"/>
    </font>
    <font>
      <sz val="10"/>
      <name val="System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LinePrinte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double">
        <color indexed="0"/>
      </top>
      <bottom/>
      <diagonal/>
    </border>
    <border>
      <left style="thick">
        <color indexed="0"/>
      </left>
      <right/>
      <top style="thick">
        <color indexed="0"/>
      </top>
      <bottom/>
      <diagonal/>
    </border>
    <border>
      <left/>
      <right/>
      <top style="thick">
        <color indexed="0"/>
      </top>
      <bottom/>
      <diagonal/>
    </border>
    <border>
      <left/>
      <right/>
      <top/>
      <bottom style="thick">
        <color indexed="0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0"/>
      </left>
      <right/>
      <top/>
      <bottom style="thick">
        <color indexed="0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9">
    <xf numFmtId="0" fontId="0" fillId="0" borderId="0"/>
    <xf numFmtId="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0" fontId="1" fillId="0" borderId="0" applyNumberFormat="0" applyFont="0" applyFill="0" applyAlignment="0" applyProtection="0"/>
    <xf numFmtId="0" fontId="2" fillId="0" borderId="0" applyNumberFormat="0" applyFont="0" applyFill="0" applyAlignment="0" applyProtection="0"/>
    <xf numFmtId="0" fontId="7" fillId="0" borderId="1" applyNumberFormat="0" applyFont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0" fontId="3" fillId="0" borderId="0" xfId="0" applyFont="1" applyBorder="1"/>
    <xf numFmtId="0" fontId="4" fillId="0" borderId="0" xfId="0" applyFont="1" applyBorder="1"/>
    <xf numFmtId="0" fontId="5" fillId="0" borderId="0" xfId="0" applyFont="1" applyBorder="1"/>
    <xf numFmtId="0" fontId="4" fillId="0" borderId="2" xfId="0" applyFont="1" applyFill="1" applyBorder="1" applyAlignment="1">
      <alignment horizontal="center"/>
    </xf>
    <xf numFmtId="2" fontId="0" fillId="0" borderId="0" xfId="0" applyNumberFormat="1"/>
    <xf numFmtId="0" fontId="4" fillId="0" borderId="3" xfId="0" applyFont="1" applyFill="1" applyBorder="1"/>
    <xf numFmtId="0" fontId="6" fillId="0" borderId="0" xfId="0" applyFont="1"/>
    <xf numFmtId="2" fontId="7" fillId="0" borderId="0" xfId="0" applyNumberFormat="1" applyFont="1"/>
    <xf numFmtId="2" fontId="7" fillId="0" borderId="0" xfId="0" applyNumberFormat="1" applyFont="1" applyBorder="1"/>
    <xf numFmtId="2" fontId="7" fillId="0" borderId="3" xfId="0" applyNumberFormat="1" applyFont="1" applyFill="1" applyBorder="1"/>
    <xf numFmtId="2" fontId="0" fillId="0" borderId="0" xfId="0" applyNumberFormat="1" applyFont="1"/>
    <xf numFmtId="2" fontId="0" fillId="0" borderId="0" xfId="0" applyNumberFormat="1" applyFont="1" applyBorder="1"/>
    <xf numFmtId="2" fontId="0" fillId="0" borderId="3" xfId="0" applyNumberFormat="1" applyFont="1" applyFill="1" applyBorder="1" applyAlignment="1">
      <alignment horizontal="center"/>
    </xf>
    <xf numFmtId="2" fontId="8" fillId="0" borderId="0" xfId="0" applyNumberFormat="1" applyFont="1" applyBorder="1"/>
    <xf numFmtId="2" fontId="8" fillId="0" borderId="4" xfId="0" applyNumberFormat="1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7" xfId="0" applyFont="1" applyFill="1" applyBorder="1"/>
    <xf numFmtId="2" fontId="0" fillId="0" borderId="7" xfId="0" applyNumberFormat="1" applyFont="1" applyFill="1" applyBorder="1"/>
    <xf numFmtId="2" fontId="7" fillId="0" borderId="7" xfId="0" applyNumberFormat="1" applyFont="1" applyFill="1" applyBorder="1"/>
    <xf numFmtId="1" fontId="0" fillId="0" borderId="7" xfId="0" applyNumberFormat="1" applyFont="1" applyFill="1" applyBorder="1" applyAlignment="1">
      <alignment horizontal="center" vertical="top" wrapText="1"/>
    </xf>
    <xf numFmtId="0" fontId="0" fillId="0" borderId="7" xfId="0" applyBorder="1"/>
    <xf numFmtId="2" fontId="7" fillId="0" borderId="7" xfId="0" applyNumberFormat="1" applyFont="1" applyBorder="1"/>
    <xf numFmtId="2" fontId="0" fillId="0" borderId="7" xfId="0" applyNumberFormat="1" applyFont="1" applyBorder="1"/>
    <xf numFmtId="0" fontId="4" fillId="0" borderId="8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9" fillId="0" borderId="0" xfId="0" applyFont="1"/>
    <xf numFmtId="165" fontId="0" fillId="0" borderId="0" xfId="0" applyNumberFormat="1"/>
    <xf numFmtId="165" fontId="3" fillId="0" borderId="0" xfId="0" applyNumberFormat="1" applyFont="1" applyBorder="1"/>
    <xf numFmtId="165" fontId="6" fillId="0" borderId="5" xfId="0" applyNumberFormat="1" applyFont="1" applyBorder="1"/>
    <xf numFmtId="165" fontId="6" fillId="0" borderId="6" xfId="0" applyNumberFormat="1" applyFont="1" applyBorder="1" applyAlignment="1">
      <alignment horizontal="center"/>
    </xf>
    <xf numFmtId="165" fontId="0" fillId="0" borderId="5" xfId="0" applyNumberFormat="1" applyBorder="1"/>
    <xf numFmtId="165" fontId="0" fillId="0" borderId="7" xfId="0" applyNumberFormat="1" applyFont="1" applyFill="1" applyBorder="1"/>
    <xf numFmtId="165" fontId="0" fillId="0" borderId="7" xfId="0" applyNumberFormat="1" applyBorder="1"/>
    <xf numFmtId="14" fontId="0" fillId="0" borderId="7" xfId="0" applyNumberFormat="1" applyBorder="1"/>
    <xf numFmtId="0" fontId="0" fillId="0" borderId="7" xfId="0" applyBorder="1" applyAlignment="1">
      <alignment horizontal="center"/>
    </xf>
    <xf numFmtId="0" fontId="10" fillId="0" borderId="0" xfId="8" applyAlignment="1" applyProtection="1"/>
    <xf numFmtId="2" fontId="4" fillId="0" borderId="0" xfId="0" applyNumberFormat="1" applyFont="1"/>
    <xf numFmtId="0" fontId="4" fillId="0" borderId="0" xfId="0" applyFont="1"/>
    <xf numFmtId="165" fontId="4" fillId="0" borderId="0" xfId="0" applyNumberFormat="1" applyFont="1" applyBorder="1"/>
  </cellXfs>
  <cellStyles count="9">
    <cellStyle name="Comma0" xfId="1"/>
    <cellStyle name="Currency0" xfId="2"/>
    <cellStyle name="Date" xfId="3"/>
    <cellStyle name="Fixed" xfId="4"/>
    <cellStyle name="Heading 1" xfId="5" builtinId="16" customBuiltin="1"/>
    <cellStyle name="Heading 2" xfId="6" builtinId="17" customBuiltin="1"/>
    <cellStyle name="Hyperlink" xfId="8" builtinId="8"/>
    <cellStyle name="Normal" xfId="0" builtinId="0"/>
    <cellStyle name="Total" xfId="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</xdr:row>
      <xdr:rowOff>104775</xdr:rowOff>
    </xdr:from>
    <xdr:to>
      <xdr:col>4</xdr:col>
      <xdr:colOff>790575</xdr:colOff>
      <xdr:row>8</xdr:row>
      <xdr:rowOff>85725</xdr:rowOff>
    </xdr:to>
    <xdr:pic>
      <xdr:nvPicPr>
        <xdr:cNvPr id="1028" name="Picture 1">
          <a:extLst>
            <a:ext uri="{FF2B5EF4-FFF2-40B4-BE49-F238E27FC236}">
              <a16:creationId xmlns:a16="http://schemas.microsoft.com/office/drawing/2014/main" xmlns="" id="{57EBB745-C368-42F1-A485-722A12DA5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0" y="266700"/>
          <a:ext cx="111442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name="3521111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4" Type="http://schemas.openxmlformats.org/officeDocument/2006/relationships/queryTable" Target="../queryTables/queryTable1.xml"/><Relationship Id="rId1" Type="http://schemas.openxmlformats.org/officeDocument/2006/relationships/hyperlink" Target="mailto:kenneth.kalscheur@ars.usda.gov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99"/>
  <sheetViews>
    <sheetView tabSelected="1" workbookViewId="0">
      <selection activeCell="A2" sqref="A2"/>
    </sheetView>
  </sheetViews>
  <sheetFormatPr baseColWidth="10" defaultColWidth="8.83203125" defaultRowHeight="13" x14ac:dyDescent="0.15"/>
  <cols>
    <col min="1" max="1" width="11.5" customWidth="1"/>
    <col min="2" max="2" width="9.33203125" customWidth="1"/>
    <col min="3" max="4" width="13.33203125" customWidth="1"/>
    <col min="5" max="5" width="13.33203125" style="8" customWidth="1"/>
    <col min="6" max="6" width="13.33203125" style="11" customWidth="1"/>
    <col min="7" max="7" width="13.33203125" customWidth="1"/>
    <col min="8" max="8" width="7.5" style="32" customWidth="1"/>
    <col min="9" max="9" width="8.5" customWidth="1"/>
    <col min="10" max="10" width="10.5" customWidth="1"/>
    <col min="13" max="13" width="59.1640625" style="31" customWidth="1"/>
    <col min="18" max="18" width="11.5" customWidth="1"/>
  </cols>
  <sheetData>
    <row r="1" spans="1:60" x14ac:dyDescent="0.15">
      <c r="B1" s="2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</row>
    <row r="2" spans="1:60" x14ac:dyDescent="0.15"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</row>
    <row r="3" spans="1:60" x14ac:dyDescent="0.15"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</row>
    <row r="4" spans="1:60" x14ac:dyDescent="0.15"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</row>
    <row r="5" spans="1:60" x14ac:dyDescent="0.15"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</row>
    <row r="6" spans="1:60" x14ac:dyDescent="0.15"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</row>
    <row r="7" spans="1:60" x14ac:dyDescent="0.15"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</row>
    <row r="8" spans="1:60" x14ac:dyDescent="0.15"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</row>
    <row r="9" spans="1:60" x14ac:dyDescent="0.15"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</row>
    <row r="10" spans="1:60" ht="20" x14ac:dyDescent="0.2">
      <c r="C10" s="1"/>
      <c r="D10" s="1"/>
      <c r="E10" s="9"/>
      <c r="F10" s="12"/>
      <c r="G10" s="1"/>
      <c r="H10" s="33"/>
      <c r="I10" s="1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</row>
    <row r="11" spans="1:60" ht="20" x14ac:dyDescent="0.2">
      <c r="C11" s="1" t="s">
        <v>0</v>
      </c>
      <c r="D11" s="1"/>
      <c r="E11" s="9"/>
      <c r="F11" s="12"/>
      <c r="G11" s="1"/>
      <c r="H11" s="33"/>
      <c r="I11" s="1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</row>
    <row r="12" spans="1:60" x14ac:dyDescent="0.15">
      <c r="A12" s="2" t="s">
        <v>1</v>
      </c>
      <c r="B12" s="2" t="s">
        <v>260</v>
      </c>
      <c r="D12" s="2" t="s">
        <v>2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</row>
    <row r="13" spans="1:60" x14ac:dyDescent="0.15">
      <c r="B13" s="2" t="s">
        <v>261</v>
      </c>
      <c r="D13" s="2" t="s">
        <v>3</v>
      </c>
      <c r="F13" s="14" t="s">
        <v>4</v>
      </c>
      <c r="G13" s="2" t="str">
        <f>IF(+M19&gt;"",MID(M19,4,6),"")</f>
        <v>211111</v>
      </c>
      <c r="P13" s="2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</row>
    <row r="14" spans="1:60" x14ac:dyDescent="0.15">
      <c r="B14" s="2" t="s">
        <v>262</v>
      </c>
      <c r="D14" s="2" t="s">
        <v>5</v>
      </c>
      <c r="F14" s="14" t="s">
        <v>6</v>
      </c>
      <c r="G14" s="2" t="str">
        <f>IF(+M19&gt;"",MID(M19,17,8),"")</f>
        <v>01/09/18</v>
      </c>
      <c r="I14" s="7" t="s">
        <v>7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</row>
    <row r="15" spans="1:60" x14ac:dyDescent="0.15">
      <c r="B15" s="2" t="s">
        <v>263</v>
      </c>
      <c r="D15" s="2" t="s">
        <v>8</v>
      </c>
      <c r="F15" s="14" t="s">
        <v>9</v>
      </c>
      <c r="G15" s="2" t="str">
        <f>IF(+M19&gt;"",MID(M19,10,4),"")</f>
        <v xml:space="preserve"> 228</v>
      </c>
      <c r="I15" s="7" t="s">
        <v>10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</row>
    <row r="16" spans="1:60" ht="14" thickBot="1" x14ac:dyDescent="0.2">
      <c r="B16" s="41" t="s">
        <v>264</v>
      </c>
      <c r="E16" s="42" t="s">
        <v>265</v>
      </c>
      <c r="F16" s="42"/>
      <c r="G16" s="43"/>
      <c r="H16" s="44" t="s">
        <v>266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</row>
    <row r="17" spans="1:60" ht="14" thickTop="1" x14ac:dyDescent="0.15">
      <c r="A17" s="4" t="s">
        <v>11</v>
      </c>
      <c r="B17" s="27" t="s">
        <v>11</v>
      </c>
      <c r="C17" s="6"/>
      <c r="D17" s="6"/>
      <c r="E17" s="10"/>
      <c r="F17" s="13"/>
      <c r="G17" s="16" t="s">
        <v>12</v>
      </c>
      <c r="H17" s="34"/>
      <c r="I17" s="29" t="s">
        <v>13</v>
      </c>
      <c r="J17" s="2" t="s">
        <v>14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</row>
    <row r="18" spans="1:60" ht="14" thickBot="1" x14ac:dyDescent="0.2">
      <c r="A18" s="25" t="s">
        <v>15</v>
      </c>
      <c r="B18" s="26" t="s">
        <v>16</v>
      </c>
      <c r="C18" s="26" t="s">
        <v>17</v>
      </c>
      <c r="D18" s="26" t="s">
        <v>18</v>
      </c>
      <c r="E18" s="15" t="s">
        <v>19</v>
      </c>
      <c r="F18" s="15" t="s">
        <v>20</v>
      </c>
      <c r="G18" s="17" t="s">
        <v>21</v>
      </c>
      <c r="H18" s="35" t="s">
        <v>22</v>
      </c>
      <c r="I18" s="30" t="s">
        <v>23</v>
      </c>
      <c r="J18" t="s">
        <v>24</v>
      </c>
      <c r="K18" t="s">
        <v>24</v>
      </c>
      <c r="O18" s="5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</row>
    <row r="19" spans="1:60" ht="14" thickTop="1" x14ac:dyDescent="0.15">
      <c r="B19" s="28" t="s">
        <v>25</v>
      </c>
      <c r="H19" s="36"/>
      <c r="K19" t="s">
        <v>26</v>
      </c>
      <c r="M19" s="31" t="s">
        <v>28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</row>
    <row r="20" spans="1:60" x14ac:dyDescent="0.15">
      <c r="A20" s="39">
        <v>43105</v>
      </c>
      <c r="B20" s="18">
        <v>4221</v>
      </c>
      <c r="C20" s="19">
        <f>IF(M20&gt;"",VALUE(MID(M20,15,4))/100,"")</f>
        <v>3.79</v>
      </c>
      <c r="D20" s="19">
        <f>IF(M20&gt;"",VALUE(MID(M20,19,4))/100,"")</f>
        <v>3.36</v>
      </c>
      <c r="E20" s="20">
        <f>IF(M20&gt;"",VALUE(MID(M20,28,4))/100,"")</f>
        <v>4.6900000000000004</v>
      </c>
      <c r="F20" s="19">
        <f>IF(M20&gt;"",VALUE(MID(M20,32,4))/100,"")</f>
        <v>9.01</v>
      </c>
      <c r="G20" s="21">
        <f>IF(+M20&gt;"",VALUE(MID(M20,24,4)),"")</f>
        <v>2130</v>
      </c>
      <c r="H20" s="37">
        <f>IF(M20&gt;"",VALUE(MID(M20,44,3))/10,"")</f>
        <v>5.9</v>
      </c>
      <c r="I20" s="40" t="s">
        <v>257</v>
      </c>
      <c r="J20" t="s">
        <v>27</v>
      </c>
      <c r="M20" s="31" t="s">
        <v>29</v>
      </c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</row>
    <row r="21" spans="1:60" x14ac:dyDescent="0.15">
      <c r="A21" s="39">
        <v>43105</v>
      </c>
      <c r="B21" s="18">
        <v>4403</v>
      </c>
      <c r="C21" s="19">
        <f t="shared" ref="C21:C84" si="0">IF(M21&gt;"",VALUE(MID(M21,15,4))/100,"")</f>
        <v>3.08</v>
      </c>
      <c r="D21" s="19">
        <f t="shared" ref="D21:D84" si="1">IF(M21&gt;"",VALUE(MID(M21,19,4))/100,"")</f>
        <v>2.84</v>
      </c>
      <c r="E21" s="20">
        <f t="shared" ref="E21:E84" si="2">IF(M21&gt;"",VALUE(MID(M21,28,4))/100,"")</f>
        <v>4.82</v>
      </c>
      <c r="F21" s="19">
        <f t="shared" ref="F21:F84" si="3">IF(M21&gt;"",VALUE(MID(M21,32,4))/100,"")</f>
        <v>8.6199999999999992</v>
      </c>
      <c r="G21" s="21">
        <f t="shared" ref="G21:G84" si="4">IF(+M21&gt;"",VALUE(MID(M21,24,4)),"")</f>
        <v>38</v>
      </c>
      <c r="H21" s="37">
        <f t="shared" ref="H21:H84" si="5">IF(M21&gt;"",VALUE(MID(M21,44,3))/10,"")</f>
        <v>9.1</v>
      </c>
      <c r="I21" s="40" t="s">
        <v>257</v>
      </c>
      <c r="M21" s="31" t="s">
        <v>30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</row>
    <row r="22" spans="1:60" x14ac:dyDescent="0.15">
      <c r="A22" s="39">
        <v>43105</v>
      </c>
      <c r="B22" s="18">
        <v>4668</v>
      </c>
      <c r="C22" s="19">
        <f t="shared" si="0"/>
        <v>4.41</v>
      </c>
      <c r="D22" s="19">
        <f t="shared" si="1"/>
        <v>2.75</v>
      </c>
      <c r="E22" s="20">
        <f t="shared" si="2"/>
        <v>4.9000000000000004</v>
      </c>
      <c r="F22" s="19">
        <f t="shared" si="3"/>
        <v>8.58</v>
      </c>
      <c r="G22" s="21">
        <f t="shared" si="4"/>
        <v>43</v>
      </c>
      <c r="H22" s="37">
        <f t="shared" si="5"/>
        <v>11</v>
      </c>
      <c r="I22" s="40" t="s">
        <v>257</v>
      </c>
      <c r="M22" s="31" t="s">
        <v>31</v>
      </c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</row>
    <row r="23" spans="1:60" x14ac:dyDescent="0.15">
      <c r="A23" s="39">
        <v>43105</v>
      </c>
      <c r="B23" s="18">
        <v>4889</v>
      </c>
      <c r="C23" s="19">
        <f t="shared" si="0"/>
        <v>3.41</v>
      </c>
      <c r="D23" s="19">
        <f t="shared" si="1"/>
        <v>3.04</v>
      </c>
      <c r="E23" s="20">
        <f t="shared" si="2"/>
        <v>5.09</v>
      </c>
      <c r="F23" s="19">
        <f t="shared" si="3"/>
        <v>9.09</v>
      </c>
      <c r="G23" s="21">
        <f t="shared" si="4"/>
        <v>66</v>
      </c>
      <c r="H23" s="37">
        <f t="shared" si="5"/>
        <v>10</v>
      </c>
      <c r="I23" s="40" t="s">
        <v>257</v>
      </c>
      <c r="M23" s="31" t="s">
        <v>32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</row>
    <row r="24" spans="1:60" x14ac:dyDescent="0.15">
      <c r="A24" s="39">
        <v>43105</v>
      </c>
      <c r="B24" s="18">
        <v>5002</v>
      </c>
      <c r="C24" s="19">
        <f t="shared" si="0"/>
        <v>3.12</v>
      </c>
      <c r="D24" s="19">
        <f t="shared" si="1"/>
        <v>3.09</v>
      </c>
      <c r="E24" s="20">
        <f t="shared" si="2"/>
        <v>4.8499999999999996</v>
      </c>
      <c r="F24" s="19">
        <f t="shared" si="3"/>
        <v>9.01</v>
      </c>
      <c r="G24" s="21">
        <f t="shared" si="4"/>
        <v>436</v>
      </c>
      <c r="H24" s="37">
        <f t="shared" si="5"/>
        <v>9.1999999999999993</v>
      </c>
      <c r="I24" s="40" t="s">
        <v>257</v>
      </c>
      <c r="M24" s="31" t="s">
        <v>33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</row>
    <row r="25" spans="1:60" x14ac:dyDescent="0.15">
      <c r="A25" s="39">
        <v>43105</v>
      </c>
      <c r="B25" s="18">
        <v>5007</v>
      </c>
      <c r="C25" s="19">
        <f t="shared" si="0"/>
        <v>3.17</v>
      </c>
      <c r="D25" s="19">
        <f t="shared" si="1"/>
        <v>3.45</v>
      </c>
      <c r="E25" s="20">
        <f t="shared" si="2"/>
        <v>4.95</v>
      </c>
      <c r="F25" s="19">
        <f t="shared" si="3"/>
        <v>9.31</v>
      </c>
      <c r="G25" s="21">
        <f t="shared" si="4"/>
        <v>149</v>
      </c>
      <c r="H25" s="37">
        <f t="shared" si="5"/>
        <v>9.9</v>
      </c>
      <c r="I25" s="40" t="s">
        <v>257</v>
      </c>
      <c r="M25" s="31" t="s">
        <v>34</v>
      </c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</row>
    <row r="26" spans="1:60" x14ac:dyDescent="0.15">
      <c r="A26" s="39">
        <v>43105</v>
      </c>
      <c r="B26" s="18">
        <v>5020</v>
      </c>
      <c r="C26" s="19">
        <f t="shared" si="0"/>
        <v>4.8899999999999997</v>
      </c>
      <c r="D26" s="19">
        <f t="shared" si="1"/>
        <v>2.92</v>
      </c>
      <c r="E26" s="20">
        <f t="shared" si="2"/>
        <v>4.49</v>
      </c>
      <c r="F26" s="19">
        <f t="shared" si="3"/>
        <v>8.41</v>
      </c>
      <c r="G26" s="21">
        <f t="shared" si="4"/>
        <v>467</v>
      </c>
      <c r="H26" s="37">
        <f t="shared" si="5"/>
        <v>5.0999999999999996</v>
      </c>
      <c r="I26" s="40" t="s">
        <v>257</v>
      </c>
      <c r="M26" s="31" t="s">
        <v>35</v>
      </c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</row>
    <row r="27" spans="1:60" x14ac:dyDescent="0.15">
      <c r="A27" s="39">
        <v>43105</v>
      </c>
      <c r="B27" s="18">
        <v>5034</v>
      </c>
      <c r="C27" s="19">
        <f t="shared" si="0"/>
        <v>3.01</v>
      </c>
      <c r="D27" s="19">
        <f t="shared" si="1"/>
        <v>3.05</v>
      </c>
      <c r="E27" s="20">
        <f t="shared" si="2"/>
        <v>4.38</v>
      </c>
      <c r="F27" s="19">
        <f t="shared" si="3"/>
        <v>8.48</v>
      </c>
      <c r="G27" s="21">
        <f t="shared" si="4"/>
        <v>222</v>
      </c>
      <c r="H27" s="37">
        <f t="shared" si="5"/>
        <v>10.1</v>
      </c>
      <c r="I27" s="40" t="s">
        <v>257</v>
      </c>
      <c r="M27" s="31" t="s">
        <v>36</v>
      </c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</row>
    <row r="28" spans="1:60" x14ac:dyDescent="0.15">
      <c r="A28" s="39">
        <v>43105</v>
      </c>
      <c r="B28" s="18">
        <v>5046</v>
      </c>
      <c r="C28" s="19">
        <f t="shared" si="0"/>
        <v>3.34</v>
      </c>
      <c r="D28" s="19">
        <f t="shared" si="1"/>
        <v>3.06</v>
      </c>
      <c r="E28" s="20">
        <f t="shared" si="2"/>
        <v>4.75</v>
      </c>
      <c r="F28" s="19">
        <f t="shared" si="3"/>
        <v>8.7100000000000009</v>
      </c>
      <c r="G28" s="21">
        <f t="shared" si="4"/>
        <v>820</v>
      </c>
      <c r="H28" s="37">
        <f t="shared" si="5"/>
        <v>7.5</v>
      </c>
      <c r="I28" s="40" t="s">
        <v>257</v>
      </c>
      <c r="M28" s="31" t="s">
        <v>37</v>
      </c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</row>
    <row r="29" spans="1:60" x14ac:dyDescent="0.15">
      <c r="A29" s="39">
        <v>43105</v>
      </c>
      <c r="B29" s="18">
        <v>5053</v>
      </c>
      <c r="C29" s="19">
        <f t="shared" si="0"/>
        <v>2.79</v>
      </c>
      <c r="D29" s="19">
        <f t="shared" si="1"/>
        <v>2.79</v>
      </c>
      <c r="E29" s="20">
        <f t="shared" si="2"/>
        <v>4.47</v>
      </c>
      <c r="F29" s="19">
        <f t="shared" si="3"/>
        <v>8.2799999999999994</v>
      </c>
      <c r="G29" s="21">
        <f t="shared" si="4"/>
        <v>146</v>
      </c>
      <c r="H29" s="37">
        <f t="shared" si="5"/>
        <v>6.8</v>
      </c>
      <c r="I29" s="40" t="s">
        <v>257</v>
      </c>
      <c r="M29" s="31" t="s">
        <v>38</v>
      </c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</row>
    <row r="30" spans="1:60" x14ac:dyDescent="0.15">
      <c r="A30" s="39">
        <v>43105</v>
      </c>
      <c r="B30" s="18">
        <v>5212</v>
      </c>
      <c r="C30" s="19">
        <f t="shared" si="0"/>
        <v>3.64</v>
      </c>
      <c r="D30" s="19">
        <f t="shared" si="1"/>
        <v>2.59</v>
      </c>
      <c r="E30" s="20">
        <f t="shared" si="2"/>
        <v>4.74</v>
      </c>
      <c r="F30" s="19">
        <f t="shared" si="3"/>
        <v>8.2200000000000006</v>
      </c>
      <c r="G30" s="21">
        <f t="shared" si="4"/>
        <v>217</v>
      </c>
      <c r="H30" s="37">
        <f t="shared" si="5"/>
        <v>7.9</v>
      </c>
      <c r="I30" s="40" t="s">
        <v>257</v>
      </c>
      <c r="M30" s="31" t="s">
        <v>39</v>
      </c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</row>
    <row r="31" spans="1:60" x14ac:dyDescent="0.15">
      <c r="A31" s="39">
        <v>43105</v>
      </c>
      <c r="B31" s="18">
        <v>5249</v>
      </c>
      <c r="C31" s="19">
        <f t="shared" si="0"/>
        <v>4.43</v>
      </c>
      <c r="D31" s="19">
        <f t="shared" si="1"/>
        <v>2.77</v>
      </c>
      <c r="E31" s="20">
        <f t="shared" si="2"/>
        <v>4.79</v>
      </c>
      <c r="F31" s="19">
        <f t="shared" si="3"/>
        <v>8.48</v>
      </c>
      <c r="G31" s="21">
        <f t="shared" si="4"/>
        <v>128</v>
      </c>
      <c r="H31" s="37">
        <f t="shared" si="5"/>
        <v>7.9</v>
      </c>
      <c r="I31" s="40" t="s">
        <v>257</v>
      </c>
      <c r="M31" s="31" t="s">
        <v>40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</row>
    <row r="32" spans="1:60" x14ac:dyDescent="0.15">
      <c r="A32" s="39">
        <v>43105</v>
      </c>
      <c r="B32" s="18">
        <v>5282</v>
      </c>
      <c r="C32" s="19">
        <f t="shared" si="0"/>
        <v>3.99</v>
      </c>
      <c r="D32" s="19">
        <f t="shared" si="1"/>
        <v>3.36</v>
      </c>
      <c r="E32" s="20">
        <f t="shared" si="2"/>
        <v>4.9400000000000004</v>
      </c>
      <c r="F32" s="19">
        <f t="shared" si="3"/>
        <v>9.27</v>
      </c>
      <c r="G32" s="21">
        <f t="shared" si="4"/>
        <v>38</v>
      </c>
      <c r="H32" s="37">
        <f t="shared" si="5"/>
        <v>11.6</v>
      </c>
      <c r="I32" s="40" t="s">
        <v>257</v>
      </c>
      <c r="M32" s="31" t="s">
        <v>41</v>
      </c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</row>
    <row r="33" spans="1:60" x14ac:dyDescent="0.15">
      <c r="A33" s="39">
        <v>43105</v>
      </c>
      <c r="B33" s="18">
        <v>5297</v>
      </c>
      <c r="C33" s="19">
        <f t="shared" si="0"/>
        <v>3.69</v>
      </c>
      <c r="D33" s="19">
        <f t="shared" si="1"/>
        <v>3.11</v>
      </c>
      <c r="E33" s="20">
        <f t="shared" si="2"/>
        <v>4.9800000000000004</v>
      </c>
      <c r="F33" s="19">
        <f t="shared" si="3"/>
        <v>9.0500000000000007</v>
      </c>
      <c r="G33" s="21">
        <f t="shared" si="4"/>
        <v>132</v>
      </c>
      <c r="H33" s="37">
        <f t="shared" si="5"/>
        <v>8.8000000000000007</v>
      </c>
      <c r="I33" s="40" t="s">
        <v>257</v>
      </c>
      <c r="M33" s="31" t="s">
        <v>42</v>
      </c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</row>
    <row r="34" spans="1:60" x14ac:dyDescent="0.15">
      <c r="A34" s="39">
        <v>43105</v>
      </c>
      <c r="B34" s="18">
        <v>5298</v>
      </c>
      <c r="C34" s="19">
        <f t="shared" si="0"/>
        <v>3.47</v>
      </c>
      <c r="D34" s="19">
        <f t="shared" si="1"/>
        <v>2.86</v>
      </c>
      <c r="E34" s="20">
        <f t="shared" si="2"/>
        <v>4.51</v>
      </c>
      <c r="F34" s="19">
        <f t="shared" si="3"/>
        <v>8.3000000000000007</v>
      </c>
      <c r="G34" s="21">
        <f t="shared" si="4"/>
        <v>120</v>
      </c>
      <c r="H34" s="37">
        <f t="shared" si="5"/>
        <v>10.1</v>
      </c>
      <c r="I34" s="40" t="s">
        <v>257</v>
      </c>
      <c r="M34" s="31" t="s">
        <v>43</v>
      </c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</row>
    <row r="35" spans="1:60" x14ac:dyDescent="0.15">
      <c r="A35" s="39">
        <v>43105</v>
      </c>
      <c r="B35" s="22">
        <v>5405</v>
      </c>
      <c r="C35" s="19">
        <f t="shared" si="0"/>
        <v>4.09</v>
      </c>
      <c r="D35" s="19">
        <f t="shared" si="1"/>
        <v>3.43</v>
      </c>
      <c r="E35" s="20">
        <f t="shared" si="2"/>
        <v>4.7300000000000004</v>
      </c>
      <c r="F35" s="19">
        <f t="shared" si="3"/>
        <v>9.14</v>
      </c>
      <c r="G35" s="21">
        <f t="shared" si="4"/>
        <v>1592</v>
      </c>
      <c r="H35" s="37">
        <f t="shared" si="5"/>
        <v>9.9</v>
      </c>
      <c r="I35" s="40" t="s">
        <v>257</v>
      </c>
      <c r="M35" s="31" t="s">
        <v>44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</row>
    <row r="36" spans="1:60" x14ac:dyDescent="0.15">
      <c r="A36" s="39">
        <v>43105</v>
      </c>
      <c r="B36" s="22">
        <v>5409</v>
      </c>
      <c r="C36" s="19">
        <f t="shared" si="0"/>
        <v>3.09</v>
      </c>
      <c r="D36" s="19">
        <f t="shared" si="1"/>
        <v>3.09</v>
      </c>
      <c r="E36" s="20">
        <f t="shared" si="2"/>
        <v>4.78</v>
      </c>
      <c r="F36" s="19">
        <f t="shared" si="3"/>
        <v>8.7799999999999994</v>
      </c>
      <c r="G36" s="21">
        <f t="shared" si="4"/>
        <v>267</v>
      </c>
      <c r="H36" s="37">
        <f t="shared" si="5"/>
        <v>6.9</v>
      </c>
      <c r="I36" s="40" t="s">
        <v>257</v>
      </c>
      <c r="M36" s="31" t="s">
        <v>45</v>
      </c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</row>
    <row r="37" spans="1:60" x14ac:dyDescent="0.15">
      <c r="A37" s="39">
        <v>43105</v>
      </c>
      <c r="B37" s="22">
        <v>5417</v>
      </c>
      <c r="C37" s="19">
        <f t="shared" si="0"/>
        <v>4.41</v>
      </c>
      <c r="D37" s="19">
        <f t="shared" si="1"/>
        <v>3.13</v>
      </c>
      <c r="E37" s="20">
        <f t="shared" si="2"/>
        <v>4.8600000000000003</v>
      </c>
      <c r="F37" s="19">
        <f t="shared" si="3"/>
        <v>8.93</v>
      </c>
      <c r="G37" s="21">
        <f t="shared" si="4"/>
        <v>39</v>
      </c>
      <c r="H37" s="37">
        <f t="shared" si="5"/>
        <v>8.6999999999999993</v>
      </c>
      <c r="I37" s="40" t="s">
        <v>257</v>
      </c>
      <c r="M37" s="31" t="s">
        <v>46</v>
      </c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</row>
    <row r="38" spans="1:60" x14ac:dyDescent="0.15">
      <c r="A38" s="39">
        <v>43105</v>
      </c>
      <c r="B38" s="22">
        <v>5439</v>
      </c>
      <c r="C38" s="19">
        <f t="shared" si="0"/>
        <v>4.0999999999999996</v>
      </c>
      <c r="D38" s="19">
        <f t="shared" si="1"/>
        <v>3.04</v>
      </c>
      <c r="E38" s="20">
        <f t="shared" si="2"/>
        <v>5.0599999999999996</v>
      </c>
      <c r="F38" s="19">
        <f t="shared" si="3"/>
        <v>9</v>
      </c>
      <c r="G38" s="21">
        <f t="shared" si="4"/>
        <v>898</v>
      </c>
      <c r="H38" s="37">
        <f t="shared" si="5"/>
        <v>7.9</v>
      </c>
      <c r="I38" s="40" t="s">
        <v>257</v>
      </c>
      <c r="M38" s="31" t="s">
        <v>47</v>
      </c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</row>
    <row r="39" spans="1:60" x14ac:dyDescent="0.15">
      <c r="A39" s="39">
        <v>43105</v>
      </c>
      <c r="B39" s="22">
        <v>5455</v>
      </c>
      <c r="C39" s="19">
        <f t="shared" si="0"/>
        <v>3.94</v>
      </c>
      <c r="D39" s="19">
        <f t="shared" si="1"/>
        <v>3.43</v>
      </c>
      <c r="E39" s="20">
        <f t="shared" si="2"/>
        <v>4.9800000000000004</v>
      </c>
      <c r="F39" s="19">
        <f t="shared" si="3"/>
        <v>9.27</v>
      </c>
      <c r="G39" s="21">
        <f t="shared" si="4"/>
        <v>32</v>
      </c>
      <c r="H39" s="37">
        <f t="shared" si="5"/>
        <v>9</v>
      </c>
      <c r="I39" s="40" t="s">
        <v>257</v>
      </c>
      <c r="M39" s="31" t="s">
        <v>48</v>
      </c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</row>
    <row r="40" spans="1:60" x14ac:dyDescent="0.15">
      <c r="A40" s="39">
        <v>43105</v>
      </c>
      <c r="B40" s="22">
        <v>5464</v>
      </c>
      <c r="C40" s="19">
        <f t="shared" si="0"/>
        <v>3.98</v>
      </c>
      <c r="D40" s="19">
        <f t="shared" si="1"/>
        <v>2.95</v>
      </c>
      <c r="E40" s="20">
        <f t="shared" si="2"/>
        <v>4.71</v>
      </c>
      <c r="F40" s="19">
        <f t="shared" si="3"/>
        <v>8.6</v>
      </c>
      <c r="G40" s="21">
        <f t="shared" si="4"/>
        <v>54</v>
      </c>
      <c r="H40" s="37">
        <f t="shared" si="5"/>
        <v>8.4</v>
      </c>
      <c r="I40" s="40" t="s">
        <v>257</v>
      </c>
      <c r="M40" s="31" t="s">
        <v>49</v>
      </c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</row>
    <row r="41" spans="1:60" x14ac:dyDescent="0.15">
      <c r="A41" s="39">
        <v>43105</v>
      </c>
      <c r="B41" s="22">
        <v>5472</v>
      </c>
      <c r="C41" s="19">
        <f t="shared" si="0"/>
        <v>3.47</v>
      </c>
      <c r="D41" s="19">
        <f t="shared" si="1"/>
        <v>3.39</v>
      </c>
      <c r="E41" s="20">
        <f t="shared" si="2"/>
        <v>4.99</v>
      </c>
      <c r="F41" s="19">
        <f t="shared" si="3"/>
        <v>9.1999999999999993</v>
      </c>
      <c r="G41" s="21">
        <f t="shared" si="4"/>
        <v>17</v>
      </c>
      <c r="H41" s="37">
        <f t="shared" si="5"/>
        <v>8.6</v>
      </c>
      <c r="I41" s="40" t="s">
        <v>257</v>
      </c>
      <c r="M41" s="31" t="s">
        <v>50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</row>
    <row r="42" spans="1:60" x14ac:dyDescent="0.15">
      <c r="A42" s="39">
        <v>43105</v>
      </c>
      <c r="B42" s="22">
        <v>5473</v>
      </c>
      <c r="C42" s="19">
        <f t="shared" si="0"/>
        <v>3.48</v>
      </c>
      <c r="D42" s="19">
        <f t="shared" si="1"/>
        <v>3.1</v>
      </c>
      <c r="E42" s="20">
        <f t="shared" si="2"/>
        <v>4.71</v>
      </c>
      <c r="F42" s="19">
        <f t="shared" si="3"/>
        <v>8.7200000000000006</v>
      </c>
      <c r="G42" s="21">
        <f t="shared" si="4"/>
        <v>492</v>
      </c>
      <c r="H42" s="37">
        <f t="shared" si="5"/>
        <v>9.9</v>
      </c>
      <c r="I42" s="40" t="s">
        <v>257</v>
      </c>
      <c r="M42" s="31" t="s">
        <v>51</v>
      </c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</row>
    <row r="43" spans="1:60" x14ac:dyDescent="0.15">
      <c r="A43" s="39">
        <v>43105</v>
      </c>
      <c r="B43" s="22">
        <v>5651</v>
      </c>
      <c r="C43" s="19">
        <f t="shared" si="0"/>
        <v>4.4000000000000004</v>
      </c>
      <c r="D43" s="19">
        <f t="shared" si="1"/>
        <v>3.61</v>
      </c>
      <c r="E43" s="20">
        <f t="shared" si="2"/>
        <v>4.82</v>
      </c>
      <c r="F43" s="19">
        <f t="shared" si="3"/>
        <v>9.49</v>
      </c>
      <c r="G43" s="21">
        <f t="shared" si="4"/>
        <v>1016</v>
      </c>
      <c r="H43" s="37">
        <f t="shared" si="5"/>
        <v>10</v>
      </c>
      <c r="I43" s="40" t="s">
        <v>257</v>
      </c>
      <c r="M43" s="31" t="s">
        <v>52</v>
      </c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</row>
    <row r="44" spans="1:60" x14ac:dyDescent="0.15">
      <c r="A44" s="39">
        <v>43105</v>
      </c>
      <c r="B44" s="22">
        <v>5658</v>
      </c>
      <c r="C44" s="19">
        <f t="shared" si="0"/>
        <v>3.34</v>
      </c>
      <c r="D44" s="19">
        <f t="shared" si="1"/>
        <v>2.88</v>
      </c>
      <c r="E44" s="20">
        <f t="shared" si="2"/>
        <v>4.6900000000000004</v>
      </c>
      <c r="F44" s="19">
        <f t="shared" si="3"/>
        <v>8.6199999999999992</v>
      </c>
      <c r="G44" s="21">
        <f t="shared" si="4"/>
        <v>84</v>
      </c>
      <c r="H44" s="37">
        <f t="shared" si="5"/>
        <v>7.4</v>
      </c>
      <c r="I44" s="40" t="s">
        <v>257</v>
      </c>
      <c r="M44" s="31" t="s">
        <v>53</v>
      </c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</row>
    <row r="45" spans="1:60" x14ac:dyDescent="0.15">
      <c r="A45" s="39">
        <v>43105</v>
      </c>
      <c r="B45" s="22">
        <v>5663</v>
      </c>
      <c r="C45" s="19">
        <f t="shared" si="0"/>
        <v>4.08</v>
      </c>
      <c r="D45" s="19">
        <f t="shared" si="1"/>
        <v>3.06</v>
      </c>
      <c r="E45" s="20">
        <f t="shared" si="2"/>
        <v>5</v>
      </c>
      <c r="F45" s="19">
        <f t="shared" si="3"/>
        <v>8.8800000000000008</v>
      </c>
      <c r="G45" s="21">
        <f t="shared" si="4"/>
        <v>545</v>
      </c>
      <c r="H45" s="37">
        <f t="shared" si="5"/>
        <v>8.5</v>
      </c>
      <c r="I45" s="40" t="s">
        <v>257</v>
      </c>
      <c r="M45" s="31" t="s">
        <v>54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</row>
    <row r="46" spans="1:60" x14ac:dyDescent="0.15">
      <c r="A46" s="39">
        <v>43105</v>
      </c>
      <c r="B46" s="22">
        <v>5676</v>
      </c>
      <c r="C46" s="19">
        <f t="shared" si="0"/>
        <v>4.17</v>
      </c>
      <c r="D46" s="19">
        <f t="shared" si="1"/>
        <v>3.24</v>
      </c>
      <c r="E46" s="20">
        <f t="shared" si="2"/>
        <v>4.97</v>
      </c>
      <c r="F46" s="19">
        <f t="shared" si="3"/>
        <v>9.15</v>
      </c>
      <c r="G46" s="21">
        <f t="shared" si="4"/>
        <v>17</v>
      </c>
      <c r="H46" s="37">
        <f t="shared" si="5"/>
        <v>10.1</v>
      </c>
      <c r="I46" s="40" t="s">
        <v>257</v>
      </c>
      <c r="M46" s="31" t="s">
        <v>55</v>
      </c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</row>
    <row r="47" spans="1:60" x14ac:dyDescent="0.15">
      <c r="A47" s="39">
        <v>43105</v>
      </c>
      <c r="B47" s="22">
        <v>5677</v>
      </c>
      <c r="C47" s="19">
        <f t="shared" si="0"/>
        <v>3.64</v>
      </c>
      <c r="D47" s="19">
        <f t="shared" si="1"/>
        <v>3.42</v>
      </c>
      <c r="E47" s="20">
        <f t="shared" si="2"/>
        <v>4.8499999999999996</v>
      </c>
      <c r="F47" s="19">
        <f t="shared" si="3"/>
        <v>9.19</v>
      </c>
      <c r="G47" s="21">
        <f t="shared" si="4"/>
        <v>67</v>
      </c>
      <c r="H47" s="37">
        <f t="shared" si="5"/>
        <v>8.1999999999999993</v>
      </c>
      <c r="I47" s="40" t="s">
        <v>257</v>
      </c>
      <c r="M47" s="31" t="s">
        <v>56</v>
      </c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</row>
    <row r="48" spans="1:60" x14ac:dyDescent="0.15">
      <c r="A48" s="39">
        <v>43105</v>
      </c>
      <c r="B48" s="22">
        <v>5694</v>
      </c>
      <c r="C48" s="19">
        <f t="shared" si="0"/>
        <v>3.47</v>
      </c>
      <c r="D48" s="19">
        <f t="shared" si="1"/>
        <v>3.07</v>
      </c>
      <c r="E48" s="20">
        <f t="shared" si="2"/>
        <v>4.88</v>
      </c>
      <c r="F48" s="19">
        <f t="shared" si="3"/>
        <v>8.85</v>
      </c>
      <c r="G48" s="21">
        <f t="shared" si="4"/>
        <v>6</v>
      </c>
      <c r="H48" s="37">
        <f t="shared" si="5"/>
        <v>9</v>
      </c>
      <c r="I48" s="40" t="s">
        <v>257</v>
      </c>
      <c r="M48" s="31" t="s">
        <v>57</v>
      </c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</row>
    <row r="49" spans="1:60" x14ac:dyDescent="0.15">
      <c r="A49" s="39">
        <v>43105</v>
      </c>
      <c r="B49" s="22">
        <v>5696</v>
      </c>
      <c r="C49" s="19">
        <f t="shared" si="0"/>
        <v>3.85</v>
      </c>
      <c r="D49" s="19">
        <f t="shared" si="1"/>
        <v>3.06</v>
      </c>
      <c r="E49" s="20">
        <f t="shared" si="2"/>
        <v>4.8</v>
      </c>
      <c r="F49" s="19">
        <f t="shared" si="3"/>
        <v>8.7799999999999994</v>
      </c>
      <c r="G49" s="21">
        <f t="shared" si="4"/>
        <v>41</v>
      </c>
      <c r="H49" s="37">
        <f t="shared" si="5"/>
        <v>8.4</v>
      </c>
      <c r="I49" s="40" t="s">
        <v>257</v>
      </c>
      <c r="M49" s="31" t="s">
        <v>58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</row>
    <row r="50" spans="1:60" x14ac:dyDescent="0.15">
      <c r="A50" s="39">
        <v>43105</v>
      </c>
      <c r="B50" s="22">
        <v>5697</v>
      </c>
      <c r="C50" s="19">
        <f t="shared" si="0"/>
        <v>3.7</v>
      </c>
      <c r="D50" s="19">
        <f t="shared" si="1"/>
        <v>3.28</v>
      </c>
      <c r="E50" s="20">
        <f t="shared" si="2"/>
        <v>4.97</v>
      </c>
      <c r="F50" s="19">
        <f t="shared" si="3"/>
        <v>9.1300000000000008</v>
      </c>
      <c r="G50" s="21">
        <f t="shared" si="4"/>
        <v>223</v>
      </c>
      <c r="H50" s="37">
        <f t="shared" si="5"/>
        <v>9.9</v>
      </c>
      <c r="I50" s="40" t="s">
        <v>257</v>
      </c>
      <c r="M50" s="31" t="s">
        <v>59</v>
      </c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</row>
    <row r="51" spans="1:60" x14ac:dyDescent="0.15">
      <c r="A51" s="39">
        <v>43105</v>
      </c>
      <c r="B51" s="22">
        <v>5808</v>
      </c>
      <c r="C51" s="19">
        <f t="shared" si="0"/>
        <v>3.41</v>
      </c>
      <c r="D51" s="19">
        <f t="shared" si="1"/>
        <v>3.48</v>
      </c>
      <c r="E51" s="20">
        <f t="shared" si="2"/>
        <v>4.9800000000000004</v>
      </c>
      <c r="F51" s="19">
        <f t="shared" si="3"/>
        <v>9.41</v>
      </c>
      <c r="G51" s="21">
        <f t="shared" si="4"/>
        <v>103</v>
      </c>
      <c r="H51" s="37">
        <f t="shared" si="5"/>
        <v>14.4</v>
      </c>
      <c r="I51" s="40" t="s">
        <v>257</v>
      </c>
      <c r="M51" s="31" t="s">
        <v>60</v>
      </c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</row>
    <row r="52" spans="1:60" x14ac:dyDescent="0.15">
      <c r="A52" s="39">
        <v>43105</v>
      </c>
      <c r="B52" s="22">
        <v>5823</v>
      </c>
      <c r="C52" s="19">
        <f t="shared" si="0"/>
        <v>4.24</v>
      </c>
      <c r="D52" s="19">
        <f t="shared" si="1"/>
        <v>3.3</v>
      </c>
      <c r="E52" s="20">
        <f t="shared" si="2"/>
        <v>4.6100000000000003</v>
      </c>
      <c r="F52" s="19">
        <f t="shared" si="3"/>
        <v>8.91</v>
      </c>
      <c r="G52" s="21">
        <f t="shared" si="4"/>
        <v>631</v>
      </c>
      <c r="H52" s="37">
        <f t="shared" si="5"/>
        <v>10.5</v>
      </c>
      <c r="I52" s="40" t="s">
        <v>257</v>
      </c>
      <c r="M52" s="31" t="s">
        <v>61</v>
      </c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</row>
    <row r="53" spans="1:60" x14ac:dyDescent="0.15">
      <c r="A53" s="39">
        <v>43105</v>
      </c>
      <c r="B53" s="22">
        <v>5828</v>
      </c>
      <c r="C53" s="19">
        <f t="shared" si="0"/>
        <v>3.01</v>
      </c>
      <c r="D53" s="19">
        <f t="shared" si="1"/>
        <v>3.23</v>
      </c>
      <c r="E53" s="20">
        <f t="shared" si="2"/>
        <v>4.8</v>
      </c>
      <c r="F53" s="19">
        <f t="shared" si="3"/>
        <v>8.9600000000000009</v>
      </c>
      <c r="G53" s="21">
        <f t="shared" si="4"/>
        <v>90</v>
      </c>
      <c r="H53" s="37">
        <f t="shared" si="5"/>
        <v>8.8000000000000007</v>
      </c>
      <c r="I53" s="40" t="s">
        <v>257</v>
      </c>
      <c r="M53" s="31" t="s">
        <v>62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</row>
    <row r="54" spans="1:60" x14ac:dyDescent="0.15">
      <c r="A54" s="39">
        <v>43105</v>
      </c>
      <c r="B54" s="22">
        <v>5834</v>
      </c>
      <c r="C54" s="19">
        <f t="shared" si="0"/>
        <v>3.57</v>
      </c>
      <c r="D54" s="19">
        <f t="shared" si="1"/>
        <v>3.15</v>
      </c>
      <c r="E54" s="20">
        <f t="shared" si="2"/>
        <v>4.9400000000000004</v>
      </c>
      <c r="F54" s="19">
        <f t="shared" si="3"/>
        <v>8.9</v>
      </c>
      <c r="G54" s="21">
        <f t="shared" si="4"/>
        <v>19</v>
      </c>
      <c r="H54" s="37">
        <f t="shared" si="5"/>
        <v>8.9</v>
      </c>
      <c r="I54" s="40" t="s">
        <v>257</v>
      </c>
      <c r="M54" s="31" t="s">
        <v>63</v>
      </c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</row>
    <row r="55" spans="1:60" x14ac:dyDescent="0.15">
      <c r="A55" s="39">
        <v>43105</v>
      </c>
      <c r="B55" s="22">
        <v>5838</v>
      </c>
      <c r="C55" s="19">
        <f t="shared" si="0"/>
        <v>3.22</v>
      </c>
      <c r="D55" s="19">
        <f t="shared" si="1"/>
        <v>3.2</v>
      </c>
      <c r="E55" s="20">
        <f t="shared" si="2"/>
        <v>4.97</v>
      </c>
      <c r="F55" s="19">
        <f t="shared" si="3"/>
        <v>9</v>
      </c>
      <c r="G55" s="21">
        <f t="shared" si="4"/>
        <v>424</v>
      </c>
      <c r="H55" s="37">
        <f t="shared" si="5"/>
        <v>8.8000000000000007</v>
      </c>
      <c r="I55" s="40" t="s">
        <v>257</v>
      </c>
      <c r="M55" s="31" t="s">
        <v>64</v>
      </c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</row>
    <row r="56" spans="1:60" x14ac:dyDescent="0.15">
      <c r="A56" s="39">
        <v>43105</v>
      </c>
      <c r="B56" s="22">
        <v>5840</v>
      </c>
      <c r="C56" s="19">
        <f t="shared" si="0"/>
        <v>3.24</v>
      </c>
      <c r="D56" s="19">
        <f t="shared" si="1"/>
        <v>2.82</v>
      </c>
      <c r="E56" s="20">
        <f t="shared" si="2"/>
        <v>4.95</v>
      </c>
      <c r="F56" s="19">
        <f t="shared" si="3"/>
        <v>8.67</v>
      </c>
      <c r="G56" s="21">
        <f t="shared" si="4"/>
        <v>22</v>
      </c>
      <c r="H56" s="37">
        <f t="shared" si="5"/>
        <v>8.3000000000000007</v>
      </c>
      <c r="I56" s="40" t="s">
        <v>257</v>
      </c>
      <c r="M56" s="31" t="s">
        <v>65</v>
      </c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</row>
    <row r="57" spans="1:60" x14ac:dyDescent="0.15">
      <c r="A57" s="39">
        <v>43105</v>
      </c>
      <c r="B57" s="22">
        <v>5844</v>
      </c>
      <c r="C57" s="19">
        <f t="shared" si="0"/>
        <v>5.35</v>
      </c>
      <c r="D57" s="19">
        <f t="shared" si="1"/>
        <v>3.31</v>
      </c>
      <c r="E57" s="20">
        <f t="shared" si="2"/>
        <v>4.75</v>
      </c>
      <c r="F57" s="19">
        <f t="shared" si="3"/>
        <v>8.94</v>
      </c>
      <c r="G57" s="21">
        <f t="shared" si="4"/>
        <v>51</v>
      </c>
      <c r="H57" s="37">
        <f t="shared" si="5"/>
        <v>10.4</v>
      </c>
      <c r="I57" s="40" t="s">
        <v>257</v>
      </c>
      <c r="M57" s="31" t="s">
        <v>66</v>
      </c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</row>
    <row r="58" spans="1:60" x14ac:dyDescent="0.15">
      <c r="A58" s="39">
        <v>43105</v>
      </c>
      <c r="B58" s="22">
        <v>5849</v>
      </c>
      <c r="C58" s="19">
        <f t="shared" si="0"/>
        <v>3.02</v>
      </c>
      <c r="D58" s="19">
        <f t="shared" si="1"/>
        <v>3.02</v>
      </c>
      <c r="E58" s="20">
        <f t="shared" si="2"/>
        <v>4.99</v>
      </c>
      <c r="F58" s="19">
        <f t="shared" si="3"/>
        <v>8.89</v>
      </c>
      <c r="G58" s="21">
        <f t="shared" si="4"/>
        <v>21</v>
      </c>
      <c r="H58" s="37">
        <f t="shared" si="5"/>
        <v>6.9</v>
      </c>
      <c r="I58" s="40" t="s">
        <v>257</v>
      </c>
      <c r="M58" s="31" t="s">
        <v>67</v>
      </c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</row>
    <row r="59" spans="1:60" x14ac:dyDescent="0.15">
      <c r="A59" s="39">
        <v>43105</v>
      </c>
      <c r="B59" s="22">
        <v>5858</v>
      </c>
      <c r="C59" s="19">
        <f t="shared" si="0"/>
        <v>3.45</v>
      </c>
      <c r="D59" s="19">
        <f t="shared" si="1"/>
        <v>3.04</v>
      </c>
      <c r="E59" s="20">
        <f t="shared" si="2"/>
        <v>4.8499999999999996</v>
      </c>
      <c r="F59" s="19">
        <f t="shared" si="3"/>
        <v>8.74</v>
      </c>
      <c r="G59" s="21">
        <f t="shared" si="4"/>
        <v>77</v>
      </c>
      <c r="H59" s="37">
        <f t="shared" si="5"/>
        <v>11.1</v>
      </c>
      <c r="I59" s="40" t="s">
        <v>257</v>
      </c>
      <c r="M59" s="31" t="s">
        <v>68</v>
      </c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</row>
    <row r="60" spans="1:60" x14ac:dyDescent="0.15">
      <c r="A60" s="39">
        <v>43105</v>
      </c>
      <c r="B60" s="22">
        <v>5862</v>
      </c>
      <c r="C60" s="19">
        <f t="shared" si="0"/>
        <v>3.67</v>
      </c>
      <c r="D60" s="19">
        <f t="shared" si="1"/>
        <v>2.76</v>
      </c>
      <c r="E60" s="20">
        <f t="shared" si="2"/>
        <v>4.97</v>
      </c>
      <c r="F60" s="19">
        <f t="shared" si="3"/>
        <v>8.61</v>
      </c>
      <c r="G60" s="21">
        <f t="shared" si="4"/>
        <v>13</v>
      </c>
      <c r="H60" s="37">
        <f t="shared" si="5"/>
        <v>10</v>
      </c>
      <c r="I60" s="40" t="s">
        <v>257</v>
      </c>
      <c r="M60" s="31" t="s">
        <v>69</v>
      </c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</row>
    <row r="61" spans="1:60" x14ac:dyDescent="0.15">
      <c r="A61" s="39">
        <v>43105</v>
      </c>
      <c r="B61" s="22">
        <v>6058</v>
      </c>
      <c r="C61" s="19">
        <f t="shared" si="0"/>
        <v>3.08</v>
      </c>
      <c r="D61" s="19">
        <f t="shared" si="1"/>
        <v>2.59</v>
      </c>
      <c r="E61" s="20">
        <f t="shared" si="2"/>
        <v>5</v>
      </c>
      <c r="F61" s="19">
        <f t="shared" si="3"/>
        <v>8.39</v>
      </c>
      <c r="G61" s="21">
        <f t="shared" si="4"/>
        <v>28</v>
      </c>
      <c r="H61" s="37">
        <f t="shared" si="5"/>
        <v>16.3</v>
      </c>
      <c r="I61" s="40" t="s">
        <v>257</v>
      </c>
      <c r="M61" s="31" t="s">
        <v>70</v>
      </c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</row>
    <row r="62" spans="1:60" x14ac:dyDescent="0.15">
      <c r="A62" s="39">
        <v>43105</v>
      </c>
      <c r="B62" s="22">
        <v>6076</v>
      </c>
      <c r="C62" s="19">
        <f t="shared" si="0"/>
        <v>3.18</v>
      </c>
      <c r="D62" s="19">
        <f t="shared" si="1"/>
        <v>2.88</v>
      </c>
      <c r="E62" s="20">
        <f t="shared" si="2"/>
        <v>5</v>
      </c>
      <c r="F62" s="19">
        <f t="shared" si="3"/>
        <v>8.82</v>
      </c>
      <c r="G62" s="21">
        <f t="shared" si="4"/>
        <v>176</v>
      </c>
      <c r="H62" s="37">
        <f t="shared" si="5"/>
        <v>8.5</v>
      </c>
      <c r="I62" s="40" t="s">
        <v>257</v>
      </c>
      <c r="M62" s="31" t="s">
        <v>71</v>
      </c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</row>
    <row r="63" spans="1:60" x14ac:dyDescent="0.15">
      <c r="A63" s="39">
        <v>43105</v>
      </c>
      <c r="B63" s="22">
        <v>6090</v>
      </c>
      <c r="C63" s="19">
        <f t="shared" si="0"/>
        <v>3.62</v>
      </c>
      <c r="D63" s="19">
        <f t="shared" si="1"/>
        <v>3.02</v>
      </c>
      <c r="E63" s="20">
        <f t="shared" si="2"/>
        <v>5.08</v>
      </c>
      <c r="F63" s="19">
        <f t="shared" si="3"/>
        <v>8.98</v>
      </c>
      <c r="G63" s="21">
        <f t="shared" si="4"/>
        <v>56</v>
      </c>
      <c r="H63" s="37">
        <f t="shared" si="5"/>
        <v>7.7</v>
      </c>
      <c r="I63" s="40" t="s">
        <v>257</v>
      </c>
      <c r="M63" s="31" t="s">
        <v>72</v>
      </c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</row>
    <row r="64" spans="1:60" x14ac:dyDescent="0.15">
      <c r="A64" s="39">
        <v>43105</v>
      </c>
      <c r="B64" s="22">
        <v>6091</v>
      </c>
      <c r="C64" s="19">
        <f t="shared" si="0"/>
        <v>3.12</v>
      </c>
      <c r="D64" s="19">
        <f t="shared" si="1"/>
        <v>2.77</v>
      </c>
      <c r="E64" s="20">
        <f t="shared" si="2"/>
        <v>5</v>
      </c>
      <c r="F64" s="19">
        <f t="shared" si="3"/>
        <v>8.73</v>
      </c>
      <c r="G64" s="21">
        <f t="shared" si="4"/>
        <v>17</v>
      </c>
      <c r="H64" s="37">
        <f t="shared" si="5"/>
        <v>7.7</v>
      </c>
      <c r="I64" s="40" t="s">
        <v>257</v>
      </c>
      <c r="M64" s="31" t="s">
        <v>73</v>
      </c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</row>
    <row r="65" spans="1:60" x14ac:dyDescent="0.15">
      <c r="A65" s="39">
        <v>43105</v>
      </c>
      <c r="B65" s="22">
        <v>6098</v>
      </c>
      <c r="C65" s="19">
        <f t="shared" si="0"/>
        <v>3.73</v>
      </c>
      <c r="D65" s="19">
        <f t="shared" si="1"/>
        <v>3.3</v>
      </c>
      <c r="E65" s="20">
        <f t="shared" si="2"/>
        <v>4.88</v>
      </c>
      <c r="F65" s="19">
        <f t="shared" si="3"/>
        <v>9.14</v>
      </c>
      <c r="G65" s="21">
        <f t="shared" si="4"/>
        <v>20</v>
      </c>
      <c r="H65" s="37">
        <f t="shared" si="5"/>
        <v>9.6</v>
      </c>
      <c r="I65" s="40" t="s">
        <v>257</v>
      </c>
      <c r="M65" s="31" t="s">
        <v>74</v>
      </c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</row>
    <row r="66" spans="1:60" x14ac:dyDescent="0.15">
      <c r="A66" s="39">
        <v>43105</v>
      </c>
      <c r="B66" s="22">
        <v>6201</v>
      </c>
      <c r="C66" s="19">
        <f t="shared" si="0"/>
        <v>3.17</v>
      </c>
      <c r="D66" s="19">
        <f t="shared" si="1"/>
        <v>2.68</v>
      </c>
      <c r="E66" s="20">
        <f t="shared" si="2"/>
        <v>4.6500000000000004</v>
      </c>
      <c r="F66" s="19">
        <f t="shared" si="3"/>
        <v>8.2799999999999994</v>
      </c>
      <c r="G66" s="21">
        <f t="shared" si="4"/>
        <v>98</v>
      </c>
      <c r="H66" s="37">
        <f t="shared" si="5"/>
        <v>9.6999999999999993</v>
      </c>
      <c r="I66" s="40" t="s">
        <v>257</v>
      </c>
      <c r="M66" s="31" t="s">
        <v>75</v>
      </c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</row>
    <row r="67" spans="1:60" x14ac:dyDescent="0.15">
      <c r="A67" s="39">
        <v>43105</v>
      </c>
      <c r="B67" s="22">
        <v>6205</v>
      </c>
      <c r="C67" s="19">
        <f t="shared" si="0"/>
        <v>3.15</v>
      </c>
      <c r="D67" s="19">
        <f t="shared" si="1"/>
        <v>2.98</v>
      </c>
      <c r="E67" s="20">
        <f t="shared" si="2"/>
        <v>5.14</v>
      </c>
      <c r="F67" s="19">
        <f t="shared" si="3"/>
        <v>9.01</v>
      </c>
      <c r="G67" s="21">
        <f t="shared" si="4"/>
        <v>39</v>
      </c>
      <c r="H67" s="37">
        <f t="shared" si="5"/>
        <v>10.199999999999999</v>
      </c>
      <c r="I67" s="40" t="s">
        <v>257</v>
      </c>
      <c r="M67" s="31" t="s">
        <v>76</v>
      </c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</row>
    <row r="68" spans="1:60" x14ac:dyDescent="0.15">
      <c r="A68" s="39">
        <v>43105</v>
      </c>
      <c r="B68" s="22">
        <v>6206</v>
      </c>
      <c r="C68" s="19">
        <f t="shared" si="0"/>
        <v>3.78</v>
      </c>
      <c r="D68" s="19">
        <f t="shared" si="1"/>
        <v>3.47</v>
      </c>
      <c r="E68" s="20">
        <f t="shared" si="2"/>
        <v>5.17</v>
      </c>
      <c r="F68" s="19">
        <f t="shared" si="3"/>
        <v>9.4700000000000006</v>
      </c>
      <c r="G68" s="21">
        <f t="shared" si="4"/>
        <v>35</v>
      </c>
      <c r="H68" s="37">
        <f t="shared" si="5"/>
        <v>7</v>
      </c>
      <c r="I68" s="40" t="s">
        <v>257</v>
      </c>
      <c r="M68" s="31" t="s">
        <v>77</v>
      </c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</row>
    <row r="69" spans="1:60" x14ac:dyDescent="0.15">
      <c r="A69" s="39">
        <v>43105</v>
      </c>
      <c r="B69" s="22">
        <v>6210</v>
      </c>
      <c r="C69" s="19">
        <f t="shared" si="0"/>
        <v>3.01</v>
      </c>
      <c r="D69" s="19">
        <f t="shared" si="1"/>
        <v>2.73</v>
      </c>
      <c r="E69" s="20">
        <f t="shared" si="2"/>
        <v>4.92</v>
      </c>
      <c r="F69" s="19">
        <f t="shared" si="3"/>
        <v>8.5299999999999994</v>
      </c>
      <c r="G69" s="21">
        <f t="shared" si="4"/>
        <v>13</v>
      </c>
      <c r="H69" s="37">
        <f t="shared" si="5"/>
        <v>8.1999999999999993</v>
      </c>
      <c r="I69" s="40" t="s">
        <v>257</v>
      </c>
      <c r="M69" s="31" t="s">
        <v>78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</row>
    <row r="70" spans="1:60" x14ac:dyDescent="0.15">
      <c r="A70" s="39">
        <v>43105</v>
      </c>
      <c r="B70" s="22">
        <v>6211</v>
      </c>
      <c r="C70" s="19">
        <f t="shared" si="0"/>
        <v>3.97</v>
      </c>
      <c r="D70" s="19">
        <f t="shared" si="1"/>
        <v>3.16</v>
      </c>
      <c r="E70" s="20">
        <f t="shared" si="2"/>
        <v>4.84</v>
      </c>
      <c r="F70" s="19">
        <f t="shared" si="3"/>
        <v>8.9700000000000006</v>
      </c>
      <c r="G70" s="21">
        <f t="shared" si="4"/>
        <v>19</v>
      </c>
      <c r="H70" s="37">
        <f t="shared" si="5"/>
        <v>8.8000000000000007</v>
      </c>
      <c r="I70" s="40" t="s">
        <v>257</v>
      </c>
      <c r="M70" s="31" t="s">
        <v>79</v>
      </c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</row>
    <row r="71" spans="1:60" x14ac:dyDescent="0.15">
      <c r="A71" s="39">
        <v>43105</v>
      </c>
      <c r="B71" s="22">
        <v>6213</v>
      </c>
      <c r="C71" s="19">
        <f t="shared" si="0"/>
        <v>3.16</v>
      </c>
      <c r="D71" s="19">
        <f t="shared" si="1"/>
        <v>2.86</v>
      </c>
      <c r="E71" s="20">
        <f t="shared" si="2"/>
        <v>4.83</v>
      </c>
      <c r="F71" s="19">
        <f t="shared" si="3"/>
        <v>8.6</v>
      </c>
      <c r="G71" s="21">
        <f t="shared" si="4"/>
        <v>29</v>
      </c>
      <c r="H71" s="37">
        <f t="shared" si="5"/>
        <v>8.9</v>
      </c>
      <c r="I71" s="40" t="s">
        <v>257</v>
      </c>
      <c r="M71" s="31" t="s">
        <v>80</v>
      </c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</row>
    <row r="72" spans="1:60" x14ac:dyDescent="0.15">
      <c r="A72" s="39">
        <v>43105</v>
      </c>
      <c r="B72" s="22">
        <v>6214</v>
      </c>
      <c r="C72" s="19">
        <f t="shared" si="0"/>
        <v>3.89</v>
      </c>
      <c r="D72" s="19">
        <f t="shared" si="1"/>
        <v>3.23</v>
      </c>
      <c r="E72" s="20">
        <f t="shared" si="2"/>
        <v>4.8</v>
      </c>
      <c r="F72" s="19">
        <f t="shared" si="3"/>
        <v>8.9600000000000009</v>
      </c>
      <c r="G72" s="21">
        <f t="shared" si="4"/>
        <v>49</v>
      </c>
      <c r="H72" s="37">
        <f t="shared" si="5"/>
        <v>10.4</v>
      </c>
      <c r="I72" s="40" t="s">
        <v>257</v>
      </c>
      <c r="M72" s="31" t="s">
        <v>81</v>
      </c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</row>
    <row r="73" spans="1:60" x14ac:dyDescent="0.15">
      <c r="A73" s="39">
        <v>43105</v>
      </c>
      <c r="B73" s="22">
        <v>6215</v>
      </c>
      <c r="C73" s="19">
        <f t="shared" si="0"/>
        <v>4.25</v>
      </c>
      <c r="D73" s="19">
        <f t="shared" si="1"/>
        <v>3.57</v>
      </c>
      <c r="E73" s="20">
        <f t="shared" si="2"/>
        <v>4.97</v>
      </c>
      <c r="F73" s="19">
        <f t="shared" si="3"/>
        <v>9.41</v>
      </c>
      <c r="G73" s="21">
        <f t="shared" si="4"/>
        <v>228</v>
      </c>
      <c r="H73" s="37">
        <f t="shared" si="5"/>
        <v>10.8</v>
      </c>
      <c r="I73" s="40" t="s">
        <v>257</v>
      </c>
      <c r="M73" s="31" t="s">
        <v>82</v>
      </c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</row>
    <row r="74" spans="1:60" x14ac:dyDescent="0.15">
      <c r="A74" s="39">
        <v>43105</v>
      </c>
      <c r="B74" s="22">
        <v>6218</v>
      </c>
      <c r="C74" s="19">
        <f t="shared" si="0"/>
        <v>3.61</v>
      </c>
      <c r="D74" s="19">
        <f t="shared" si="1"/>
        <v>3.42</v>
      </c>
      <c r="E74" s="20">
        <f t="shared" si="2"/>
        <v>5.07</v>
      </c>
      <c r="F74" s="19">
        <f t="shared" si="3"/>
        <v>9.3699999999999992</v>
      </c>
      <c r="G74" s="21">
        <f t="shared" si="4"/>
        <v>118</v>
      </c>
      <c r="H74" s="37">
        <f t="shared" si="5"/>
        <v>8.1</v>
      </c>
      <c r="I74" s="40" t="s">
        <v>257</v>
      </c>
      <c r="M74" s="31" t="s">
        <v>83</v>
      </c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</row>
    <row r="75" spans="1:60" x14ac:dyDescent="0.15">
      <c r="A75" s="39">
        <v>43105</v>
      </c>
      <c r="B75" s="22">
        <v>6219</v>
      </c>
      <c r="C75" s="19">
        <f t="shared" si="0"/>
        <v>4.07</v>
      </c>
      <c r="D75" s="19">
        <f t="shared" si="1"/>
        <v>3.25</v>
      </c>
      <c r="E75" s="20">
        <f t="shared" si="2"/>
        <v>5.1100000000000003</v>
      </c>
      <c r="F75" s="19">
        <f t="shared" si="3"/>
        <v>9.27</v>
      </c>
      <c r="G75" s="21">
        <f t="shared" si="4"/>
        <v>18</v>
      </c>
      <c r="H75" s="37">
        <f t="shared" si="5"/>
        <v>11.2</v>
      </c>
      <c r="I75" s="40" t="s">
        <v>257</v>
      </c>
      <c r="M75" s="31" t="s">
        <v>84</v>
      </c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</row>
    <row r="76" spans="1:60" x14ac:dyDescent="0.15">
      <c r="A76" s="39">
        <v>43105</v>
      </c>
      <c r="B76" s="22">
        <v>6221</v>
      </c>
      <c r="C76" s="19">
        <f t="shared" si="0"/>
        <v>3.15</v>
      </c>
      <c r="D76" s="19">
        <f t="shared" si="1"/>
        <v>2.93</v>
      </c>
      <c r="E76" s="20">
        <f t="shared" si="2"/>
        <v>5.15</v>
      </c>
      <c r="F76" s="19">
        <f t="shared" si="3"/>
        <v>8.9</v>
      </c>
      <c r="G76" s="21">
        <f t="shared" si="4"/>
        <v>67</v>
      </c>
      <c r="H76" s="37">
        <f t="shared" si="5"/>
        <v>6.9</v>
      </c>
      <c r="I76" s="40" t="s">
        <v>257</v>
      </c>
      <c r="M76" s="31" t="s">
        <v>85</v>
      </c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</row>
    <row r="77" spans="1:60" x14ac:dyDescent="0.15">
      <c r="A77" s="39">
        <v>43105</v>
      </c>
      <c r="B77" s="22">
        <v>6222</v>
      </c>
      <c r="C77" s="19">
        <f t="shared" si="0"/>
        <v>3.67</v>
      </c>
      <c r="D77" s="19">
        <f t="shared" si="1"/>
        <v>3.06</v>
      </c>
      <c r="E77" s="20">
        <f t="shared" si="2"/>
        <v>5.03</v>
      </c>
      <c r="F77" s="19">
        <f t="shared" si="3"/>
        <v>9.02</v>
      </c>
      <c r="G77" s="21">
        <f t="shared" si="4"/>
        <v>12</v>
      </c>
      <c r="H77" s="37">
        <f t="shared" si="5"/>
        <v>7.7</v>
      </c>
      <c r="I77" s="40" t="s">
        <v>257</v>
      </c>
      <c r="M77" s="31" t="s">
        <v>86</v>
      </c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</row>
    <row r="78" spans="1:60" x14ac:dyDescent="0.15">
      <c r="A78" s="39">
        <v>43105</v>
      </c>
      <c r="B78" s="22">
        <v>6226</v>
      </c>
      <c r="C78" s="19">
        <f t="shared" si="0"/>
        <v>3.87</v>
      </c>
      <c r="D78" s="19">
        <f t="shared" si="1"/>
        <v>3.03</v>
      </c>
      <c r="E78" s="20">
        <f t="shared" si="2"/>
        <v>5.14</v>
      </c>
      <c r="F78" s="19">
        <f t="shared" si="3"/>
        <v>9.1300000000000008</v>
      </c>
      <c r="G78" s="21">
        <f t="shared" si="4"/>
        <v>16</v>
      </c>
      <c r="H78" s="37">
        <f t="shared" si="5"/>
        <v>8.1999999999999993</v>
      </c>
      <c r="I78" s="40" t="s">
        <v>257</v>
      </c>
      <c r="M78" s="31" t="s">
        <v>87</v>
      </c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</row>
    <row r="79" spans="1:60" x14ac:dyDescent="0.15">
      <c r="A79" s="39">
        <v>43105</v>
      </c>
      <c r="B79" s="22">
        <v>6229</v>
      </c>
      <c r="C79" s="19">
        <f t="shared" si="0"/>
        <v>3.57</v>
      </c>
      <c r="D79" s="19">
        <f t="shared" si="1"/>
        <v>3.11</v>
      </c>
      <c r="E79" s="20">
        <f t="shared" si="2"/>
        <v>5.07</v>
      </c>
      <c r="F79" s="19">
        <f t="shared" si="3"/>
        <v>9.09</v>
      </c>
      <c r="G79" s="21">
        <f t="shared" si="4"/>
        <v>117</v>
      </c>
      <c r="H79" s="37">
        <f t="shared" si="5"/>
        <v>9</v>
      </c>
      <c r="I79" s="40" t="s">
        <v>257</v>
      </c>
      <c r="M79" s="31" t="s">
        <v>88</v>
      </c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</row>
    <row r="80" spans="1:60" x14ac:dyDescent="0.15">
      <c r="A80" s="39">
        <v>43105</v>
      </c>
      <c r="B80" s="22">
        <v>6230</v>
      </c>
      <c r="C80" s="19">
        <f t="shared" si="0"/>
        <v>3.13</v>
      </c>
      <c r="D80" s="19">
        <f t="shared" si="1"/>
        <v>3.31</v>
      </c>
      <c r="E80" s="20">
        <f t="shared" si="2"/>
        <v>4.8499999999999996</v>
      </c>
      <c r="F80" s="19">
        <f t="shared" si="3"/>
        <v>9.1199999999999992</v>
      </c>
      <c r="G80" s="21">
        <f t="shared" si="4"/>
        <v>76</v>
      </c>
      <c r="H80" s="37">
        <f t="shared" si="5"/>
        <v>7.8</v>
      </c>
      <c r="I80" s="40" t="s">
        <v>257</v>
      </c>
      <c r="M80" s="31" t="s">
        <v>89</v>
      </c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</row>
    <row r="81" spans="1:60" x14ac:dyDescent="0.15">
      <c r="A81" s="39">
        <v>43105</v>
      </c>
      <c r="B81" s="22">
        <v>6231</v>
      </c>
      <c r="C81" s="19">
        <f t="shared" si="0"/>
        <v>4.34</v>
      </c>
      <c r="D81" s="19">
        <f t="shared" si="1"/>
        <v>3.37</v>
      </c>
      <c r="E81" s="20">
        <f t="shared" si="2"/>
        <v>5.03</v>
      </c>
      <c r="F81" s="19">
        <f t="shared" si="3"/>
        <v>9.27</v>
      </c>
      <c r="G81" s="21">
        <f t="shared" si="4"/>
        <v>43</v>
      </c>
      <c r="H81" s="37">
        <f t="shared" si="5"/>
        <v>9.3000000000000007</v>
      </c>
      <c r="I81" s="40" t="s">
        <v>257</v>
      </c>
      <c r="M81" s="31" t="s">
        <v>90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</row>
    <row r="82" spans="1:60" x14ac:dyDescent="0.15">
      <c r="A82" s="39">
        <v>43105</v>
      </c>
      <c r="B82" s="22">
        <v>6232</v>
      </c>
      <c r="C82" s="19">
        <f t="shared" si="0"/>
        <v>3.54</v>
      </c>
      <c r="D82" s="19">
        <f t="shared" si="1"/>
        <v>3.23</v>
      </c>
      <c r="E82" s="20">
        <f t="shared" si="2"/>
        <v>5.08</v>
      </c>
      <c r="F82" s="19">
        <f t="shared" si="3"/>
        <v>9.25</v>
      </c>
      <c r="G82" s="21">
        <f t="shared" si="4"/>
        <v>15</v>
      </c>
      <c r="H82" s="37">
        <f t="shared" si="5"/>
        <v>8.5</v>
      </c>
      <c r="I82" s="40" t="s">
        <v>257</v>
      </c>
      <c r="M82" s="31" t="s">
        <v>91</v>
      </c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</row>
    <row r="83" spans="1:60" x14ac:dyDescent="0.15">
      <c r="A83" s="39">
        <v>43105</v>
      </c>
      <c r="B83" s="22">
        <v>6233</v>
      </c>
      <c r="C83" s="19">
        <f t="shared" si="0"/>
        <v>2.88</v>
      </c>
      <c r="D83" s="19">
        <f t="shared" si="1"/>
        <v>3.23</v>
      </c>
      <c r="E83" s="20">
        <f t="shared" si="2"/>
        <v>5.19</v>
      </c>
      <c r="F83" s="19">
        <f t="shared" si="3"/>
        <v>9.2899999999999991</v>
      </c>
      <c r="G83" s="21">
        <f t="shared" si="4"/>
        <v>83</v>
      </c>
      <c r="H83" s="37">
        <f t="shared" si="5"/>
        <v>8.3000000000000007</v>
      </c>
      <c r="I83" s="40" t="s">
        <v>257</v>
      </c>
      <c r="M83" s="31" t="s">
        <v>92</v>
      </c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</row>
    <row r="84" spans="1:60" x14ac:dyDescent="0.15">
      <c r="A84" s="39">
        <v>43105</v>
      </c>
      <c r="B84" s="22">
        <v>6234</v>
      </c>
      <c r="C84" s="19">
        <f t="shared" si="0"/>
        <v>3.85</v>
      </c>
      <c r="D84" s="19">
        <f t="shared" si="1"/>
        <v>2.96</v>
      </c>
      <c r="E84" s="20">
        <f t="shared" si="2"/>
        <v>4.8600000000000003</v>
      </c>
      <c r="F84" s="19">
        <f t="shared" si="3"/>
        <v>8.6999999999999993</v>
      </c>
      <c r="G84" s="21">
        <f t="shared" si="4"/>
        <v>30</v>
      </c>
      <c r="H84" s="37">
        <f t="shared" si="5"/>
        <v>8.3000000000000007</v>
      </c>
      <c r="I84" s="40" t="s">
        <v>257</v>
      </c>
      <c r="M84" s="31" t="s">
        <v>93</v>
      </c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</row>
    <row r="85" spans="1:60" x14ac:dyDescent="0.15">
      <c r="A85" s="39">
        <v>43105</v>
      </c>
      <c r="B85" s="22">
        <v>6235</v>
      </c>
      <c r="C85" s="19">
        <f t="shared" ref="C85:C148" si="6">IF(M85&gt;"",VALUE(MID(M85,15,4))/100,"")</f>
        <v>4.38</v>
      </c>
      <c r="D85" s="19">
        <f t="shared" ref="D85:D148" si="7">IF(M85&gt;"",VALUE(MID(M85,19,4))/100,"")</f>
        <v>3.2</v>
      </c>
      <c r="E85" s="20">
        <f t="shared" ref="E85:E148" si="8">IF(M85&gt;"",VALUE(MID(M85,28,4))/100,"")</f>
        <v>4.9000000000000004</v>
      </c>
      <c r="F85" s="19">
        <f t="shared" ref="F85:F148" si="9">IF(M85&gt;"",VALUE(MID(M85,32,4))/100,"")</f>
        <v>8.99</v>
      </c>
      <c r="G85" s="21">
        <f t="shared" ref="G85:G148" si="10">IF(+M85&gt;"",VALUE(MID(M85,24,4)),"")</f>
        <v>23</v>
      </c>
      <c r="H85" s="37">
        <f t="shared" ref="H85:H148" si="11">IF(M85&gt;"",VALUE(MID(M85,44,3))/10,"")</f>
        <v>9.5</v>
      </c>
      <c r="I85" s="40" t="s">
        <v>257</v>
      </c>
      <c r="M85" s="31" t="s">
        <v>94</v>
      </c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</row>
    <row r="86" spans="1:60" x14ac:dyDescent="0.15">
      <c r="A86" s="39">
        <v>43105</v>
      </c>
      <c r="B86" s="22">
        <v>6236</v>
      </c>
      <c r="C86" s="19">
        <f t="shared" si="6"/>
        <v>4.88</v>
      </c>
      <c r="D86" s="19">
        <f t="shared" si="7"/>
        <v>3.78</v>
      </c>
      <c r="E86" s="20">
        <f t="shared" si="8"/>
        <v>4.9800000000000004</v>
      </c>
      <c r="F86" s="19">
        <f t="shared" si="9"/>
        <v>9.64</v>
      </c>
      <c r="G86" s="21">
        <f t="shared" si="10"/>
        <v>1269</v>
      </c>
      <c r="H86" s="37">
        <f t="shared" si="11"/>
        <v>9.9</v>
      </c>
      <c r="I86" s="40" t="s">
        <v>257</v>
      </c>
      <c r="M86" s="31" t="s">
        <v>95</v>
      </c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</row>
    <row r="87" spans="1:60" x14ac:dyDescent="0.15">
      <c r="A87" s="39">
        <v>43105</v>
      </c>
      <c r="B87" s="22">
        <v>6238</v>
      </c>
      <c r="C87" s="19">
        <f t="shared" si="6"/>
        <v>4.5999999999999996</v>
      </c>
      <c r="D87" s="19">
        <f t="shared" si="7"/>
        <v>3.8</v>
      </c>
      <c r="E87" s="20">
        <f t="shared" si="8"/>
        <v>5.04</v>
      </c>
      <c r="F87" s="19">
        <f t="shared" si="9"/>
        <v>9.77</v>
      </c>
      <c r="G87" s="21">
        <f t="shared" si="10"/>
        <v>20</v>
      </c>
      <c r="H87" s="37">
        <f t="shared" si="11"/>
        <v>8.9</v>
      </c>
      <c r="I87" s="40" t="s">
        <v>257</v>
      </c>
      <c r="M87" s="31" t="s">
        <v>96</v>
      </c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</row>
    <row r="88" spans="1:60" x14ac:dyDescent="0.15">
      <c r="A88" s="39">
        <v>43105</v>
      </c>
      <c r="B88" s="22">
        <v>6239</v>
      </c>
      <c r="C88" s="19">
        <f t="shared" si="6"/>
        <v>4.0599999999999996</v>
      </c>
      <c r="D88" s="19">
        <f t="shared" si="7"/>
        <v>2.96</v>
      </c>
      <c r="E88" s="20">
        <f t="shared" si="8"/>
        <v>4.99</v>
      </c>
      <c r="F88" s="19">
        <f t="shared" si="9"/>
        <v>8.82</v>
      </c>
      <c r="G88" s="21">
        <f t="shared" si="10"/>
        <v>14</v>
      </c>
      <c r="H88" s="37">
        <f t="shared" si="11"/>
        <v>10.4</v>
      </c>
      <c r="I88" s="40" t="s">
        <v>257</v>
      </c>
      <c r="M88" s="31" t="s">
        <v>97</v>
      </c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</row>
    <row r="89" spans="1:60" x14ac:dyDescent="0.15">
      <c r="A89" s="39">
        <v>43105</v>
      </c>
      <c r="B89" s="22">
        <v>6240</v>
      </c>
      <c r="C89" s="19">
        <f t="shared" si="6"/>
        <v>3.74</v>
      </c>
      <c r="D89" s="19">
        <f t="shared" si="7"/>
        <v>3.2</v>
      </c>
      <c r="E89" s="20">
        <f t="shared" si="8"/>
        <v>4.9800000000000004</v>
      </c>
      <c r="F89" s="19">
        <f t="shared" si="9"/>
        <v>9.08</v>
      </c>
      <c r="G89" s="21">
        <f t="shared" si="10"/>
        <v>159</v>
      </c>
      <c r="H89" s="37">
        <f t="shared" si="11"/>
        <v>9.4</v>
      </c>
      <c r="I89" s="40" t="s">
        <v>257</v>
      </c>
      <c r="M89" s="31" t="s">
        <v>98</v>
      </c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</row>
    <row r="90" spans="1:60" x14ac:dyDescent="0.15">
      <c r="A90" s="39">
        <v>43105</v>
      </c>
      <c r="B90" s="22">
        <v>6241</v>
      </c>
      <c r="C90" s="19">
        <f t="shared" si="6"/>
        <v>3.57</v>
      </c>
      <c r="D90" s="19">
        <f t="shared" si="7"/>
        <v>2.95</v>
      </c>
      <c r="E90" s="20">
        <f t="shared" si="8"/>
        <v>4.82</v>
      </c>
      <c r="F90" s="19">
        <f t="shared" si="9"/>
        <v>8.56</v>
      </c>
      <c r="G90" s="21">
        <f t="shared" si="10"/>
        <v>117</v>
      </c>
      <c r="H90" s="37">
        <f t="shared" si="11"/>
        <v>9.5</v>
      </c>
      <c r="I90" s="40" t="s">
        <v>257</v>
      </c>
      <c r="M90" s="31" t="s">
        <v>99</v>
      </c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</row>
    <row r="91" spans="1:60" x14ac:dyDescent="0.15">
      <c r="A91" s="39">
        <v>43105</v>
      </c>
      <c r="B91" s="22">
        <v>6242</v>
      </c>
      <c r="C91" s="19">
        <f t="shared" si="6"/>
        <v>2.65</v>
      </c>
      <c r="D91" s="19">
        <f t="shared" si="7"/>
        <v>2.58</v>
      </c>
      <c r="E91" s="20">
        <f t="shared" si="8"/>
        <v>4.88</v>
      </c>
      <c r="F91" s="19">
        <f t="shared" si="9"/>
        <v>8.42</v>
      </c>
      <c r="G91" s="21">
        <f t="shared" si="10"/>
        <v>56</v>
      </c>
      <c r="H91" s="37">
        <f t="shared" si="11"/>
        <v>8</v>
      </c>
      <c r="I91" s="40" t="s">
        <v>257</v>
      </c>
      <c r="M91" s="31" t="s">
        <v>100</v>
      </c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</row>
    <row r="92" spans="1:60" x14ac:dyDescent="0.15">
      <c r="A92" s="39">
        <v>43105</v>
      </c>
      <c r="B92" s="22">
        <v>6243</v>
      </c>
      <c r="C92" s="19">
        <f t="shared" si="6"/>
        <v>4.2699999999999996</v>
      </c>
      <c r="D92" s="19">
        <f t="shared" si="7"/>
        <v>3.59</v>
      </c>
      <c r="E92" s="20">
        <f t="shared" si="8"/>
        <v>5.2</v>
      </c>
      <c r="F92" s="19">
        <f t="shared" si="9"/>
        <v>9.67</v>
      </c>
      <c r="G92" s="21">
        <f t="shared" si="10"/>
        <v>22</v>
      </c>
      <c r="H92" s="37">
        <f t="shared" si="11"/>
        <v>8.9</v>
      </c>
      <c r="I92" s="40" t="s">
        <v>257</v>
      </c>
      <c r="M92" s="31" t="s">
        <v>101</v>
      </c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</row>
    <row r="93" spans="1:60" x14ac:dyDescent="0.15">
      <c r="A93" s="39">
        <v>43105</v>
      </c>
      <c r="B93" s="22">
        <v>6245</v>
      </c>
      <c r="C93" s="19">
        <f t="shared" si="6"/>
        <v>3.86</v>
      </c>
      <c r="D93" s="19">
        <f t="shared" si="7"/>
        <v>2.7</v>
      </c>
      <c r="E93" s="20">
        <f t="shared" si="8"/>
        <v>5.0199999999999996</v>
      </c>
      <c r="F93" s="19">
        <f t="shared" si="9"/>
        <v>8.61</v>
      </c>
      <c r="G93" s="21">
        <f t="shared" si="10"/>
        <v>612</v>
      </c>
      <c r="H93" s="37">
        <f t="shared" si="11"/>
        <v>9.8000000000000007</v>
      </c>
      <c r="I93" s="40" t="s">
        <v>257</v>
      </c>
      <c r="M93" s="31" t="s">
        <v>102</v>
      </c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</row>
    <row r="94" spans="1:60" x14ac:dyDescent="0.15">
      <c r="A94" s="39">
        <v>43105</v>
      </c>
      <c r="B94" s="22">
        <v>6247</v>
      </c>
      <c r="C94" s="19">
        <f t="shared" si="6"/>
        <v>3.33</v>
      </c>
      <c r="D94" s="19">
        <f t="shared" si="7"/>
        <v>2.88</v>
      </c>
      <c r="E94" s="20">
        <f t="shared" si="8"/>
        <v>5.22</v>
      </c>
      <c r="F94" s="19">
        <f t="shared" si="9"/>
        <v>9</v>
      </c>
      <c r="G94" s="21">
        <f t="shared" si="10"/>
        <v>71</v>
      </c>
      <c r="H94" s="37">
        <f t="shared" si="11"/>
        <v>6.9</v>
      </c>
      <c r="I94" s="40" t="s">
        <v>257</v>
      </c>
      <c r="M94" s="31" t="s">
        <v>103</v>
      </c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</row>
    <row r="95" spans="1:60" x14ac:dyDescent="0.15">
      <c r="A95" s="39">
        <v>43105</v>
      </c>
      <c r="B95" s="22">
        <v>6254</v>
      </c>
      <c r="C95" s="19">
        <f t="shared" si="6"/>
        <v>4.1399999999999997</v>
      </c>
      <c r="D95" s="19">
        <f t="shared" si="7"/>
        <v>3.08</v>
      </c>
      <c r="E95" s="20">
        <f t="shared" si="8"/>
        <v>4.83</v>
      </c>
      <c r="F95" s="19">
        <f t="shared" si="9"/>
        <v>8.84</v>
      </c>
      <c r="G95" s="21">
        <f t="shared" si="10"/>
        <v>344</v>
      </c>
      <c r="H95" s="37">
        <f t="shared" si="11"/>
        <v>9.3000000000000007</v>
      </c>
      <c r="I95" s="40" t="s">
        <v>257</v>
      </c>
      <c r="M95" s="31" t="s">
        <v>104</v>
      </c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</row>
    <row r="96" spans="1:60" x14ac:dyDescent="0.15">
      <c r="A96" s="39">
        <v>43105</v>
      </c>
      <c r="B96" s="18">
        <v>4221</v>
      </c>
      <c r="C96" s="19">
        <f t="shared" si="6"/>
        <v>3.74</v>
      </c>
      <c r="D96" s="19">
        <f t="shared" si="7"/>
        <v>3.48</v>
      </c>
      <c r="E96" s="20">
        <f t="shared" si="8"/>
        <v>4.6900000000000004</v>
      </c>
      <c r="F96" s="19">
        <f t="shared" si="9"/>
        <v>9.16</v>
      </c>
      <c r="G96" s="21">
        <f t="shared" si="10"/>
        <v>2201</v>
      </c>
      <c r="H96" s="37">
        <f t="shared" si="11"/>
        <v>7.9</v>
      </c>
      <c r="I96" s="40" t="s">
        <v>258</v>
      </c>
      <c r="M96" s="31" t="s">
        <v>105</v>
      </c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</row>
    <row r="97" spans="1:60" x14ac:dyDescent="0.15">
      <c r="A97" s="39">
        <v>43105</v>
      </c>
      <c r="B97" s="18">
        <v>4403</v>
      </c>
      <c r="C97" s="19">
        <f t="shared" si="6"/>
        <v>4.05</v>
      </c>
      <c r="D97" s="19">
        <f t="shared" si="7"/>
        <v>2.88</v>
      </c>
      <c r="E97" s="20">
        <f t="shared" si="8"/>
        <v>4.8499999999999996</v>
      </c>
      <c r="F97" s="19">
        <f t="shared" si="9"/>
        <v>8.67</v>
      </c>
      <c r="G97" s="21">
        <f t="shared" si="10"/>
        <v>48</v>
      </c>
      <c r="H97" s="37">
        <f t="shared" si="11"/>
        <v>11.2</v>
      </c>
      <c r="I97" s="40" t="s">
        <v>258</v>
      </c>
      <c r="M97" s="31" t="s">
        <v>106</v>
      </c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</row>
    <row r="98" spans="1:60" x14ac:dyDescent="0.15">
      <c r="A98" s="39">
        <v>43105</v>
      </c>
      <c r="B98" s="18">
        <v>4668</v>
      </c>
      <c r="C98" s="19">
        <f t="shared" si="6"/>
        <v>4.24</v>
      </c>
      <c r="D98" s="19">
        <f t="shared" si="7"/>
        <v>2.74</v>
      </c>
      <c r="E98" s="20">
        <f t="shared" si="8"/>
        <v>4.8499999999999996</v>
      </c>
      <c r="F98" s="19">
        <f t="shared" si="9"/>
        <v>8.4700000000000006</v>
      </c>
      <c r="G98" s="21">
        <f t="shared" si="10"/>
        <v>58</v>
      </c>
      <c r="H98" s="37">
        <f t="shared" si="11"/>
        <v>13.1</v>
      </c>
      <c r="I98" s="40" t="s">
        <v>258</v>
      </c>
      <c r="M98" s="31" t="s">
        <v>107</v>
      </c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</row>
    <row r="99" spans="1:60" x14ac:dyDescent="0.15">
      <c r="A99" s="39">
        <v>43105</v>
      </c>
      <c r="B99" s="18">
        <v>4889</v>
      </c>
      <c r="C99" s="19">
        <f t="shared" si="6"/>
        <v>4.3099999999999996</v>
      </c>
      <c r="D99" s="19">
        <f t="shared" si="7"/>
        <v>2.96</v>
      </c>
      <c r="E99" s="20">
        <f t="shared" si="8"/>
        <v>5.05</v>
      </c>
      <c r="F99" s="19">
        <f t="shared" si="9"/>
        <v>8.9499999999999993</v>
      </c>
      <c r="G99" s="21">
        <f t="shared" si="10"/>
        <v>68</v>
      </c>
      <c r="H99" s="37">
        <f t="shared" si="11"/>
        <v>10.8</v>
      </c>
      <c r="I99" s="40" t="s">
        <v>258</v>
      </c>
      <c r="M99" s="31" t="s">
        <v>108</v>
      </c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</row>
    <row r="100" spans="1:60" x14ac:dyDescent="0.15">
      <c r="A100" s="39">
        <v>43105</v>
      </c>
      <c r="B100" s="18">
        <v>5002</v>
      </c>
      <c r="C100" s="19">
        <f t="shared" si="6"/>
        <v>0</v>
      </c>
      <c r="D100" s="19">
        <f t="shared" si="7"/>
        <v>0</v>
      </c>
      <c r="E100" s="20">
        <f t="shared" si="8"/>
        <v>0</v>
      </c>
      <c r="F100" s="19">
        <f t="shared" si="9"/>
        <v>0</v>
      </c>
      <c r="G100" s="21">
        <f t="shared" si="10"/>
        <v>504</v>
      </c>
      <c r="H100" s="37">
        <f t="shared" si="11"/>
        <v>0</v>
      </c>
      <c r="I100" s="40" t="s">
        <v>258</v>
      </c>
      <c r="M100" s="31" t="s">
        <v>109</v>
      </c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</row>
    <row r="101" spans="1:60" x14ac:dyDescent="0.15">
      <c r="A101" s="39">
        <v>43105</v>
      </c>
      <c r="B101" s="18">
        <v>5007</v>
      </c>
      <c r="C101" s="19">
        <f t="shared" si="6"/>
        <v>5.19</v>
      </c>
      <c r="D101" s="19">
        <f t="shared" si="7"/>
        <v>3.55</v>
      </c>
      <c r="E101" s="20">
        <f t="shared" si="8"/>
        <v>4.97</v>
      </c>
      <c r="F101" s="19">
        <f t="shared" si="9"/>
        <v>9.4</v>
      </c>
      <c r="G101" s="21">
        <f t="shared" si="10"/>
        <v>180</v>
      </c>
      <c r="H101" s="37">
        <f t="shared" si="11"/>
        <v>11.6</v>
      </c>
      <c r="I101" s="40" t="s">
        <v>258</v>
      </c>
      <c r="M101" s="31" t="s">
        <v>110</v>
      </c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</row>
    <row r="102" spans="1:60" x14ac:dyDescent="0.15">
      <c r="A102" s="39">
        <v>43105</v>
      </c>
      <c r="B102" s="18">
        <v>5020</v>
      </c>
      <c r="C102" s="19">
        <f t="shared" si="6"/>
        <v>4.87</v>
      </c>
      <c r="D102" s="19">
        <f t="shared" si="7"/>
        <v>3.07</v>
      </c>
      <c r="E102" s="20">
        <f t="shared" si="8"/>
        <v>4.5999999999999996</v>
      </c>
      <c r="F102" s="19">
        <f t="shared" si="9"/>
        <v>8.6300000000000008</v>
      </c>
      <c r="G102" s="21">
        <f t="shared" si="10"/>
        <v>737</v>
      </c>
      <c r="H102" s="37">
        <f t="shared" si="11"/>
        <v>8.8000000000000007</v>
      </c>
      <c r="I102" s="40" t="s">
        <v>258</v>
      </c>
      <c r="M102" s="31" t="s">
        <v>111</v>
      </c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</row>
    <row r="103" spans="1:60" x14ac:dyDescent="0.15">
      <c r="A103" s="39">
        <v>43105</v>
      </c>
      <c r="B103" s="18">
        <v>5034</v>
      </c>
      <c r="C103" s="19">
        <f t="shared" si="6"/>
        <v>3.78</v>
      </c>
      <c r="D103" s="19">
        <f t="shared" si="7"/>
        <v>3.04</v>
      </c>
      <c r="E103" s="20">
        <f t="shared" si="8"/>
        <v>4.47</v>
      </c>
      <c r="F103" s="19">
        <f t="shared" si="9"/>
        <v>8.52</v>
      </c>
      <c r="G103" s="21">
        <f t="shared" si="10"/>
        <v>224</v>
      </c>
      <c r="H103" s="37">
        <f t="shared" si="11"/>
        <v>12</v>
      </c>
      <c r="I103" s="40" t="s">
        <v>258</v>
      </c>
      <c r="M103" s="31" t="s">
        <v>112</v>
      </c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</row>
    <row r="104" spans="1:60" x14ac:dyDescent="0.15">
      <c r="A104" s="39">
        <v>43105</v>
      </c>
      <c r="B104" s="18">
        <v>5046</v>
      </c>
      <c r="C104" s="19">
        <f t="shared" si="6"/>
        <v>3.48</v>
      </c>
      <c r="D104" s="19">
        <f t="shared" si="7"/>
        <v>3.11</v>
      </c>
      <c r="E104" s="20">
        <f t="shared" si="8"/>
        <v>4.83</v>
      </c>
      <c r="F104" s="19">
        <f t="shared" si="9"/>
        <v>8.85</v>
      </c>
      <c r="G104" s="21">
        <f t="shared" si="10"/>
        <v>652</v>
      </c>
      <c r="H104" s="37">
        <f t="shared" si="11"/>
        <v>9.6</v>
      </c>
      <c r="I104" s="40" t="s">
        <v>258</v>
      </c>
      <c r="M104" s="31" t="s">
        <v>113</v>
      </c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</row>
    <row r="105" spans="1:60" x14ac:dyDescent="0.15">
      <c r="A105" s="39">
        <v>43105</v>
      </c>
      <c r="B105" s="18">
        <v>5053</v>
      </c>
      <c r="C105" s="19">
        <f t="shared" si="6"/>
        <v>2.9</v>
      </c>
      <c r="D105" s="19">
        <f t="shared" si="7"/>
        <v>2.93</v>
      </c>
      <c r="E105" s="20">
        <f t="shared" si="8"/>
        <v>4.59</v>
      </c>
      <c r="F105" s="19">
        <f t="shared" si="9"/>
        <v>8.57</v>
      </c>
      <c r="G105" s="21">
        <f t="shared" si="10"/>
        <v>241</v>
      </c>
      <c r="H105" s="37">
        <f t="shared" si="11"/>
        <v>9</v>
      </c>
      <c r="I105" s="40" t="s">
        <v>258</v>
      </c>
      <c r="M105" s="31" t="s">
        <v>114</v>
      </c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</row>
    <row r="106" spans="1:60" x14ac:dyDescent="0.15">
      <c r="A106" s="39">
        <v>43105</v>
      </c>
      <c r="B106" s="18">
        <v>5212</v>
      </c>
      <c r="C106" s="19">
        <f t="shared" si="6"/>
        <v>3.31</v>
      </c>
      <c r="D106" s="19">
        <f t="shared" si="7"/>
        <v>2.72</v>
      </c>
      <c r="E106" s="20">
        <f t="shared" si="8"/>
        <v>4.93</v>
      </c>
      <c r="F106" s="19">
        <f t="shared" si="9"/>
        <v>8.5500000000000007</v>
      </c>
      <c r="G106" s="21">
        <f t="shared" si="10"/>
        <v>312</v>
      </c>
      <c r="H106" s="37">
        <f t="shared" si="11"/>
        <v>9.9</v>
      </c>
      <c r="I106" s="40" t="s">
        <v>258</v>
      </c>
      <c r="M106" s="31" t="s">
        <v>115</v>
      </c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</row>
    <row r="107" spans="1:60" x14ac:dyDescent="0.15">
      <c r="A107" s="39">
        <v>43105</v>
      </c>
      <c r="B107" s="18">
        <v>5249</v>
      </c>
      <c r="C107" s="19">
        <f t="shared" si="6"/>
        <v>3.86</v>
      </c>
      <c r="D107" s="19">
        <f t="shared" si="7"/>
        <v>2.9</v>
      </c>
      <c r="E107" s="20">
        <f t="shared" si="8"/>
        <v>4.99</v>
      </c>
      <c r="F107" s="19">
        <f t="shared" si="9"/>
        <v>8.81</v>
      </c>
      <c r="G107" s="21">
        <f t="shared" si="10"/>
        <v>141</v>
      </c>
      <c r="H107" s="37">
        <f t="shared" si="11"/>
        <v>11.6</v>
      </c>
      <c r="I107" s="40" t="s">
        <v>258</v>
      </c>
      <c r="M107" s="31" t="s">
        <v>116</v>
      </c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</row>
    <row r="108" spans="1:60" x14ac:dyDescent="0.15">
      <c r="A108" s="39">
        <v>43105</v>
      </c>
      <c r="B108" s="18">
        <v>5282</v>
      </c>
      <c r="C108" s="19">
        <f t="shared" si="6"/>
        <v>4.45</v>
      </c>
      <c r="D108" s="19">
        <f t="shared" si="7"/>
        <v>3.33</v>
      </c>
      <c r="E108" s="20">
        <f t="shared" si="8"/>
        <v>4.96</v>
      </c>
      <c r="F108" s="19">
        <f t="shared" si="9"/>
        <v>9.25</v>
      </c>
      <c r="G108" s="21">
        <f t="shared" si="10"/>
        <v>51</v>
      </c>
      <c r="H108" s="37">
        <f t="shared" si="11"/>
        <v>12.4</v>
      </c>
      <c r="I108" s="40" t="s">
        <v>258</v>
      </c>
      <c r="M108" s="31" t="s">
        <v>117</v>
      </c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</row>
    <row r="109" spans="1:60" x14ac:dyDescent="0.15">
      <c r="A109" s="39">
        <v>43105</v>
      </c>
      <c r="B109" s="18">
        <v>5297</v>
      </c>
      <c r="C109" s="19">
        <f t="shared" si="6"/>
        <v>4.6100000000000003</v>
      </c>
      <c r="D109" s="19">
        <f t="shared" si="7"/>
        <v>2.96</v>
      </c>
      <c r="E109" s="20">
        <f t="shared" si="8"/>
        <v>5.0199999999999996</v>
      </c>
      <c r="F109" s="19">
        <f t="shared" si="9"/>
        <v>8.93</v>
      </c>
      <c r="G109" s="21">
        <f t="shared" si="10"/>
        <v>146</v>
      </c>
      <c r="H109" s="37">
        <f t="shared" si="11"/>
        <v>11.3</v>
      </c>
      <c r="I109" s="40" t="s">
        <v>258</v>
      </c>
      <c r="M109" s="31" t="s">
        <v>118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</row>
    <row r="110" spans="1:60" x14ac:dyDescent="0.15">
      <c r="A110" s="39">
        <v>43105</v>
      </c>
      <c r="B110" s="18">
        <v>5298</v>
      </c>
      <c r="C110" s="19">
        <f t="shared" si="6"/>
        <v>3.84</v>
      </c>
      <c r="D110" s="19">
        <f t="shared" si="7"/>
        <v>2.9</v>
      </c>
      <c r="E110" s="20">
        <f t="shared" si="8"/>
        <v>4.5199999999999996</v>
      </c>
      <c r="F110" s="19">
        <f t="shared" si="9"/>
        <v>8.36</v>
      </c>
      <c r="G110" s="21">
        <f t="shared" si="10"/>
        <v>170</v>
      </c>
      <c r="H110" s="37">
        <f t="shared" si="11"/>
        <v>11.3</v>
      </c>
      <c r="I110" s="40" t="s">
        <v>258</v>
      </c>
      <c r="M110" s="31" t="s">
        <v>119</v>
      </c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</row>
    <row r="111" spans="1:60" x14ac:dyDescent="0.15">
      <c r="A111" s="39">
        <v>43105</v>
      </c>
      <c r="B111" s="22">
        <v>5405</v>
      </c>
      <c r="C111" s="19">
        <f t="shared" si="6"/>
        <v>4.22</v>
      </c>
      <c r="D111" s="19">
        <f t="shared" si="7"/>
        <v>3.34</v>
      </c>
      <c r="E111" s="20">
        <f t="shared" si="8"/>
        <v>4.8</v>
      </c>
      <c r="F111" s="19">
        <f t="shared" si="9"/>
        <v>9.15</v>
      </c>
      <c r="G111" s="21">
        <f t="shared" si="10"/>
        <v>3070</v>
      </c>
      <c r="H111" s="37">
        <f t="shared" si="11"/>
        <v>11</v>
      </c>
      <c r="I111" s="40" t="s">
        <v>258</v>
      </c>
      <c r="M111" s="31" t="s">
        <v>120</v>
      </c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</row>
    <row r="112" spans="1:60" x14ac:dyDescent="0.15">
      <c r="A112" s="39">
        <v>43105</v>
      </c>
      <c r="B112" s="22">
        <v>5409</v>
      </c>
      <c r="C112" s="19">
        <f t="shared" si="6"/>
        <v>4.3600000000000003</v>
      </c>
      <c r="D112" s="19">
        <f t="shared" si="7"/>
        <v>3.21</v>
      </c>
      <c r="E112" s="20">
        <f t="shared" si="8"/>
        <v>4.97</v>
      </c>
      <c r="F112" s="19">
        <f t="shared" si="9"/>
        <v>9.0500000000000007</v>
      </c>
      <c r="G112" s="21">
        <f t="shared" si="10"/>
        <v>310</v>
      </c>
      <c r="H112" s="37">
        <f t="shared" si="11"/>
        <v>10</v>
      </c>
      <c r="I112" s="40" t="s">
        <v>258</v>
      </c>
      <c r="M112" s="31" t="s">
        <v>121</v>
      </c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</row>
    <row r="113" spans="1:60" x14ac:dyDescent="0.15">
      <c r="A113" s="39">
        <v>43105</v>
      </c>
      <c r="B113" s="22">
        <v>5417</v>
      </c>
      <c r="C113" s="19">
        <f t="shared" si="6"/>
        <v>4.66</v>
      </c>
      <c r="D113" s="19">
        <f t="shared" si="7"/>
        <v>3.19</v>
      </c>
      <c r="E113" s="20">
        <f t="shared" si="8"/>
        <v>4.96</v>
      </c>
      <c r="F113" s="19">
        <f t="shared" si="9"/>
        <v>9.08</v>
      </c>
      <c r="G113" s="21">
        <f t="shared" si="10"/>
        <v>34</v>
      </c>
      <c r="H113" s="37">
        <f t="shared" si="11"/>
        <v>11.2</v>
      </c>
      <c r="I113" s="40" t="s">
        <v>258</v>
      </c>
      <c r="M113" s="31" t="s">
        <v>122</v>
      </c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</row>
    <row r="114" spans="1:60" x14ac:dyDescent="0.15">
      <c r="A114" s="39">
        <v>43105</v>
      </c>
      <c r="B114" s="22">
        <v>5439</v>
      </c>
      <c r="C114" s="19">
        <f t="shared" si="6"/>
        <v>3.92</v>
      </c>
      <c r="D114" s="19">
        <f t="shared" si="7"/>
        <v>3.01</v>
      </c>
      <c r="E114" s="20">
        <f t="shared" si="8"/>
        <v>5.09</v>
      </c>
      <c r="F114" s="19">
        <f t="shared" si="9"/>
        <v>9</v>
      </c>
      <c r="G114" s="21">
        <f t="shared" si="10"/>
        <v>1002</v>
      </c>
      <c r="H114" s="37">
        <f t="shared" si="11"/>
        <v>9.4</v>
      </c>
      <c r="I114" s="40" t="s">
        <v>258</v>
      </c>
      <c r="M114" s="31" t="s">
        <v>123</v>
      </c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</row>
    <row r="115" spans="1:60" x14ac:dyDescent="0.15">
      <c r="A115" s="39">
        <v>43105</v>
      </c>
      <c r="B115" s="22">
        <v>5455</v>
      </c>
      <c r="C115" s="19">
        <f t="shared" si="6"/>
        <v>4.66</v>
      </c>
      <c r="D115" s="19">
        <f t="shared" si="7"/>
        <v>3.44</v>
      </c>
      <c r="E115" s="20">
        <f t="shared" si="8"/>
        <v>5.04</v>
      </c>
      <c r="F115" s="19">
        <f t="shared" si="9"/>
        <v>9.35</v>
      </c>
      <c r="G115" s="21">
        <f t="shared" si="10"/>
        <v>83</v>
      </c>
      <c r="H115" s="37">
        <f t="shared" si="11"/>
        <v>11</v>
      </c>
      <c r="I115" s="40" t="s">
        <v>258</v>
      </c>
      <c r="M115" s="31" t="s">
        <v>124</v>
      </c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</row>
    <row r="116" spans="1:60" x14ac:dyDescent="0.15">
      <c r="A116" s="39">
        <v>43105</v>
      </c>
      <c r="B116" s="22">
        <v>5464</v>
      </c>
      <c r="C116" s="19">
        <f t="shared" si="6"/>
        <v>4.0599999999999996</v>
      </c>
      <c r="D116" s="19">
        <f t="shared" si="7"/>
        <v>3.05</v>
      </c>
      <c r="E116" s="20">
        <f t="shared" si="8"/>
        <v>4.9000000000000004</v>
      </c>
      <c r="F116" s="19">
        <f t="shared" si="9"/>
        <v>8.86</v>
      </c>
      <c r="G116" s="21">
        <f t="shared" si="10"/>
        <v>57</v>
      </c>
      <c r="H116" s="37">
        <f t="shared" si="11"/>
        <v>9.4</v>
      </c>
      <c r="I116" s="40" t="s">
        <v>258</v>
      </c>
      <c r="M116" s="31" t="s">
        <v>125</v>
      </c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</row>
    <row r="117" spans="1:60" x14ac:dyDescent="0.15">
      <c r="A117" s="39">
        <v>43105</v>
      </c>
      <c r="B117" s="22">
        <v>5472</v>
      </c>
      <c r="C117" s="19">
        <f t="shared" si="6"/>
        <v>4.7</v>
      </c>
      <c r="D117" s="19">
        <f t="shared" si="7"/>
        <v>3.31</v>
      </c>
      <c r="E117" s="20">
        <f t="shared" si="8"/>
        <v>4.88</v>
      </c>
      <c r="F117" s="19">
        <f t="shared" si="9"/>
        <v>9.02</v>
      </c>
      <c r="G117" s="21">
        <f t="shared" si="10"/>
        <v>39</v>
      </c>
      <c r="H117" s="37">
        <f t="shared" si="11"/>
        <v>9.9</v>
      </c>
      <c r="I117" s="40" t="s">
        <v>258</v>
      </c>
      <c r="M117" s="31" t="s">
        <v>126</v>
      </c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</row>
    <row r="118" spans="1:60" x14ac:dyDescent="0.15">
      <c r="A118" s="39">
        <v>43105</v>
      </c>
      <c r="B118" s="22">
        <v>5473</v>
      </c>
      <c r="C118" s="19">
        <f t="shared" si="6"/>
        <v>4.8899999999999997</v>
      </c>
      <c r="D118" s="19">
        <f t="shared" si="7"/>
        <v>3.07</v>
      </c>
      <c r="E118" s="20">
        <f t="shared" si="8"/>
        <v>4.7</v>
      </c>
      <c r="F118" s="19">
        <f t="shared" si="9"/>
        <v>8.6300000000000008</v>
      </c>
      <c r="G118" s="21">
        <f t="shared" si="10"/>
        <v>553</v>
      </c>
      <c r="H118" s="37">
        <f t="shared" si="11"/>
        <v>13.5</v>
      </c>
      <c r="I118" s="40" t="s">
        <v>258</v>
      </c>
      <c r="M118" s="31" t="s">
        <v>127</v>
      </c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</row>
    <row r="119" spans="1:60" x14ac:dyDescent="0.15">
      <c r="A119" s="39">
        <v>43105</v>
      </c>
      <c r="B119" s="22">
        <v>5651</v>
      </c>
      <c r="C119" s="19">
        <f t="shared" si="6"/>
        <v>4.95</v>
      </c>
      <c r="D119" s="19">
        <f t="shared" si="7"/>
        <v>3.54</v>
      </c>
      <c r="E119" s="20">
        <f t="shared" si="8"/>
        <v>4.83</v>
      </c>
      <c r="F119" s="19">
        <f t="shared" si="9"/>
        <v>9.3699999999999992</v>
      </c>
      <c r="G119" s="21">
        <f t="shared" si="10"/>
        <v>889</v>
      </c>
      <c r="H119" s="37">
        <f t="shared" si="11"/>
        <v>10</v>
      </c>
      <c r="I119" s="40" t="s">
        <v>258</v>
      </c>
      <c r="M119" s="31" t="s">
        <v>128</v>
      </c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</row>
    <row r="120" spans="1:60" x14ac:dyDescent="0.15">
      <c r="A120" s="39">
        <v>43105</v>
      </c>
      <c r="B120" s="22">
        <v>5658</v>
      </c>
      <c r="C120" s="19">
        <f t="shared" si="6"/>
        <v>3.35</v>
      </c>
      <c r="D120" s="19">
        <f t="shared" si="7"/>
        <v>2.92</v>
      </c>
      <c r="E120" s="20">
        <f t="shared" si="8"/>
        <v>4.8</v>
      </c>
      <c r="F120" s="19">
        <f t="shared" si="9"/>
        <v>8.7200000000000006</v>
      </c>
      <c r="G120" s="21">
        <f t="shared" si="10"/>
        <v>107</v>
      </c>
      <c r="H120" s="37">
        <f t="shared" si="11"/>
        <v>10.5</v>
      </c>
      <c r="I120" s="40" t="s">
        <v>258</v>
      </c>
      <c r="M120" s="31" t="s">
        <v>129</v>
      </c>
    </row>
    <row r="121" spans="1:60" x14ac:dyDescent="0.15">
      <c r="A121" s="39">
        <v>43105</v>
      </c>
      <c r="B121" s="22">
        <v>5663</v>
      </c>
      <c r="C121" s="19">
        <f t="shared" si="6"/>
        <v>4.24</v>
      </c>
      <c r="D121" s="19">
        <f t="shared" si="7"/>
        <v>3.1</v>
      </c>
      <c r="E121" s="20">
        <f t="shared" si="8"/>
        <v>5.1100000000000003</v>
      </c>
      <c r="F121" s="19">
        <f t="shared" si="9"/>
        <v>9.07</v>
      </c>
      <c r="G121" s="21">
        <f t="shared" si="10"/>
        <v>1170</v>
      </c>
      <c r="H121" s="37">
        <f t="shared" si="11"/>
        <v>10.3</v>
      </c>
      <c r="I121" s="40" t="s">
        <v>258</v>
      </c>
      <c r="M121" s="31" t="s">
        <v>130</v>
      </c>
    </row>
    <row r="122" spans="1:60" x14ac:dyDescent="0.15">
      <c r="A122" s="39">
        <v>43105</v>
      </c>
      <c r="B122" s="22">
        <v>5676</v>
      </c>
      <c r="C122" s="19">
        <f t="shared" si="6"/>
        <v>4.54</v>
      </c>
      <c r="D122" s="19">
        <f t="shared" si="7"/>
        <v>3.2</v>
      </c>
      <c r="E122" s="20">
        <f t="shared" si="8"/>
        <v>5.0199999999999996</v>
      </c>
      <c r="F122" s="19">
        <f t="shared" si="9"/>
        <v>9.1</v>
      </c>
      <c r="G122" s="21">
        <f t="shared" si="10"/>
        <v>17</v>
      </c>
      <c r="H122" s="37">
        <f t="shared" si="11"/>
        <v>12.9</v>
      </c>
      <c r="I122" s="40" t="s">
        <v>258</v>
      </c>
      <c r="M122" s="31" t="s">
        <v>131</v>
      </c>
    </row>
    <row r="123" spans="1:60" x14ac:dyDescent="0.15">
      <c r="A123" s="39">
        <v>43105</v>
      </c>
      <c r="B123" s="22">
        <v>5677</v>
      </c>
      <c r="C123" s="19">
        <f t="shared" si="6"/>
        <v>4.34</v>
      </c>
      <c r="D123" s="19">
        <f t="shared" si="7"/>
        <v>3.45</v>
      </c>
      <c r="E123" s="20">
        <f t="shared" si="8"/>
        <v>4.75</v>
      </c>
      <c r="F123" s="19">
        <f t="shared" si="9"/>
        <v>9.14</v>
      </c>
      <c r="G123" s="21">
        <f t="shared" si="10"/>
        <v>64</v>
      </c>
      <c r="H123" s="37">
        <f t="shared" si="11"/>
        <v>10.1</v>
      </c>
      <c r="I123" s="40" t="s">
        <v>258</v>
      </c>
      <c r="M123" s="31" t="s">
        <v>132</v>
      </c>
    </row>
    <row r="124" spans="1:60" x14ac:dyDescent="0.15">
      <c r="A124" s="39">
        <v>43105</v>
      </c>
      <c r="B124" s="22">
        <v>5694</v>
      </c>
      <c r="C124" s="19">
        <f t="shared" si="6"/>
        <v>4.1399999999999997</v>
      </c>
      <c r="D124" s="19">
        <f t="shared" si="7"/>
        <v>3.06</v>
      </c>
      <c r="E124" s="20">
        <f t="shared" si="8"/>
        <v>4.84</v>
      </c>
      <c r="F124" s="19">
        <f t="shared" si="9"/>
        <v>8.7799999999999994</v>
      </c>
      <c r="G124" s="21">
        <f t="shared" si="10"/>
        <v>11</v>
      </c>
      <c r="H124" s="37">
        <f t="shared" si="11"/>
        <v>12.3</v>
      </c>
      <c r="I124" s="40" t="s">
        <v>258</v>
      </c>
      <c r="M124" s="31" t="s">
        <v>133</v>
      </c>
    </row>
    <row r="125" spans="1:60" x14ac:dyDescent="0.15">
      <c r="A125" s="39">
        <v>43105</v>
      </c>
      <c r="B125" s="22">
        <v>5696</v>
      </c>
      <c r="C125" s="19">
        <f t="shared" si="6"/>
        <v>3.83</v>
      </c>
      <c r="D125" s="19">
        <f t="shared" si="7"/>
        <v>3.22</v>
      </c>
      <c r="E125" s="20">
        <f t="shared" si="8"/>
        <v>4.91</v>
      </c>
      <c r="F125" s="19">
        <f t="shared" si="9"/>
        <v>9.0299999999999994</v>
      </c>
      <c r="G125" s="21">
        <f t="shared" si="10"/>
        <v>40</v>
      </c>
      <c r="H125" s="37">
        <f t="shared" si="11"/>
        <v>12</v>
      </c>
      <c r="I125" s="40" t="s">
        <v>258</v>
      </c>
      <c r="M125" s="31" t="s">
        <v>134</v>
      </c>
    </row>
    <row r="126" spans="1:60" x14ac:dyDescent="0.15">
      <c r="A126" s="39">
        <v>43105</v>
      </c>
      <c r="B126" s="22">
        <v>5697</v>
      </c>
      <c r="C126" s="19">
        <f t="shared" si="6"/>
        <v>5.24</v>
      </c>
      <c r="D126" s="19">
        <f t="shared" si="7"/>
        <v>3.31</v>
      </c>
      <c r="E126" s="20">
        <f t="shared" si="8"/>
        <v>4.99</v>
      </c>
      <c r="F126" s="19">
        <f t="shared" si="9"/>
        <v>9.1300000000000008</v>
      </c>
      <c r="G126" s="21">
        <f t="shared" si="10"/>
        <v>370</v>
      </c>
      <c r="H126" s="37">
        <f t="shared" si="11"/>
        <v>11.4</v>
      </c>
      <c r="I126" s="40" t="s">
        <v>258</v>
      </c>
      <c r="M126" s="31" t="s">
        <v>135</v>
      </c>
    </row>
    <row r="127" spans="1:60" x14ac:dyDescent="0.15">
      <c r="A127" s="39">
        <v>43105</v>
      </c>
      <c r="B127" s="22">
        <v>5808</v>
      </c>
      <c r="C127" s="19">
        <f t="shared" si="6"/>
        <v>4.2</v>
      </c>
      <c r="D127" s="19">
        <f t="shared" si="7"/>
        <v>3.44</v>
      </c>
      <c r="E127" s="20">
        <f t="shared" si="8"/>
        <v>4.8499999999999996</v>
      </c>
      <c r="F127" s="19">
        <f t="shared" si="9"/>
        <v>9.2200000000000006</v>
      </c>
      <c r="G127" s="21">
        <f t="shared" si="10"/>
        <v>180</v>
      </c>
      <c r="H127" s="37">
        <f t="shared" si="11"/>
        <v>15.7</v>
      </c>
      <c r="I127" s="40" t="s">
        <v>258</v>
      </c>
      <c r="M127" s="31" t="s">
        <v>136</v>
      </c>
    </row>
    <row r="128" spans="1:60" x14ac:dyDescent="0.15">
      <c r="A128" s="39">
        <v>43105</v>
      </c>
      <c r="B128" s="22">
        <v>5823</v>
      </c>
      <c r="C128" s="19">
        <f t="shared" si="6"/>
        <v>4.57</v>
      </c>
      <c r="D128" s="19">
        <f t="shared" si="7"/>
        <v>3.35</v>
      </c>
      <c r="E128" s="20">
        <f t="shared" si="8"/>
        <v>4.5999999999999996</v>
      </c>
      <c r="F128" s="19">
        <f t="shared" si="9"/>
        <v>8.92</v>
      </c>
      <c r="G128" s="21">
        <f t="shared" si="10"/>
        <v>1260</v>
      </c>
      <c r="H128" s="37">
        <f t="shared" si="11"/>
        <v>12.4</v>
      </c>
      <c r="I128" s="40" t="s">
        <v>258</v>
      </c>
      <c r="M128" s="31" t="s">
        <v>137</v>
      </c>
    </row>
    <row r="129" spans="1:13" x14ac:dyDescent="0.15">
      <c r="A129" s="39">
        <v>43105</v>
      </c>
      <c r="B129" s="22">
        <v>5828</v>
      </c>
      <c r="C129" s="19">
        <f t="shared" si="6"/>
        <v>4.17</v>
      </c>
      <c r="D129" s="19">
        <f t="shared" si="7"/>
        <v>3.24</v>
      </c>
      <c r="E129" s="20">
        <f t="shared" si="8"/>
        <v>4.8099999999999996</v>
      </c>
      <c r="F129" s="19">
        <f t="shared" si="9"/>
        <v>8.9499999999999993</v>
      </c>
      <c r="G129" s="21">
        <f t="shared" si="10"/>
        <v>110</v>
      </c>
      <c r="H129" s="37">
        <f t="shared" si="11"/>
        <v>9.9</v>
      </c>
      <c r="I129" s="40" t="s">
        <v>258</v>
      </c>
      <c r="M129" s="31" t="s">
        <v>138</v>
      </c>
    </row>
    <row r="130" spans="1:13" x14ac:dyDescent="0.15">
      <c r="A130" s="39">
        <v>43105</v>
      </c>
      <c r="B130" s="22">
        <v>5834</v>
      </c>
      <c r="C130" s="19">
        <f t="shared" si="6"/>
        <v>3.44</v>
      </c>
      <c r="D130" s="19">
        <f t="shared" si="7"/>
        <v>3.17</v>
      </c>
      <c r="E130" s="20">
        <f t="shared" si="8"/>
        <v>5.0199999999999996</v>
      </c>
      <c r="F130" s="19">
        <f t="shared" si="9"/>
        <v>8.98</v>
      </c>
      <c r="G130" s="21">
        <f t="shared" si="10"/>
        <v>47</v>
      </c>
      <c r="H130" s="37">
        <f t="shared" si="11"/>
        <v>10.199999999999999</v>
      </c>
      <c r="I130" s="40" t="s">
        <v>258</v>
      </c>
      <c r="M130" s="31" t="s">
        <v>139</v>
      </c>
    </row>
    <row r="131" spans="1:13" x14ac:dyDescent="0.15">
      <c r="A131" s="39">
        <v>43105</v>
      </c>
      <c r="B131" s="22">
        <v>5838</v>
      </c>
      <c r="C131" s="19">
        <f t="shared" si="6"/>
        <v>4.07</v>
      </c>
      <c r="D131" s="19">
        <f t="shared" si="7"/>
        <v>3.22</v>
      </c>
      <c r="E131" s="20">
        <f t="shared" si="8"/>
        <v>5.03</v>
      </c>
      <c r="F131" s="19">
        <f t="shared" si="9"/>
        <v>9.1</v>
      </c>
      <c r="G131" s="21">
        <f t="shared" si="10"/>
        <v>641</v>
      </c>
      <c r="H131" s="37">
        <f t="shared" si="11"/>
        <v>10.5</v>
      </c>
      <c r="I131" s="40" t="s">
        <v>258</v>
      </c>
      <c r="M131" s="31" t="s">
        <v>140</v>
      </c>
    </row>
    <row r="132" spans="1:13" x14ac:dyDescent="0.15">
      <c r="A132" s="39">
        <v>43105</v>
      </c>
      <c r="B132" s="22">
        <v>5840</v>
      </c>
      <c r="C132" s="19">
        <f t="shared" si="6"/>
        <v>3.14</v>
      </c>
      <c r="D132" s="19">
        <f t="shared" si="7"/>
        <v>2.97</v>
      </c>
      <c r="E132" s="20">
        <f t="shared" si="8"/>
        <v>5.0199999999999996</v>
      </c>
      <c r="F132" s="19">
        <f t="shared" si="9"/>
        <v>8.8800000000000008</v>
      </c>
      <c r="G132" s="21">
        <f t="shared" si="10"/>
        <v>51</v>
      </c>
      <c r="H132" s="37">
        <f t="shared" si="11"/>
        <v>10.7</v>
      </c>
      <c r="I132" s="40" t="s">
        <v>258</v>
      </c>
      <c r="M132" s="31" t="s">
        <v>141</v>
      </c>
    </row>
    <row r="133" spans="1:13" x14ac:dyDescent="0.15">
      <c r="A133" s="39">
        <v>43105</v>
      </c>
      <c r="B133" s="22">
        <v>5844</v>
      </c>
      <c r="C133" s="19">
        <f t="shared" si="6"/>
        <v>5.31</v>
      </c>
      <c r="D133" s="19">
        <f t="shared" si="7"/>
        <v>3.47</v>
      </c>
      <c r="E133" s="20">
        <f t="shared" si="8"/>
        <v>4.9000000000000004</v>
      </c>
      <c r="F133" s="19">
        <f t="shared" si="9"/>
        <v>9.26</v>
      </c>
      <c r="G133" s="21">
        <f t="shared" si="10"/>
        <v>57</v>
      </c>
      <c r="H133" s="37">
        <f t="shared" si="11"/>
        <v>14.2</v>
      </c>
      <c r="I133" s="40" t="s">
        <v>258</v>
      </c>
      <c r="M133" s="31" t="s">
        <v>142</v>
      </c>
    </row>
    <row r="134" spans="1:13" x14ac:dyDescent="0.15">
      <c r="A134" s="39">
        <v>43105</v>
      </c>
      <c r="B134" s="22">
        <v>5849</v>
      </c>
      <c r="C134" s="19">
        <f t="shared" si="6"/>
        <v>3.33</v>
      </c>
      <c r="D134" s="19">
        <f t="shared" si="7"/>
        <v>3.09</v>
      </c>
      <c r="E134" s="20">
        <f t="shared" si="8"/>
        <v>5.08</v>
      </c>
      <c r="F134" s="19">
        <f t="shared" si="9"/>
        <v>9.08</v>
      </c>
      <c r="G134" s="21">
        <f t="shared" si="10"/>
        <v>23</v>
      </c>
      <c r="H134" s="37">
        <f t="shared" si="11"/>
        <v>9.5</v>
      </c>
      <c r="I134" s="40" t="s">
        <v>258</v>
      </c>
      <c r="M134" s="31" t="s">
        <v>143</v>
      </c>
    </row>
    <row r="135" spans="1:13" x14ac:dyDescent="0.15">
      <c r="A135" s="39">
        <v>43105</v>
      </c>
      <c r="B135" s="22">
        <v>5858</v>
      </c>
      <c r="C135" s="19">
        <f t="shared" si="6"/>
        <v>5.55</v>
      </c>
      <c r="D135" s="19">
        <f t="shared" si="7"/>
        <v>3.06</v>
      </c>
      <c r="E135" s="20">
        <f t="shared" si="8"/>
        <v>4.8</v>
      </c>
      <c r="F135" s="19">
        <f t="shared" si="9"/>
        <v>8.65</v>
      </c>
      <c r="G135" s="21">
        <f t="shared" si="10"/>
        <v>85</v>
      </c>
      <c r="H135" s="37">
        <f t="shared" si="11"/>
        <v>14.5</v>
      </c>
      <c r="I135" s="40" t="s">
        <v>258</v>
      </c>
      <c r="M135" s="31" t="s">
        <v>144</v>
      </c>
    </row>
    <row r="136" spans="1:13" x14ac:dyDescent="0.15">
      <c r="A136" s="39">
        <v>43105</v>
      </c>
      <c r="B136" s="22">
        <v>5862</v>
      </c>
      <c r="C136" s="19">
        <f t="shared" si="6"/>
        <v>3.95</v>
      </c>
      <c r="D136" s="19">
        <f t="shared" si="7"/>
        <v>2.84</v>
      </c>
      <c r="E136" s="20">
        <f t="shared" si="8"/>
        <v>5.07</v>
      </c>
      <c r="F136" s="19">
        <f t="shared" si="9"/>
        <v>8.77</v>
      </c>
      <c r="G136" s="21">
        <f t="shared" si="10"/>
        <v>28</v>
      </c>
      <c r="H136" s="37">
        <f t="shared" si="11"/>
        <v>11.5</v>
      </c>
      <c r="I136" s="40" t="s">
        <v>258</v>
      </c>
      <c r="M136" s="31" t="s">
        <v>145</v>
      </c>
    </row>
    <row r="137" spans="1:13" x14ac:dyDescent="0.15">
      <c r="A137" s="39">
        <v>43105</v>
      </c>
      <c r="B137" s="22">
        <v>6058</v>
      </c>
      <c r="C137" s="19">
        <f t="shared" si="6"/>
        <v>3.33</v>
      </c>
      <c r="D137" s="19">
        <f t="shared" si="7"/>
        <v>2.6</v>
      </c>
      <c r="E137" s="20">
        <f t="shared" si="8"/>
        <v>4.99</v>
      </c>
      <c r="F137" s="19">
        <f t="shared" si="9"/>
        <v>8.3800000000000008</v>
      </c>
      <c r="G137" s="21">
        <f t="shared" si="10"/>
        <v>37</v>
      </c>
      <c r="H137" s="37">
        <f t="shared" si="11"/>
        <v>18.8</v>
      </c>
      <c r="I137" s="40" t="s">
        <v>258</v>
      </c>
      <c r="M137" s="31" t="s">
        <v>146</v>
      </c>
    </row>
    <row r="138" spans="1:13" x14ac:dyDescent="0.15">
      <c r="A138" s="39">
        <v>43105</v>
      </c>
      <c r="B138" s="22">
        <v>6076</v>
      </c>
      <c r="C138" s="19">
        <f t="shared" si="6"/>
        <v>3.17</v>
      </c>
      <c r="D138" s="19">
        <f t="shared" si="7"/>
        <v>2.95</v>
      </c>
      <c r="E138" s="20">
        <f t="shared" si="8"/>
        <v>5.0599999999999996</v>
      </c>
      <c r="F138" s="19">
        <f t="shared" si="9"/>
        <v>8.9499999999999993</v>
      </c>
      <c r="G138" s="21">
        <f t="shared" si="10"/>
        <v>155</v>
      </c>
      <c r="H138" s="37">
        <f t="shared" si="11"/>
        <v>9.3000000000000007</v>
      </c>
      <c r="I138" s="40" t="s">
        <v>258</v>
      </c>
      <c r="M138" s="31" t="s">
        <v>147</v>
      </c>
    </row>
    <row r="139" spans="1:13" x14ac:dyDescent="0.15">
      <c r="A139" s="39">
        <v>43105</v>
      </c>
      <c r="B139" s="22">
        <v>6090</v>
      </c>
      <c r="C139" s="19">
        <f t="shared" si="6"/>
        <v>3.9</v>
      </c>
      <c r="D139" s="19">
        <f t="shared" si="7"/>
        <v>3.02</v>
      </c>
      <c r="E139" s="20">
        <f t="shared" si="8"/>
        <v>5.14</v>
      </c>
      <c r="F139" s="19">
        <f t="shared" si="9"/>
        <v>8.99</v>
      </c>
      <c r="G139" s="21">
        <f t="shared" si="10"/>
        <v>26</v>
      </c>
      <c r="H139" s="37">
        <f t="shared" si="11"/>
        <v>10.6</v>
      </c>
      <c r="I139" s="40" t="s">
        <v>258</v>
      </c>
      <c r="M139" s="31" t="s">
        <v>148</v>
      </c>
    </row>
    <row r="140" spans="1:13" x14ac:dyDescent="0.15">
      <c r="A140" s="39">
        <v>43105</v>
      </c>
      <c r="B140" s="22">
        <v>6091</v>
      </c>
      <c r="C140" s="19">
        <f t="shared" si="6"/>
        <v>3.65</v>
      </c>
      <c r="D140" s="19">
        <f t="shared" si="7"/>
        <v>2.8</v>
      </c>
      <c r="E140" s="20">
        <f t="shared" si="8"/>
        <v>5.12</v>
      </c>
      <c r="F140" s="19">
        <f t="shared" si="9"/>
        <v>8.86</v>
      </c>
      <c r="G140" s="21">
        <f t="shared" si="10"/>
        <v>37</v>
      </c>
      <c r="H140" s="37">
        <f t="shared" si="11"/>
        <v>11.5</v>
      </c>
      <c r="I140" s="40" t="s">
        <v>258</v>
      </c>
      <c r="M140" s="31" t="s">
        <v>149</v>
      </c>
    </row>
    <row r="141" spans="1:13" x14ac:dyDescent="0.15">
      <c r="A141" s="39">
        <v>43105</v>
      </c>
      <c r="B141" s="22">
        <v>6098</v>
      </c>
      <c r="C141" s="19">
        <f t="shared" si="6"/>
        <v>4.71</v>
      </c>
      <c r="D141" s="19">
        <f t="shared" si="7"/>
        <v>3.27</v>
      </c>
      <c r="E141" s="20">
        <f t="shared" si="8"/>
        <v>4.91</v>
      </c>
      <c r="F141" s="19">
        <f t="shared" si="9"/>
        <v>9.07</v>
      </c>
      <c r="G141" s="21">
        <f t="shared" si="10"/>
        <v>22</v>
      </c>
      <c r="H141" s="37">
        <f t="shared" si="11"/>
        <v>11.3</v>
      </c>
      <c r="I141" s="40" t="s">
        <v>258</v>
      </c>
      <c r="M141" s="31" t="s">
        <v>150</v>
      </c>
    </row>
    <row r="142" spans="1:13" x14ac:dyDescent="0.15">
      <c r="A142" s="39">
        <v>43105</v>
      </c>
      <c r="B142" s="22">
        <v>6201</v>
      </c>
      <c r="C142" s="19">
        <f t="shared" si="6"/>
        <v>3.5</v>
      </c>
      <c r="D142" s="19">
        <f t="shared" si="7"/>
        <v>2.68</v>
      </c>
      <c r="E142" s="20">
        <f t="shared" si="8"/>
        <v>4.67</v>
      </c>
      <c r="F142" s="19">
        <f t="shared" si="9"/>
        <v>8.2899999999999991</v>
      </c>
      <c r="G142" s="21">
        <f t="shared" si="10"/>
        <v>140</v>
      </c>
      <c r="H142" s="37">
        <f t="shared" si="11"/>
        <v>11.7</v>
      </c>
      <c r="I142" s="40" t="s">
        <v>258</v>
      </c>
      <c r="M142" s="31" t="s">
        <v>151</v>
      </c>
    </row>
    <row r="143" spans="1:13" x14ac:dyDescent="0.15">
      <c r="A143" s="39">
        <v>43105</v>
      </c>
      <c r="B143" s="22">
        <v>6205</v>
      </c>
      <c r="C143" s="19">
        <f t="shared" si="6"/>
        <v>4.1100000000000003</v>
      </c>
      <c r="D143" s="19">
        <f t="shared" si="7"/>
        <v>3.02</v>
      </c>
      <c r="E143" s="20">
        <f t="shared" si="8"/>
        <v>5.14</v>
      </c>
      <c r="F143" s="19">
        <f t="shared" si="9"/>
        <v>9.01</v>
      </c>
      <c r="G143" s="21">
        <f t="shared" si="10"/>
        <v>51</v>
      </c>
      <c r="H143" s="37">
        <f t="shared" si="11"/>
        <v>10.4</v>
      </c>
      <c r="I143" s="40" t="s">
        <v>258</v>
      </c>
      <c r="M143" s="31" t="s">
        <v>152</v>
      </c>
    </row>
    <row r="144" spans="1:13" x14ac:dyDescent="0.15">
      <c r="A144" s="39">
        <v>43105</v>
      </c>
      <c r="B144" s="22">
        <v>6206</v>
      </c>
      <c r="C144" s="19">
        <f t="shared" si="6"/>
        <v>4.41</v>
      </c>
      <c r="D144" s="19">
        <f t="shared" si="7"/>
        <v>3.4</v>
      </c>
      <c r="E144" s="20">
        <f t="shared" si="8"/>
        <v>5.16</v>
      </c>
      <c r="F144" s="19">
        <f t="shared" si="9"/>
        <v>9.3699999999999992</v>
      </c>
      <c r="G144" s="21">
        <f t="shared" si="10"/>
        <v>26</v>
      </c>
      <c r="H144" s="37">
        <f t="shared" si="11"/>
        <v>9.6</v>
      </c>
      <c r="I144" s="40" t="s">
        <v>258</v>
      </c>
      <c r="M144" s="31" t="s">
        <v>153</v>
      </c>
    </row>
    <row r="145" spans="1:13" x14ac:dyDescent="0.15">
      <c r="A145" s="39">
        <v>43105</v>
      </c>
      <c r="B145" s="22">
        <v>6210</v>
      </c>
      <c r="C145" s="19">
        <f t="shared" si="6"/>
        <v>3.64</v>
      </c>
      <c r="D145" s="19">
        <f t="shared" si="7"/>
        <v>2.8</v>
      </c>
      <c r="E145" s="20">
        <f t="shared" si="8"/>
        <v>5</v>
      </c>
      <c r="F145" s="19">
        <f t="shared" si="9"/>
        <v>8.67</v>
      </c>
      <c r="G145" s="21">
        <f t="shared" si="10"/>
        <v>18</v>
      </c>
      <c r="H145" s="37">
        <f t="shared" si="11"/>
        <v>11.7</v>
      </c>
      <c r="I145" s="40" t="s">
        <v>258</v>
      </c>
      <c r="M145" s="31" t="s">
        <v>154</v>
      </c>
    </row>
    <row r="146" spans="1:13" x14ac:dyDescent="0.15">
      <c r="A146" s="39">
        <v>43105</v>
      </c>
      <c r="B146" s="22">
        <v>6211</v>
      </c>
      <c r="C146" s="19">
        <f t="shared" si="6"/>
        <v>4.3</v>
      </c>
      <c r="D146" s="19">
        <f t="shared" si="7"/>
        <v>3.33</v>
      </c>
      <c r="E146" s="20">
        <f t="shared" si="8"/>
        <v>4.9800000000000004</v>
      </c>
      <c r="F146" s="19">
        <f t="shared" si="9"/>
        <v>9.2799999999999994</v>
      </c>
      <c r="G146" s="21">
        <f t="shared" si="10"/>
        <v>22</v>
      </c>
      <c r="H146" s="37">
        <f t="shared" si="11"/>
        <v>9.6</v>
      </c>
      <c r="I146" s="40" t="s">
        <v>258</v>
      </c>
      <c r="M146" s="31" t="s">
        <v>155</v>
      </c>
    </row>
    <row r="147" spans="1:13" x14ac:dyDescent="0.15">
      <c r="A147" s="39">
        <v>43105</v>
      </c>
      <c r="B147" s="22">
        <v>6213</v>
      </c>
      <c r="C147" s="19">
        <f t="shared" si="6"/>
        <v>3.64</v>
      </c>
      <c r="D147" s="19">
        <f t="shared" si="7"/>
        <v>2.87</v>
      </c>
      <c r="E147" s="20">
        <f t="shared" si="8"/>
        <v>4.91</v>
      </c>
      <c r="F147" s="19">
        <f t="shared" si="9"/>
        <v>8.64</v>
      </c>
      <c r="G147" s="21">
        <f t="shared" si="10"/>
        <v>32</v>
      </c>
      <c r="H147" s="37">
        <f t="shared" si="11"/>
        <v>10.8</v>
      </c>
      <c r="I147" s="40" t="s">
        <v>258</v>
      </c>
      <c r="M147" s="31" t="s">
        <v>156</v>
      </c>
    </row>
    <row r="148" spans="1:13" x14ac:dyDescent="0.15">
      <c r="A148" s="39">
        <v>43105</v>
      </c>
      <c r="B148" s="22">
        <v>6214</v>
      </c>
      <c r="C148" s="19">
        <f t="shared" si="6"/>
        <v>4.32</v>
      </c>
      <c r="D148" s="19">
        <f t="shared" si="7"/>
        <v>3.26</v>
      </c>
      <c r="E148" s="20">
        <f t="shared" si="8"/>
        <v>4.99</v>
      </c>
      <c r="F148" s="19">
        <f t="shared" si="9"/>
        <v>9.14</v>
      </c>
      <c r="G148" s="21">
        <f t="shared" si="10"/>
        <v>32</v>
      </c>
      <c r="H148" s="37">
        <f t="shared" si="11"/>
        <v>14.8</v>
      </c>
      <c r="I148" s="40" t="s">
        <v>258</v>
      </c>
      <c r="M148" s="31" t="s">
        <v>157</v>
      </c>
    </row>
    <row r="149" spans="1:13" x14ac:dyDescent="0.15">
      <c r="A149" s="39">
        <v>43105</v>
      </c>
      <c r="B149" s="22">
        <v>6215</v>
      </c>
      <c r="C149" s="19">
        <f t="shared" ref="C149:C212" si="12">IF(M149&gt;"",VALUE(MID(M149,15,4))/100,"")</f>
        <v>4.3099999999999996</v>
      </c>
      <c r="D149" s="19">
        <f t="shared" ref="D149:D212" si="13">IF(M149&gt;"",VALUE(MID(M149,19,4))/100,"")</f>
        <v>3.48</v>
      </c>
      <c r="E149" s="20">
        <f t="shared" ref="E149:E212" si="14">IF(M149&gt;"",VALUE(MID(M149,28,4))/100,"")</f>
        <v>4.9000000000000004</v>
      </c>
      <c r="F149" s="19">
        <f t="shared" ref="F149:F212" si="15">IF(M149&gt;"",VALUE(MID(M149,32,4))/100,"")</f>
        <v>9.18</v>
      </c>
      <c r="G149" s="21">
        <f t="shared" ref="G149:G212" si="16">IF(+M149&gt;"",VALUE(MID(M149,24,4)),"")</f>
        <v>228</v>
      </c>
      <c r="H149" s="37">
        <f t="shared" ref="H149:H212" si="17">IF(M149&gt;"",VALUE(MID(M149,44,3))/10,"")</f>
        <v>12.1</v>
      </c>
      <c r="I149" s="40" t="s">
        <v>258</v>
      </c>
      <c r="M149" s="31" t="s">
        <v>158</v>
      </c>
    </row>
    <row r="150" spans="1:13" x14ac:dyDescent="0.15">
      <c r="A150" s="39">
        <v>43105</v>
      </c>
      <c r="B150" s="22">
        <v>6218</v>
      </c>
      <c r="C150" s="19">
        <f t="shared" si="12"/>
        <v>3.74</v>
      </c>
      <c r="D150" s="19">
        <f t="shared" si="13"/>
        <v>3.49</v>
      </c>
      <c r="E150" s="20">
        <f t="shared" si="14"/>
        <v>5.16</v>
      </c>
      <c r="F150" s="19">
        <f t="shared" si="15"/>
        <v>9.51</v>
      </c>
      <c r="G150" s="21">
        <f t="shared" si="16"/>
        <v>123</v>
      </c>
      <c r="H150" s="37">
        <f t="shared" si="17"/>
        <v>10</v>
      </c>
      <c r="I150" s="40" t="s">
        <v>258</v>
      </c>
      <c r="M150" s="31" t="s">
        <v>159</v>
      </c>
    </row>
    <row r="151" spans="1:13" x14ac:dyDescent="0.15">
      <c r="A151" s="39">
        <v>43105</v>
      </c>
      <c r="B151" s="22">
        <v>6219</v>
      </c>
      <c r="C151" s="19">
        <f t="shared" si="12"/>
        <v>4.93</v>
      </c>
      <c r="D151" s="19">
        <f t="shared" si="13"/>
        <v>3.19</v>
      </c>
      <c r="E151" s="20">
        <f t="shared" si="14"/>
        <v>5.09</v>
      </c>
      <c r="F151" s="19">
        <f t="shared" si="15"/>
        <v>9.15</v>
      </c>
      <c r="G151" s="21">
        <f t="shared" si="16"/>
        <v>22</v>
      </c>
      <c r="H151" s="37">
        <f t="shared" si="17"/>
        <v>11.6</v>
      </c>
      <c r="I151" s="40" t="s">
        <v>258</v>
      </c>
      <c r="M151" s="31" t="s">
        <v>160</v>
      </c>
    </row>
    <row r="152" spans="1:13" x14ac:dyDescent="0.15">
      <c r="A152" s="39">
        <v>43105</v>
      </c>
      <c r="B152" s="22">
        <v>6221</v>
      </c>
      <c r="C152" s="19">
        <f t="shared" si="12"/>
        <v>3.48</v>
      </c>
      <c r="D152" s="19">
        <f t="shared" si="13"/>
        <v>2.99</v>
      </c>
      <c r="E152" s="20">
        <f t="shared" si="14"/>
        <v>5.23</v>
      </c>
      <c r="F152" s="19">
        <f t="shared" si="15"/>
        <v>9</v>
      </c>
      <c r="G152" s="21">
        <f t="shared" si="16"/>
        <v>95</v>
      </c>
      <c r="H152" s="37">
        <f t="shared" si="17"/>
        <v>9.1</v>
      </c>
      <c r="I152" s="40" t="s">
        <v>258</v>
      </c>
      <c r="M152" s="31" t="s">
        <v>161</v>
      </c>
    </row>
    <row r="153" spans="1:13" x14ac:dyDescent="0.15">
      <c r="A153" s="39">
        <v>43105</v>
      </c>
      <c r="B153" s="22">
        <v>6222</v>
      </c>
      <c r="C153" s="19">
        <f t="shared" si="12"/>
        <v>4.08</v>
      </c>
      <c r="D153" s="19">
        <f t="shared" si="13"/>
        <v>3.12</v>
      </c>
      <c r="E153" s="20">
        <f t="shared" si="14"/>
        <v>5.0199999999999996</v>
      </c>
      <c r="F153" s="19">
        <f t="shared" si="15"/>
        <v>9.0500000000000007</v>
      </c>
      <c r="G153" s="21">
        <f t="shared" si="16"/>
        <v>13</v>
      </c>
      <c r="H153" s="37">
        <f t="shared" si="17"/>
        <v>9.1999999999999993</v>
      </c>
      <c r="I153" s="40" t="s">
        <v>258</v>
      </c>
      <c r="M153" s="31" t="s">
        <v>162</v>
      </c>
    </row>
    <row r="154" spans="1:13" x14ac:dyDescent="0.15">
      <c r="A154" s="39">
        <v>43105</v>
      </c>
      <c r="B154" s="22">
        <v>6226</v>
      </c>
      <c r="C154" s="19">
        <f t="shared" si="12"/>
        <v>4.17</v>
      </c>
      <c r="D154" s="19">
        <f t="shared" si="13"/>
        <v>3.08</v>
      </c>
      <c r="E154" s="20">
        <f t="shared" si="14"/>
        <v>5.19</v>
      </c>
      <c r="F154" s="19">
        <f t="shared" si="15"/>
        <v>9.18</v>
      </c>
      <c r="G154" s="21">
        <f t="shared" si="16"/>
        <v>14</v>
      </c>
      <c r="H154" s="37">
        <f t="shared" si="17"/>
        <v>10.9</v>
      </c>
      <c r="I154" s="40" t="s">
        <v>258</v>
      </c>
      <c r="M154" s="31" t="s">
        <v>163</v>
      </c>
    </row>
    <row r="155" spans="1:13" x14ac:dyDescent="0.15">
      <c r="A155" s="39">
        <v>43105</v>
      </c>
      <c r="B155" s="22">
        <v>6229</v>
      </c>
      <c r="C155" s="19">
        <f t="shared" si="12"/>
        <v>4.4000000000000004</v>
      </c>
      <c r="D155" s="19">
        <f t="shared" si="13"/>
        <v>3.08</v>
      </c>
      <c r="E155" s="20">
        <f t="shared" si="14"/>
        <v>5.0199999999999996</v>
      </c>
      <c r="F155" s="19">
        <f t="shared" si="15"/>
        <v>8.9499999999999993</v>
      </c>
      <c r="G155" s="21">
        <f t="shared" si="16"/>
        <v>132</v>
      </c>
      <c r="H155" s="37">
        <f t="shared" si="17"/>
        <v>10.5</v>
      </c>
      <c r="I155" s="40" t="s">
        <v>258</v>
      </c>
      <c r="M155" s="31" t="s">
        <v>164</v>
      </c>
    </row>
    <row r="156" spans="1:13" x14ac:dyDescent="0.15">
      <c r="A156" s="39">
        <v>43105</v>
      </c>
      <c r="B156" s="22">
        <v>6230</v>
      </c>
      <c r="C156" s="19">
        <f t="shared" si="12"/>
        <v>4.13</v>
      </c>
      <c r="D156" s="19">
        <f t="shared" si="13"/>
        <v>3.42</v>
      </c>
      <c r="E156" s="20">
        <f t="shared" si="14"/>
        <v>4.88</v>
      </c>
      <c r="F156" s="19">
        <f t="shared" si="15"/>
        <v>9.2799999999999994</v>
      </c>
      <c r="G156" s="21">
        <f t="shared" si="16"/>
        <v>98</v>
      </c>
      <c r="H156" s="37">
        <f t="shared" si="17"/>
        <v>11.3</v>
      </c>
      <c r="I156" s="40" t="s">
        <v>258</v>
      </c>
      <c r="M156" s="31" t="s">
        <v>165</v>
      </c>
    </row>
    <row r="157" spans="1:13" x14ac:dyDescent="0.15">
      <c r="A157" s="39">
        <v>43105</v>
      </c>
      <c r="B157" s="22">
        <v>6231</v>
      </c>
      <c r="C157" s="19">
        <f t="shared" si="12"/>
        <v>4.6100000000000003</v>
      </c>
      <c r="D157" s="19">
        <f t="shared" si="13"/>
        <v>3.38</v>
      </c>
      <c r="E157" s="20">
        <f t="shared" si="14"/>
        <v>5.0599999999999996</v>
      </c>
      <c r="F157" s="19">
        <f t="shared" si="15"/>
        <v>9.3000000000000007</v>
      </c>
      <c r="G157" s="21">
        <f t="shared" si="16"/>
        <v>52</v>
      </c>
      <c r="H157" s="37">
        <f t="shared" si="17"/>
        <v>12.3</v>
      </c>
      <c r="I157" s="40" t="s">
        <v>258</v>
      </c>
      <c r="M157" s="31" t="s">
        <v>166</v>
      </c>
    </row>
    <row r="158" spans="1:13" x14ac:dyDescent="0.15">
      <c r="A158" s="39">
        <v>43105</v>
      </c>
      <c r="B158" s="22">
        <v>6232</v>
      </c>
      <c r="C158" s="19">
        <f t="shared" si="12"/>
        <v>3.6</v>
      </c>
      <c r="D158" s="19">
        <f t="shared" si="13"/>
        <v>3.2</v>
      </c>
      <c r="E158" s="20">
        <f t="shared" si="14"/>
        <v>5.14</v>
      </c>
      <c r="F158" s="19">
        <f t="shared" si="15"/>
        <v>9.25</v>
      </c>
      <c r="G158" s="21">
        <f t="shared" si="16"/>
        <v>24</v>
      </c>
      <c r="H158" s="37">
        <f t="shared" si="17"/>
        <v>11.1</v>
      </c>
      <c r="I158" s="40" t="s">
        <v>258</v>
      </c>
      <c r="M158" s="31" t="s">
        <v>167</v>
      </c>
    </row>
    <row r="159" spans="1:13" x14ac:dyDescent="0.15">
      <c r="A159" s="39">
        <v>43105</v>
      </c>
      <c r="B159" s="22">
        <v>6233</v>
      </c>
      <c r="C159" s="19">
        <f t="shared" si="12"/>
        <v>3.84</v>
      </c>
      <c r="D159" s="19">
        <f t="shared" si="13"/>
        <v>3.19</v>
      </c>
      <c r="E159" s="20">
        <f t="shared" si="14"/>
        <v>5.19</v>
      </c>
      <c r="F159" s="19">
        <f t="shared" si="15"/>
        <v>9.1999999999999993</v>
      </c>
      <c r="G159" s="21">
        <f t="shared" si="16"/>
        <v>130</v>
      </c>
      <c r="H159" s="37">
        <f t="shared" si="17"/>
        <v>9.4</v>
      </c>
      <c r="I159" s="40" t="s">
        <v>258</v>
      </c>
      <c r="M159" s="31" t="s">
        <v>168</v>
      </c>
    </row>
    <row r="160" spans="1:13" x14ac:dyDescent="0.15">
      <c r="A160" s="39">
        <v>43105</v>
      </c>
      <c r="B160" s="22">
        <v>6234</v>
      </c>
      <c r="C160" s="19">
        <f t="shared" si="12"/>
        <v>4.9000000000000004</v>
      </c>
      <c r="D160" s="19">
        <f t="shared" si="13"/>
        <v>2.99</v>
      </c>
      <c r="E160" s="20">
        <f t="shared" si="14"/>
        <v>4.9400000000000004</v>
      </c>
      <c r="F160" s="19">
        <f t="shared" si="15"/>
        <v>8.74</v>
      </c>
      <c r="G160" s="21">
        <f t="shared" si="16"/>
        <v>48</v>
      </c>
      <c r="H160" s="37">
        <f t="shared" si="17"/>
        <v>12.6</v>
      </c>
      <c r="I160" s="40" t="s">
        <v>258</v>
      </c>
      <c r="M160" s="31" t="s">
        <v>169</v>
      </c>
    </row>
    <row r="161" spans="1:13" x14ac:dyDescent="0.15">
      <c r="A161" s="39">
        <v>43105</v>
      </c>
      <c r="B161" s="22">
        <v>6235</v>
      </c>
      <c r="C161" s="19">
        <f t="shared" si="12"/>
        <v>4.57</v>
      </c>
      <c r="D161" s="19">
        <f t="shared" si="13"/>
        <v>3.28</v>
      </c>
      <c r="E161" s="20">
        <f t="shared" si="14"/>
        <v>4.9400000000000004</v>
      </c>
      <c r="F161" s="19">
        <f t="shared" si="15"/>
        <v>9.07</v>
      </c>
      <c r="G161" s="21">
        <f t="shared" si="16"/>
        <v>27</v>
      </c>
      <c r="H161" s="37">
        <f t="shared" si="17"/>
        <v>11.6</v>
      </c>
      <c r="I161" s="40" t="s">
        <v>258</v>
      </c>
      <c r="M161" s="31" t="s">
        <v>170</v>
      </c>
    </row>
    <row r="162" spans="1:13" x14ac:dyDescent="0.15">
      <c r="A162" s="39">
        <v>43105</v>
      </c>
      <c r="B162" s="22">
        <v>6236</v>
      </c>
      <c r="C162" s="19">
        <f t="shared" si="12"/>
        <v>5.56</v>
      </c>
      <c r="D162" s="19">
        <f t="shared" si="13"/>
        <v>3.83</v>
      </c>
      <c r="E162" s="20">
        <f t="shared" si="14"/>
        <v>5.0599999999999996</v>
      </c>
      <c r="F162" s="19">
        <f t="shared" si="15"/>
        <v>9.7100000000000009</v>
      </c>
      <c r="G162" s="21">
        <f t="shared" si="16"/>
        <v>1680</v>
      </c>
      <c r="H162" s="37">
        <f t="shared" si="17"/>
        <v>12.1</v>
      </c>
      <c r="I162" s="40" t="s">
        <v>258</v>
      </c>
      <c r="M162" s="31" t="s">
        <v>171</v>
      </c>
    </row>
    <row r="163" spans="1:13" x14ac:dyDescent="0.15">
      <c r="A163" s="39">
        <v>43105</v>
      </c>
      <c r="B163" s="22">
        <v>6238</v>
      </c>
      <c r="C163" s="19">
        <f t="shared" si="12"/>
        <v>5.32</v>
      </c>
      <c r="D163" s="19">
        <f t="shared" si="13"/>
        <v>3.83</v>
      </c>
      <c r="E163" s="20">
        <f t="shared" si="14"/>
        <v>5.0199999999999996</v>
      </c>
      <c r="F163" s="19">
        <f t="shared" si="15"/>
        <v>9.77</v>
      </c>
      <c r="G163" s="21">
        <f t="shared" si="16"/>
        <v>142</v>
      </c>
      <c r="H163" s="37">
        <f t="shared" si="17"/>
        <v>9.4</v>
      </c>
      <c r="I163" s="40" t="s">
        <v>258</v>
      </c>
      <c r="M163" s="31" t="s">
        <v>172</v>
      </c>
    </row>
    <row r="164" spans="1:13" x14ac:dyDescent="0.15">
      <c r="A164" s="39">
        <v>43105</v>
      </c>
      <c r="B164" s="22">
        <v>6239</v>
      </c>
      <c r="C164" s="19">
        <f t="shared" si="12"/>
        <v>4.54</v>
      </c>
      <c r="D164" s="19">
        <f t="shared" si="13"/>
        <v>3.1</v>
      </c>
      <c r="E164" s="20">
        <f t="shared" si="14"/>
        <v>5.0999999999999996</v>
      </c>
      <c r="F164" s="19">
        <f t="shared" si="15"/>
        <v>9.0299999999999994</v>
      </c>
      <c r="G164" s="21">
        <f t="shared" si="16"/>
        <v>34</v>
      </c>
      <c r="H164" s="37">
        <f t="shared" si="17"/>
        <v>13.2</v>
      </c>
      <c r="I164" s="40" t="s">
        <v>258</v>
      </c>
      <c r="M164" s="31" t="s">
        <v>173</v>
      </c>
    </row>
    <row r="165" spans="1:13" x14ac:dyDescent="0.15">
      <c r="A165" s="39">
        <v>43105</v>
      </c>
      <c r="B165" s="22">
        <v>6240</v>
      </c>
      <c r="C165" s="19">
        <f t="shared" si="12"/>
        <v>4.46</v>
      </c>
      <c r="D165" s="19">
        <f t="shared" si="13"/>
        <v>3.15</v>
      </c>
      <c r="E165" s="20">
        <f t="shared" si="14"/>
        <v>5</v>
      </c>
      <c r="F165" s="19">
        <f t="shared" si="15"/>
        <v>9.02</v>
      </c>
      <c r="G165" s="21">
        <f t="shared" si="16"/>
        <v>239</v>
      </c>
      <c r="H165" s="37">
        <f t="shared" si="17"/>
        <v>9.8000000000000007</v>
      </c>
      <c r="I165" s="40" t="s">
        <v>258</v>
      </c>
      <c r="M165" s="31" t="s">
        <v>174</v>
      </c>
    </row>
    <row r="166" spans="1:13" x14ac:dyDescent="0.15">
      <c r="A166" s="39">
        <v>43105</v>
      </c>
      <c r="B166" s="22">
        <v>6241</v>
      </c>
      <c r="C166" s="19">
        <f t="shared" si="12"/>
        <v>3.6</v>
      </c>
      <c r="D166" s="19">
        <f t="shared" si="13"/>
        <v>3.17</v>
      </c>
      <c r="E166" s="20">
        <f t="shared" si="14"/>
        <v>5</v>
      </c>
      <c r="F166" s="19">
        <f t="shared" si="15"/>
        <v>8.9600000000000009</v>
      </c>
      <c r="G166" s="21">
        <f t="shared" si="16"/>
        <v>115</v>
      </c>
      <c r="H166" s="37">
        <f t="shared" si="17"/>
        <v>12.8</v>
      </c>
      <c r="I166" s="40" t="s">
        <v>258</v>
      </c>
      <c r="M166" s="31" t="s">
        <v>175</v>
      </c>
    </row>
    <row r="167" spans="1:13" x14ac:dyDescent="0.15">
      <c r="A167" s="39">
        <v>43105</v>
      </c>
      <c r="B167" s="22">
        <v>6242</v>
      </c>
      <c r="C167" s="19">
        <f t="shared" si="12"/>
        <v>3.03</v>
      </c>
      <c r="D167" s="19">
        <f t="shared" si="13"/>
        <v>2.66</v>
      </c>
      <c r="E167" s="20">
        <f t="shared" si="14"/>
        <v>4.84</v>
      </c>
      <c r="F167" s="19">
        <f t="shared" si="15"/>
        <v>8.4600000000000009</v>
      </c>
      <c r="G167" s="21">
        <f t="shared" si="16"/>
        <v>85</v>
      </c>
      <c r="H167" s="37">
        <f t="shared" si="17"/>
        <v>10.6</v>
      </c>
      <c r="I167" s="40" t="s">
        <v>258</v>
      </c>
      <c r="M167" s="31" t="s">
        <v>176</v>
      </c>
    </row>
    <row r="168" spans="1:13" x14ac:dyDescent="0.15">
      <c r="A168" s="39">
        <v>43105</v>
      </c>
      <c r="B168" s="22">
        <v>6243</v>
      </c>
      <c r="C168" s="19">
        <f t="shared" si="12"/>
        <v>4.5</v>
      </c>
      <c r="D168" s="19">
        <f t="shared" si="13"/>
        <v>3.55</v>
      </c>
      <c r="E168" s="20">
        <f t="shared" si="14"/>
        <v>5.15</v>
      </c>
      <c r="F168" s="19">
        <f t="shared" si="15"/>
        <v>9.57</v>
      </c>
      <c r="G168" s="21">
        <f t="shared" si="16"/>
        <v>28</v>
      </c>
      <c r="H168" s="37">
        <f t="shared" si="17"/>
        <v>9</v>
      </c>
      <c r="I168" s="40" t="s">
        <v>258</v>
      </c>
      <c r="M168" s="31" t="s">
        <v>177</v>
      </c>
    </row>
    <row r="169" spans="1:13" x14ac:dyDescent="0.15">
      <c r="A169" s="39">
        <v>43105</v>
      </c>
      <c r="B169" s="22">
        <v>6245</v>
      </c>
      <c r="C169" s="19">
        <f t="shared" si="12"/>
        <v>3.41</v>
      </c>
      <c r="D169" s="19">
        <f t="shared" si="13"/>
        <v>3.04</v>
      </c>
      <c r="E169" s="20">
        <f t="shared" si="14"/>
        <v>5.0199999999999996</v>
      </c>
      <c r="F169" s="19">
        <f t="shared" si="15"/>
        <v>8.92</v>
      </c>
      <c r="G169" s="21">
        <f t="shared" si="16"/>
        <v>445</v>
      </c>
      <c r="H169" s="37">
        <f t="shared" si="17"/>
        <v>11.5</v>
      </c>
      <c r="I169" s="40" t="s">
        <v>258</v>
      </c>
      <c r="M169" s="31" t="s">
        <v>178</v>
      </c>
    </row>
    <row r="170" spans="1:13" x14ac:dyDescent="0.15">
      <c r="A170" s="39">
        <v>43105</v>
      </c>
      <c r="B170" s="22">
        <v>6247</v>
      </c>
      <c r="C170" s="19">
        <f t="shared" si="12"/>
        <v>3.44</v>
      </c>
      <c r="D170" s="19">
        <f t="shared" si="13"/>
        <v>2.92</v>
      </c>
      <c r="E170" s="20">
        <f t="shared" si="14"/>
        <v>5.27</v>
      </c>
      <c r="F170" s="19">
        <f t="shared" si="15"/>
        <v>9.0399999999999991</v>
      </c>
      <c r="G170" s="21">
        <f t="shared" si="16"/>
        <v>66</v>
      </c>
      <c r="H170" s="37">
        <f t="shared" si="17"/>
        <v>8.6999999999999993</v>
      </c>
      <c r="I170" s="40" t="s">
        <v>258</v>
      </c>
      <c r="M170" s="31" t="s">
        <v>179</v>
      </c>
    </row>
    <row r="171" spans="1:13" x14ac:dyDescent="0.15">
      <c r="A171" s="39">
        <v>43105</v>
      </c>
      <c r="B171" s="22">
        <v>6254</v>
      </c>
      <c r="C171" s="19">
        <f t="shared" si="12"/>
        <v>4.18</v>
      </c>
      <c r="D171" s="19">
        <f t="shared" si="13"/>
        <v>3.15</v>
      </c>
      <c r="E171" s="20">
        <f t="shared" si="14"/>
        <v>4.88</v>
      </c>
      <c r="F171" s="19">
        <f t="shared" si="15"/>
        <v>8.94</v>
      </c>
      <c r="G171" s="21">
        <f t="shared" si="16"/>
        <v>368</v>
      </c>
      <c r="H171" s="37">
        <f t="shared" si="17"/>
        <v>10.5</v>
      </c>
      <c r="I171" s="40" t="s">
        <v>258</v>
      </c>
      <c r="M171" s="31" t="s">
        <v>180</v>
      </c>
    </row>
    <row r="172" spans="1:13" x14ac:dyDescent="0.15">
      <c r="A172" s="39">
        <v>43105</v>
      </c>
      <c r="B172" s="18">
        <v>4221</v>
      </c>
      <c r="C172" s="19">
        <f t="shared" si="12"/>
        <v>3.75</v>
      </c>
      <c r="D172" s="19">
        <f t="shared" si="13"/>
        <v>3.39</v>
      </c>
      <c r="E172" s="20">
        <f t="shared" si="14"/>
        <v>4.68</v>
      </c>
      <c r="F172" s="19">
        <f t="shared" si="15"/>
        <v>9.0500000000000007</v>
      </c>
      <c r="G172" s="21">
        <f t="shared" si="16"/>
        <v>1842</v>
      </c>
      <c r="H172" s="37">
        <f t="shared" si="17"/>
        <v>5.9</v>
      </c>
      <c r="I172" s="40" t="s">
        <v>259</v>
      </c>
      <c r="M172" s="31" t="s">
        <v>181</v>
      </c>
    </row>
    <row r="173" spans="1:13" x14ac:dyDescent="0.15">
      <c r="A173" s="39">
        <v>43105</v>
      </c>
      <c r="B173" s="18">
        <v>4403</v>
      </c>
      <c r="C173" s="19">
        <f t="shared" si="12"/>
        <v>3.6</v>
      </c>
      <c r="D173" s="19">
        <f t="shared" si="13"/>
        <v>2.9</v>
      </c>
      <c r="E173" s="20">
        <f t="shared" si="14"/>
        <v>4.8899999999999997</v>
      </c>
      <c r="F173" s="19">
        <f t="shared" si="15"/>
        <v>8.73</v>
      </c>
      <c r="G173" s="21">
        <f t="shared" si="16"/>
        <v>44</v>
      </c>
      <c r="H173" s="37">
        <f t="shared" si="17"/>
        <v>13.2</v>
      </c>
      <c r="I173" s="40" t="s">
        <v>259</v>
      </c>
      <c r="M173" s="31" t="s">
        <v>182</v>
      </c>
    </row>
    <row r="174" spans="1:13" x14ac:dyDescent="0.15">
      <c r="A174" s="39">
        <v>43105</v>
      </c>
      <c r="B174" s="18">
        <v>4668</v>
      </c>
      <c r="C174" s="19">
        <f t="shared" si="12"/>
        <v>4.0599999999999996</v>
      </c>
      <c r="D174" s="19">
        <f t="shared" si="13"/>
        <v>2.64</v>
      </c>
      <c r="E174" s="20">
        <f t="shared" si="14"/>
        <v>4.91</v>
      </c>
      <c r="F174" s="19">
        <f t="shared" si="15"/>
        <v>8.4499999999999993</v>
      </c>
      <c r="G174" s="21">
        <f t="shared" si="16"/>
        <v>43</v>
      </c>
      <c r="H174" s="37">
        <f t="shared" si="17"/>
        <v>12.6</v>
      </c>
      <c r="I174" s="40" t="s">
        <v>259</v>
      </c>
      <c r="M174" s="31" t="s">
        <v>183</v>
      </c>
    </row>
    <row r="175" spans="1:13" x14ac:dyDescent="0.15">
      <c r="A175" s="39">
        <v>43105</v>
      </c>
      <c r="B175" s="18">
        <v>4889</v>
      </c>
      <c r="C175" s="19">
        <f t="shared" si="12"/>
        <v>3.38</v>
      </c>
      <c r="D175" s="19">
        <f t="shared" si="13"/>
        <v>2.96</v>
      </c>
      <c r="E175" s="20">
        <f t="shared" si="14"/>
        <v>5</v>
      </c>
      <c r="F175" s="19">
        <f t="shared" si="15"/>
        <v>8.9</v>
      </c>
      <c r="G175" s="21">
        <f t="shared" si="16"/>
        <v>46</v>
      </c>
      <c r="H175" s="37">
        <f t="shared" si="17"/>
        <v>10.5</v>
      </c>
      <c r="I175" s="40" t="s">
        <v>259</v>
      </c>
      <c r="M175" s="31" t="s">
        <v>184</v>
      </c>
    </row>
    <row r="176" spans="1:13" x14ac:dyDescent="0.15">
      <c r="A176" s="39">
        <v>43105</v>
      </c>
      <c r="B176" s="18">
        <v>5002</v>
      </c>
      <c r="C176" s="19">
        <f t="shared" si="12"/>
        <v>5</v>
      </c>
      <c r="D176" s="19">
        <f t="shared" si="13"/>
        <v>3.06</v>
      </c>
      <c r="E176" s="20">
        <f t="shared" si="14"/>
        <v>4.9000000000000004</v>
      </c>
      <c r="F176" s="19">
        <f t="shared" si="15"/>
        <v>9.01</v>
      </c>
      <c r="G176" s="21">
        <f t="shared" si="16"/>
        <v>672</v>
      </c>
      <c r="H176" s="37">
        <f t="shared" si="17"/>
        <v>10.8</v>
      </c>
      <c r="I176" s="40" t="s">
        <v>259</v>
      </c>
      <c r="M176" s="31" t="s">
        <v>185</v>
      </c>
    </row>
    <row r="177" spans="1:13" x14ac:dyDescent="0.15">
      <c r="A177" s="39">
        <v>43105</v>
      </c>
      <c r="B177" s="18">
        <v>5007</v>
      </c>
      <c r="C177" s="19">
        <f t="shared" si="12"/>
        <v>3.23</v>
      </c>
      <c r="D177" s="19">
        <f t="shared" si="13"/>
        <v>3.6</v>
      </c>
      <c r="E177" s="20">
        <f t="shared" si="14"/>
        <v>4.96</v>
      </c>
      <c r="F177" s="19">
        <f t="shared" si="15"/>
        <v>9.49</v>
      </c>
      <c r="G177" s="21">
        <f t="shared" si="16"/>
        <v>141</v>
      </c>
      <c r="H177" s="37">
        <f t="shared" si="17"/>
        <v>9.9</v>
      </c>
      <c r="I177" s="40" t="s">
        <v>259</v>
      </c>
      <c r="M177" s="31" t="s">
        <v>186</v>
      </c>
    </row>
    <row r="178" spans="1:13" x14ac:dyDescent="0.15">
      <c r="A178" s="39">
        <v>43105</v>
      </c>
      <c r="B178" s="18">
        <v>5020</v>
      </c>
      <c r="C178" s="19">
        <f t="shared" si="12"/>
        <v>3.71</v>
      </c>
      <c r="D178" s="19">
        <f t="shared" si="13"/>
        <v>2.94</v>
      </c>
      <c r="E178" s="20">
        <f t="shared" si="14"/>
        <v>4.6399999999999997</v>
      </c>
      <c r="F178" s="19">
        <f t="shared" si="15"/>
        <v>8.5299999999999994</v>
      </c>
      <c r="G178" s="21">
        <f t="shared" si="16"/>
        <v>553</v>
      </c>
      <c r="H178" s="37">
        <f t="shared" si="17"/>
        <v>6</v>
      </c>
      <c r="I178" s="40" t="s">
        <v>259</v>
      </c>
      <c r="M178" s="31" t="s">
        <v>187</v>
      </c>
    </row>
    <row r="179" spans="1:13" x14ac:dyDescent="0.15">
      <c r="A179" s="39">
        <v>43105</v>
      </c>
      <c r="B179" s="18">
        <v>5034</v>
      </c>
      <c r="C179" s="19">
        <f t="shared" si="12"/>
        <v>3.22</v>
      </c>
      <c r="D179" s="19">
        <f t="shared" si="13"/>
        <v>3.06</v>
      </c>
      <c r="E179" s="20">
        <f t="shared" si="14"/>
        <v>4.49</v>
      </c>
      <c r="F179" s="19">
        <f t="shared" si="15"/>
        <v>8.56</v>
      </c>
      <c r="G179" s="21">
        <f t="shared" si="16"/>
        <v>179</v>
      </c>
      <c r="H179" s="37">
        <f t="shared" si="17"/>
        <v>11</v>
      </c>
      <c r="I179" s="40" t="s">
        <v>259</v>
      </c>
      <c r="M179" s="31" t="s">
        <v>188</v>
      </c>
    </row>
    <row r="180" spans="1:13" x14ac:dyDescent="0.15">
      <c r="A180" s="39">
        <v>43105</v>
      </c>
      <c r="B180" s="18">
        <v>5046</v>
      </c>
      <c r="C180" s="19">
        <f t="shared" si="12"/>
        <v>3.63</v>
      </c>
      <c r="D180" s="19">
        <f t="shared" si="13"/>
        <v>3.15</v>
      </c>
      <c r="E180" s="20">
        <f t="shared" si="14"/>
        <v>4.8099999999999996</v>
      </c>
      <c r="F180" s="19">
        <f t="shared" si="15"/>
        <v>8.91</v>
      </c>
      <c r="G180" s="21">
        <f t="shared" si="16"/>
        <v>440</v>
      </c>
      <c r="H180" s="37">
        <f t="shared" si="17"/>
        <v>7.3</v>
      </c>
      <c r="I180" s="40" t="s">
        <v>259</v>
      </c>
      <c r="M180" s="31" t="s">
        <v>189</v>
      </c>
    </row>
    <row r="181" spans="1:13" x14ac:dyDescent="0.15">
      <c r="A181" s="39">
        <v>43105</v>
      </c>
      <c r="B181" s="18">
        <v>5053</v>
      </c>
      <c r="C181" s="19">
        <f t="shared" si="12"/>
        <v>3.09</v>
      </c>
      <c r="D181" s="19">
        <f t="shared" si="13"/>
        <v>2.87</v>
      </c>
      <c r="E181" s="20">
        <f t="shared" si="14"/>
        <v>4.46</v>
      </c>
      <c r="F181" s="19">
        <f t="shared" si="15"/>
        <v>8.41</v>
      </c>
      <c r="G181" s="21">
        <f t="shared" si="16"/>
        <v>150</v>
      </c>
      <c r="H181" s="37">
        <f t="shared" si="17"/>
        <v>8.1</v>
      </c>
      <c r="I181" s="40" t="s">
        <v>259</v>
      </c>
      <c r="M181" s="31" t="s">
        <v>190</v>
      </c>
    </row>
    <row r="182" spans="1:13" x14ac:dyDescent="0.15">
      <c r="A182" s="39">
        <v>43105</v>
      </c>
      <c r="B182" s="18">
        <v>5212</v>
      </c>
      <c r="C182" s="19">
        <f t="shared" si="12"/>
        <v>2.61</v>
      </c>
      <c r="D182" s="19">
        <f t="shared" si="13"/>
        <v>2.7</v>
      </c>
      <c r="E182" s="20">
        <f t="shared" si="14"/>
        <v>4.87</v>
      </c>
      <c r="F182" s="19">
        <f t="shared" si="15"/>
        <v>8.5</v>
      </c>
      <c r="G182" s="21">
        <f t="shared" si="16"/>
        <v>255</v>
      </c>
      <c r="H182" s="37">
        <f t="shared" si="17"/>
        <v>7.3</v>
      </c>
      <c r="I182" s="40" t="s">
        <v>259</v>
      </c>
      <c r="M182" s="31" t="s">
        <v>191</v>
      </c>
    </row>
    <row r="183" spans="1:13" x14ac:dyDescent="0.15">
      <c r="A183" s="39">
        <v>43105</v>
      </c>
      <c r="B183" s="18">
        <v>5249</v>
      </c>
      <c r="C183" s="19">
        <f t="shared" si="12"/>
        <v>4.37</v>
      </c>
      <c r="D183" s="19">
        <f t="shared" si="13"/>
        <v>2.98</v>
      </c>
      <c r="E183" s="20">
        <f t="shared" si="14"/>
        <v>4.92</v>
      </c>
      <c r="F183" s="19">
        <f t="shared" si="15"/>
        <v>8.85</v>
      </c>
      <c r="G183" s="21">
        <f t="shared" si="16"/>
        <v>129</v>
      </c>
      <c r="H183" s="37">
        <f t="shared" si="17"/>
        <v>9.6999999999999993</v>
      </c>
      <c r="I183" s="40" t="s">
        <v>259</v>
      </c>
      <c r="M183" s="31" t="s">
        <v>192</v>
      </c>
    </row>
    <row r="184" spans="1:13" x14ac:dyDescent="0.15">
      <c r="A184" s="39">
        <v>43105</v>
      </c>
      <c r="B184" s="18">
        <v>5282</v>
      </c>
      <c r="C184" s="19">
        <f t="shared" si="12"/>
        <v>4.1900000000000004</v>
      </c>
      <c r="D184" s="19">
        <f t="shared" si="13"/>
        <v>3.32</v>
      </c>
      <c r="E184" s="20">
        <f t="shared" si="14"/>
        <v>4.93</v>
      </c>
      <c r="F184" s="19">
        <f t="shared" si="15"/>
        <v>9.19</v>
      </c>
      <c r="G184" s="21">
        <f t="shared" si="16"/>
        <v>50</v>
      </c>
      <c r="H184" s="37">
        <f t="shared" si="17"/>
        <v>13.1</v>
      </c>
      <c r="I184" s="40" t="s">
        <v>259</v>
      </c>
      <c r="M184" s="31" t="s">
        <v>193</v>
      </c>
    </row>
    <row r="185" spans="1:13" x14ac:dyDescent="0.15">
      <c r="A185" s="39">
        <v>43105</v>
      </c>
      <c r="B185" s="18">
        <v>5297</v>
      </c>
      <c r="C185" s="19">
        <f t="shared" si="12"/>
        <v>3.9</v>
      </c>
      <c r="D185" s="19">
        <f t="shared" si="13"/>
        <v>2.98</v>
      </c>
      <c r="E185" s="20">
        <f t="shared" si="14"/>
        <v>5.08</v>
      </c>
      <c r="F185" s="19">
        <f t="shared" si="15"/>
        <v>8.9600000000000009</v>
      </c>
      <c r="G185" s="21">
        <f t="shared" si="16"/>
        <v>53</v>
      </c>
      <c r="H185" s="37">
        <f t="shared" si="17"/>
        <v>11.1</v>
      </c>
      <c r="I185" s="40" t="s">
        <v>259</v>
      </c>
      <c r="M185" s="31" t="s">
        <v>194</v>
      </c>
    </row>
    <row r="186" spans="1:13" x14ac:dyDescent="0.15">
      <c r="A186" s="39">
        <v>43105</v>
      </c>
      <c r="B186" s="18">
        <v>5298</v>
      </c>
      <c r="C186" s="19">
        <f t="shared" si="12"/>
        <v>2.4500000000000002</v>
      </c>
      <c r="D186" s="19">
        <f t="shared" si="13"/>
        <v>2.93</v>
      </c>
      <c r="E186" s="20">
        <f t="shared" si="14"/>
        <v>4.6100000000000003</v>
      </c>
      <c r="F186" s="19">
        <f t="shared" si="15"/>
        <v>8.4700000000000006</v>
      </c>
      <c r="G186" s="21">
        <f t="shared" si="16"/>
        <v>73</v>
      </c>
      <c r="H186" s="37">
        <f t="shared" si="17"/>
        <v>12.1</v>
      </c>
      <c r="I186" s="40" t="s">
        <v>259</v>
      </c>
      <c r="M186" s="31" t="s">
        <v>195</v>
      </c>
    </row>
    <row r="187" spans="1:13" x14ac:dyDescent="0.15">
      <c r="A187" s="39">
        <v>43105</v>
      </c>
      <c r="B187" s="22">
        <v>5405</v>
      </c>
      <c r="C187" s="19">
        <f t="shared" si="12"/>
        <v>3.92</v>
      </c>
      <c r="D187" s="19">
        <f t="shared" si="13"/>
        <v>3.37</v>
      </c>
      <c r="E187" s="20">
        <f t="shared" si="14"/>
        <v>4.88</v>
      </c>
      <c r="F187" s="19">
        <f t="shared" si="15"/>
        <v>9.26</v>
      </c>
      <c r="G187" s="21">
        <f t="shared" si="16"/>
        <v>4060</v>
      </c>
      <c r="H187" s="37">
        <f t="shared" si="17"/>
        <v>11.2</v>
      </c>
      <c r="I187" s="40" t="s">
        <v>259</v>
      </c>
      <c r="M187" s="31" t="s">
        <v>196</v>
      </c>
    </row>
    <row r="188" spans="1:13" x14ac:dyDescent="0.15">
      <c r="A188" s="39">
        <v>43105</v>
      </c>
      <c r="B188" s="22">
        <v>5409</v>
      </c>
      <c r="C188" s="19">
        <f t="shared" si="12"/>
        <v>2.86</v>
      </c>
      <c r="D188" s="19">
        <f t="shared" si="13"/>
        <v>3.19</v>
      </c>
      <c r="E188" s="20">
        <f t="shared" si="14"/>
        <v>4.87</v>
      </c>
      <c r="F188" s="19">
        <f t="shared" si="15"/>
        <v>8.98</v>
      </c>
      <c r="G188" s="21">
        <f t="shared" si="16"/>
        <v>283</v>
      </c>
      <c r="H188" s="37">
        <f t="shared" si="17"/>
        <v>8.9</v>
      </c>
      <c r="I188" s="40" t="s">
        <v>259</v>
      </c>
      <c r="M188" s="31" t="s">
        <v>197</v>
      </c>
    </row>
    <row r="189" spans="1:13" x14ac:dyDescent="0.15">
      <c r="A189" s="39">
        <v>43105</v>
      </c>
      <c r="B189" s="22">
        <v>5417</v>
      </c>
      <c r="C189" s="19">
        <f t="shared" si="12"/>
        <v>4.6399999999999997</v>
      </c>
      <c r="D189" s="19">
        <f t="shared" si="13"/>
        <v>3.18</v>
      </c>
      <c r="E189" s="20">
        <f t="shared" si="14"/>
        <v>4.8499999999999996</v>
      </c>
      <c r="F189" s="19">
        <f t="shared" si="15"/>
        <v>9.01</v>
      </c>
      <c r="G189" s="21">
        <f t="shared" si="16"/>
        <v>32</v>
      </c>
      <c r="H189" s="37">
        <f t="shared" si="17"/>
        <v>9</v>
      </c>
      <c r="I189" s="40" t="s">
        <v>259</v>
      </c>
      <c r="M189" s="31" t="s">
        <v>198</v>
      </c>
    </row>
    <row r="190" spans="1:13" x14ac:dyDescent="0.15">
      <c r="A190" s="39">
        <v>43105</v>
      </c>
      <c r="B190" s="22">
        <v>5439</v>
      </c>
      <c r="C190" s="19">
        <f t="shared" si="12"/>
        <v>3.37</v>
      </c>
      <c r="D190" s="19">
        <f t="shared" si="13"/>
        <v>3.07</v>
      </c>
      <c r="E190" s="20">
        <f t="shared" si="14"/>
        <v>5.05</v>
      </c>
      <c r="F190" s="19">
        <f t="shared" si="15"/>
        <v>9.06</v>
      </c>
      <c r="G190" s="21">
        <f t="shared" si="16"/>
        <v>1135</v>
      </c>
      <c r="H190" s="37">
        <f t="shared" si="17"/>
        <v>7.9</v>
      </c>
      <c r="I190" s="40" t="s">
        <v>259</v>
      </c>
      <c r="M190" s="31" t="s">
        <v>199</v>
      </c>
    </row>
    <row r="191" spans="1:13" x14ac:dyDescent="0.15">
      <c r="A191" s="39">
        <v>43105</v>
      </c>
      <c r="B191" s="22">
        <v>5455</v>
      </c>
      <c r="C191" s="19">
        <f t="shared" si="12"/>
        <v>3.99</v>
      </c>
      <c r="D191" s="19">
        <f t="shared" si="13"/>
        <v>3.44</v>
      </c>
      <c r="E191" s="20">
        <f t="shared" si="14"/>
        <v>4.88</v>
      </c>
      <c r="F191" s="19">
        <f t="shared" si="15"/>
        <v>9.2100000000000009</v>
      </c>
      <c r="G191" s="21">
        <f t="shared" si="16"/>
        <v>95</v>
      </c>
      <c r="H191" s="37">
        <f t="shared" si="17"/>
        <v>9.5</v>
      </c>
      <c r="I191" s="40" t="s">
        <v>259</v>
      </c>
      <c r="M191" s="31" t="s">
        <v>200</v>
      </c>
    </row>
    <row r="192" spans="1:13" x14ac:dyDescent="0.15">
      <c r="A192" s="39">
        <v>43105</v>
      </c>
      <c r="B192" s="22">
        <v>5464</v>
      </c>
      <c r="C192" s="19">
        <f t="shared" si="12"/>
        <v>3.84</v>
      </c>
      <c r="D192" s="19">
        <f t="shared" si="13"/>
        <v>3.07</v>
      </c>
      <c r="E192" s="20">
        <f t="shared" si="14"/>
        <v>4.8499999999999996</v>
      </c>
      <c r="F192" s="19">
        <f t="shared" si="15"/>
        <v>8.83</v>
      </c>
      <c r="G192" s="21">
        <f t="shared" si="16"/>
        <v>61</v>
      </c>
      <c r="H192" s="37">
        <f t="shared" si="17"/>
        <v>8.1</v>
      </c>
      <c r="I192" s="40" t="s">
        <v>259</v>
      </c>
      <c r="M192" s="31" t="s">
        <v>201</v>
      </c>
    </row>
    <row r="193" spans="1:13" x14ac:dyDescent="0.15">
      <c r="A193" s="39">
        <v>43105</v>
      </c>
      <c r="B193" s="22">
        <v>5472</v>
      </c>
      <c r="C193" s="19">
        <f t="shared" si="12"/>
        <v>3.8</v>
      </c>
      <c r="D193" s="19">
        <f t="shared" si="13"/>
        <v>3.25</v>
      </c>
      <c r="E193" s="20">
        <f t="shared" si="14"/>
        <v>4.97</v>
      </c>
      <c r="F193" s="19">
        <f t="shared" si="15"/>
        <v>9.0500000000000007</v>
      </c>
      <c r="G193" s="21">
        <f t="shared" si="16"/>
        <v>14</v>
      </c>
      <c r="H193" s="37">
        <f t="shared" si="17"/>
        <v>9.3000000000000007</v>
      </c>
      <c r="I193" s="40" t="s">
        <v>259</v>
      </c>
      <c r="M193" s="31" t="s">
        <v>202</v>
      </c>
    </row>
    <row r="194" spans="1:13" x14ac:dyDescent="0.15">
      <c r="A194" s="39">
        <v>43105</v>
      </c>
      <c r="B194" s="22">
        <v>5473</v>
      </c>
      <c r="C194" s="19">
        <f t="shared" si="12"/>
        <v>3.52</v>
      </c>
      <c r="D194" s="19">
        <f t="shared" si="13"/>
        <v>3.14</v>
      </c>
      <c r="E194" s="20">
        <f t="shared" si="14"/>
        <v>4.71</v>
      </c>
      <c r="F194" s="19">
        <f t="shared" si="15"/>
        <v>8.76</v>
      </c>
      <c r="G194" s="21">
        <f t="shared" si="16"/>
        <v>379</v>
      </c>
      <c r="H194" s="37">
        <f t="shared" si="17"/>
        <v>12.5</v>
      </c>
      <c r="I194" s="40" t="s">
        <v>259</v>
      </c>
      <c r="M194" s="31" t="s">
        <v>203</v>
      </c>
    </row>
    <row r="195" spans="1:13" x14ac:dyDescent="0.15">
      <c r="A195" s="39">
        <v>43105</v>
      </c>
      <c r="B195" s="22">
        <v>5651</v>
      </c>
      <c r="C195" s="19">
        <f t="shared" si="12"/>
        <v>4.47</v>
      </c>
      <c r="D195" s="19">
        <f t="shared" si="13"/>
        <v>3.64</v>
      </c>
      <c r="E195" s="20">
        <f t="shared" si="14"/>
        <v>4.79</v>
      </c>
      <c r="F195" s="19">
        <f t="shared" si="15"/>
        <v>9.48</v>
      </c>
      <c r="G195" s="21">
        <f t="shared" si="16"/>
        <v>530</v>
      </c>
      <c r="H195" s="37">
        <f t="shared" si="17"/>
        <v>10.8</v>
      </c>
      <c r="I195" s="40" t="s">
        <v>259</v>
      </c>
      <c r="M195" s="31" t="s">
        <v>204</v>
      </c>
    </row>
    <row r="196" spans="1:13" x14ac:dyDescent="0.15">
      <c r="A196" s="39">
        <v>43105</v>
      </c>
      <c r="B196" s="22">
        <v>5658</v>
      </c>
      <c r="C196" s="19">
        <f t="shared" si="12"/>
        <v>2.85</v>
      </c>
      <c r="D196" s="19">
        <f t="shared" si="13"/>
        <v>2.92</v>
      </c>
      <c r="E196" s="20">
        <f t="shared" si="14"/>
        <v>4.8</v>
      </c>
      <c r="F196" s="19">
        <f t="shared" si="15"/>
        <v>8.75</v>
      </c>
      <c r="G196" s="21">
        <f t="shared" si="16"/>
        <v>72</v>
      </c>
      <c r="H196" s="37">
        <f t="shared" si="17"/>
        <v>9.3000000000000007</v>
      </c>
      <c r="I196" s="40" t="s">
        <v>259</v>
      </c>
      <c r="M196" s="31" t="s">
        <v>205</v>
      </c>
    </row>
    <row r="197" spans="1:13" x14ac:dyDescent="0.15">
      <c r="A197" s="39">
        <v>43105</v>
      </c>
      <c r="B197" s="22">
        <v>5663</v>
      </c>
      <c r="C197" s="19">
        <f t="shared" si="12"/>
        <v>3.79</v>
      </c>
      <c r="D197" s="19">
        <f t="shared" si="13"/>
        <v>3.1</v>
      </c>
      <c r="E197" s="20">
        <f t="shared" si="14"/>
        <v>4.96</v>
      </c>
      <c r="F197" s="19">
        <f t="shared" si="15"/>
        <v>8.94</v>
      </c>
      <c r="G197" s="21">
        <f t="shared" si="16"/>
        <v>1216</v>
      </c>
      <c r="H197" s="37">
        <f t="shared" si="17"/>
        <v>7.5</v>
      </c>
      <c r="I197" s="40" t="s">
        <v>259</v>
      </c>
      <c r="M197" s="31" t="s">
        <v>206</v>
      </c>
    </row>
    <row r="198" spans="1:13" x14ac:dyDescent="0.15">
      <c r="A198" s="39">
        <v>43105</v>
      </c>
      <c r="B198" s="22">
        <v>5676</v>
      </c>
      <c r="C198" s="19">
        <f t="shared" si="12"/>
        <v>4.38</v>
      </c>
      <c r="D198" s="19">
        <f t="shared" si="13"/>
        <v>3.33</v>
      </c>
      <c r="E198" s="20">
        <f t="shared" si="14"/>
        <v>4.95</v>
      </c>
      <c r="F198" s="19">
        <f t="shared" si="15"/>
        <v>9.25</v>
      </c>
      <c r="G198" s="21">
        <f t="shared" si="16"/>
        <v>26</v>
      </c>
      <c r="H198" s="37">
        <f t="shared" si="17"/>
        <v>12.4</v>
      </c>
      <c r="I198" s="40" t="s">
        <v>259</v>
      </c>
      <c r="M198" s="31" t="s">
        <v>207</v>
      </c>
    </row>
    <row r="199" spans="1:13" x14ac:dyDescent="0.15">
      <c r="A199" s="39">
        <v>43105</v>
      </c>
      <c r="B199" s="22">
        <v>5677</v>
      </c>
      <c r="C199" s="19">
        <f t="shared" si="12"/>
        <v>3.3</v>
      </c>
      <c r="D199" s="19">
        <f t="shared" si="13"/>
        <v>3.47</v>
      </c>
      <c r="E199" s="20">
        <f t="shared" si="14"/>
        <v>4.8</v>
      </c>
      <c r="F199" s="19">
        <f t="shared" si="15"/>
        <v>9.2100000000000009</v>
      </c>
      <c r="G199" s="21">
        <f t="shared" si="16"/>
        <v>51</v>
      </c>
      <c r="H199" s="37">
        <f t="shared" si="17"/>
        <v>8.5</v>
      </c>
      <c r="I199" s="40" t="s">
        <v>259</v>
      </c>
      <c r="M199" s="31" t="s">
        <v>208</v>
      </c>
    </row>
    <row r="200" spans="1:13" x14ac:dyDescent="0.15">
      <c r="A200" s="39">
        <v>43105</v>
      </c>
      <c r="B200" s="22">
        <v>5694</v>
      </c>
      <c r="C200" s="19">
        <f t="shared" si="12"/>
        <v>3.63</v>
      </c>
      <c r="D200" s="19">
        <f t="shared" si="13"/>
        <v>3.15</v>
      </c>
      <c r="E200" s="20">
        <f t="shared" si="14"/>
        <v>4.9000000000000004</v>
      </c>
      <c r="F200" s="19">
        <f t="shared" si="15"/>
        <v>8.99</v>
      </c>
      <c r="G200" s="21">
        <f t="shared" si="16"/>
        <v>16</v>
      </c>
      <c r="H200" s="37">
        <f t="shared" si="17"/>
        <v>12.1</v>
      </c>
      <c r="I200" s="40" t="s">
        <v>259</v>
      </c>
      <c r="M200" s="31" t="s">
        <v>209</v>
      </c>
    </row>
    <row r="201" spans="1:13" x14ac:dyDescent="0.15">
      <c r="A201" s="39">
        <v>43105</v>
      </c>
      <c r="B201" s="22">
        <v>5696</v>
      </c>
      <c r="C201" s="19">
        <f t="shared" si="12"/>
        <v>3.91</v>
      </c>
      <c r="D201" s="19">
        <f t="shared" si="13"/>
        <v>3.29</v>
      </c>
      <c r="E201" s="20">
        <f t="shared" si="14"/>
        <v>4.8600000000000003</v>
      </c>
      <c r="F201" s="19">
        <f t="shared" si="15"/>
        <v>9.14</v>
      </c>
      <c r="G201" s="21">
        <f t="shared" si="16"/>
        <v>28</v>
      </c>
      <c r="H201" s="37">
        <f t="shared" si="17"/>
        <v>9.9</v>
      </c>
      <c r="I201" s="40" t="s">
        <v>259</v>
      </c>
      <c r="M201" s="31" t="s">
        <v>210</v>
      </c>
    </row>
    <row r="202" spans="1:13" x14ac:dyDescent="0.15">
      <c r="A202" s="39">
        <v>43105</v>
      </c>
      <c r="B202" s="22">
        <v>5697</v>
      </c>
      <c r="C202" s="19">
        <f t="shared" si="12"/>
        <v>4.42</v>
      </c>
      <c r="D202" s="19">
        <f t="shared" si="13"/>
        <v>3.33</v>
      </c>
      <c r="E202" s="20">
        <f t="shared" si="14"/>
        <v>4.9000000000000004</v>
      </c>
      <c r="F202" s="19">
        <f t="shared" si="15"/>
        <v>9.1300000000000008</v>
      </c>
      <c r="G202" s="21">
        <f t="shared" si="16"/>
        <v>286</v>
      </c>
      <c r="H202" s="37">
        <f t="shared" si="17"/>
        <v>11.4</v>
      </c>
      <c r="I202" s="40" t="s">
        <v>259</v>
      </c>
      <c r="M202" s="31" t="s">
        <v>211</v>
      </c>
    </row>
    <row r="203" spans="1:13" x14ac:dyDescent="0.15">
      <c r="A203" s="39">
        <v>43105</v>
      </c>
      <c r="B203" s="22">
        <v>5808</v>
      </c>
      <c r="C203" s="19">
        <f t="shared" si="12"/>
        <v>3.5</v>
      </c>
      <c r="D203" s="19">
        <f t="shared" si="13"/>
        <v>3.05</v>
      </c>
      <c r="E203" s="20">
        <f t="shared" si="14"/>
        <v>4.78</v>
      </c>
      <c r="F203" s="19">
        <f t="shared" si="15"/>
        <v>8.81</v>
      </c>
      <c r="G203" s="21">
        <f t="shared" si="16"/>
        <v>83</v>
      </c>
      <c r="H203" s="37">
        <f t="shared" si="17"/>
        <v>10.199999999999999</v>
      </c>
      <c r="I203" s="40" t="s">
        <v>259</v>
      </c>
      <c r="M203" s="31" t="s">
        <v>212</v>
      </c>
    </row>
    <row r="204" spans="1:13" x14ac:dyDescent="0.15">
      <c r="A204" s="39">
        <v>43105</v>
      </c>
      <c r="B204" s="22">
        <v>5823</v>
      </c>
      <c r="C204" s="19">
        <f t="shared" si="12"/>
        <v>3.97</v>
      </c>
      <c r="D204" s="19">
        <f t="shared" si="13"/>
        <v>3.39</v>
      </c>
      <c r="E204" s="20">
        <f t="shared" si="14"/>
        <v>4.76</v>
      </c>
      <c r="F204" s="19">
        <f t="shared" si="15"/>
        <v>9.1300000000000008</v>
      </c>
      <c r="G204" s="21">
        <f t="shared" si="16"/>
        <v>495</v>
      </c>
      <c r="H204" s="37">
        <f t="shared" si="17"/>
        <v>11.4</v>
      </c>
      <c r="I204" s="40" t="s">
        <v>259</v>
      </c>
      <c r="M204" s="31" t="s">
        <v>213</v>
      </c>
    </row>
    <row r="205" spans="1:13" x14ac:dyDescent="0.15">
      <c r="A205" s="39">
        <v>43105</v>
      </c>
      <c r="B205" s="22">
        <v>5828</v>
      </c>
      <c r="C205" s="19">
        <f t="shared" si="12"/>
        <v>4.53</v>
      </c>
      <c r="D205" s="19">
        <f t="shared" si="13"/>
        <v>3.27</v>
      </c>
      <c r="E205" s="20">
        <f t="shared" si="14"/>
        <v>4.8899999999999997</v>
      </c>
      <c r="F205" s="19">
        <f t="shared" si="15"/>
        <v>9.07</v>
      </c>
      <c r="G205" s="21">
        <f t="shared" si="16"/>
        <v>63</v>
      </c>
      <c r="H205" s="37">
        <f t="shared" si="17"/>
        <v>10.1</v>
      </c>
      <c r="I205" s="40" t="s">
        <v>259</v>
      </c>
      <c r="M205" s="31" t="s">
        <v>214</v>
      </c>
    </row>
    <row r="206" spans="1:13" x14ac:dyDescent="0.15">
      <c r="A206" s="39">
        <v>43105</v>
      </c>
      <c r="B206" s="22">
        <v>5834</v>
      </c>
      <c r="C206" s="19">
        <f t="shared" si="12"/>
        <v>2.71</v>
      </c>
      <c r="D206" s="19">
        <f t="shared" si="13"/>
        <v>3.25</v>
      </c>
      <c r="E206" s="20">
        <f t="shared" si="14"/>
        <v>5.01</v>
      </c>
      <c r="F206" s="19">
        <f t="shared" si="15"/>
        <v>9.15</v>
      </c>
      <c r="G206" s="21">
        <f t="shared" si="16"/>
        <v>54</v>
      </c>
      <c r="H206" s="37">
        <f t="shared" si="17"/>
        <v>9.4</v>
      </c>
      <c r="I206" s="40" t="s">
        <v>259</v>
      </c>
      <c r="M206" s="31" t="s">
        <v>215</v>
      </c>
    </row>
    <row r="207" spans="1:13" x14ac:dyDescent="0.15">
      <c r="A207" s="39">
        <v>43105</v>
      </c>
      <c r="B207" s="22">
        <v>5838</v>
      </c>
      <c r="C207" s="19">
        <f t="shared" si="12"/>
        <v>3.33</v>
      </c>
      <c r="D207" s="19">
        <f t="shared" si="13"/>
        <v>3.27</v>
      </c>
      <c r="E207" s="20">
        <f t="shared" si="14"/>
        <v>5.01</v>
      </c>
      <c r="F207" s="19">
        <f t="shared" si="15"/>
        <v>9.1199999999999992</v>
      </c>
      <c r="G207" s="21">
        <f t="shared" si="16"/>
        <v>560</v>
      </c>
      <c r="H207" s="37">
        <f t="shared" si="17"/>
        <v>10</v>
      </c>
      <c r="I207" s="40" t="s">
        <v>259</v>
      </c>
      <c r="M207" s="31" t="s">
        <v>216</v>
      </c>
    </row>
    <row r="208" spans="1:13" x14ac:dyDescent="0.15">
      <c r="A208" s="39">
        <v>43105</v>
      </c>
      <c r="B208" s="22">
        <v>5840</v>
      </c>
      <c r="C208" s="19">
        <f t="shared" si="12"/>
        <v>2.94</v>
      </c>
      <c r="D208" s="19">
        <f t="shared" si="13"/>
        <v>3.01</v>
      </c>
      <c r="E208" s="20">
        <f t="shared" si="14"/>
        <v>4.97</v>
      </c>
      <c r="F208" s="19">
        <f t="shared" si="15"/>
        <v>8.92</v>
      </c>
      <c r="G208" s="21">
        <f t="shared" si="16"/>
        <v>14</v>
      </c>
      <c r="H208" s="37">
        <f t="shared" si="17"/>
        <v>8.1</v>
      </c>
      <c r="I208" s="40" t="s">
        <v>259</v>
      </c>
      <c r="M208" s="31" t="s">
        <v>217</v>
      </c>
    </row>
    <row r="209" spans="1:13" x14ac:dyDescent="0.15">
      <c r="A209" s="39">
        <v>43105</v>
      </c>
      <c r="B209" s="22">
        <v>5844</v>
      </c>
      <c r="C209" s="19">
        <f t="shared" si="12"/>
        <v>4.3600000000000003</v>
      </c>
      <c r="D209" s="19">
        <f t="shared" si="13"/>
        <v>3.52</v>
      </c>
      <c r="E209" s="20">
        <f t="shared" si="14"/>
        <v>4.8899999999999997</v>
      </c>
      <c r="F209" s="19">
        <f t="shared" si="15"/>
        <v>9.3000000000000007</v>
      </c>
      <c r="G209" s="21">
        <f t="shared" si="16"/>
        <v>42</v>
      </c>
      <c r="H209" s="37">
        <f t="shared" si="17"/>
        <v>12.2</v>
      </c>
      <c r="I209" s="40" t="s">
        <v>259</v>
      </c>
      <c r="M209" s="31" t="s">
        <v>218</v>
      </c>
    </row>
    <row r="210" spans="1:13" x14ac:dyDescent="0.15">
      <c r="A210" s="39">
        <v>43105</v>
      </c>
      <c r="B210" s="22">
        <v>5849</v>
      </c>
      <c r="C210" s="19">
        <f t="shared" si="12"/>
        <v>3.42</v>
      </c>
      <c r="D210" s="19">
        <f t="shared" si="13"/>
        <v>3.21</v>
      </c>
      <c r="E210" s="20">
        <f t="shared" si="14"/>
        <v>4.96</v>
      </c>
      <c r="F210" s="19">
        <f t="shared" si="15"/>
        <v>9.15</v>
      </c>
      <c r="G210" s="21">
        <f t="shared" si="16"/>
        <v>21</v>
      </c>
      <c r="H210" s="37">
        <f t="shared" si="17"/>
        <v>7.5</v>
      </c>
      <c r="I210" s="40" t="s">
        <v>259</v>
      </c>
      <c r="M210" s="31" t="s">
        <v>219</v>
      </c>
    </row>
    <row r="211" spans="1:13" x14ac:dyDescent="0.15">
      <c r="A211" s="39">
        <v>43105</v>
      </c>
      <c r="B211" s="22">
        <v>5858</v>
      </c>
      <c r="C211" s="19">
        <f t="shared" si="12"/>
        <v>4.71</v>
      </c>
      <c r="D211" s="19">
        <f t="shared" si="13"/>
        <v>3.09</v>
      </c>
      <c r="E211" s="20">
        <f t="shared" si="14"/>
        <v>4.8600000000000003</v>
      </c>
      <c r="F211" s="19">
        <f t="shared" si="15"/>
        <v>8.81</v>
      </c>
      <c r="G211" s="21">
        <f t="shared" si="16"/>
        <v>103</v>
      </c>
      <c r="H211" s="37">
        <f t="shared" si="17"/>
        <v>12.4</v>
      </c>
      <c r="I211" s="40" t="s">
        <v>259</v>
      </c>
      <c r="M211" s="31" t="s">
        <v>220</v>
      </c>
    </row>
    <row r="212" spans="1:13" x14ac:dyDescent="0.15">
      <c r="A212" s="39">
        <v>43105</v>
      </c>
      <c r="B212" s="22">
        <v>5862</v>
      </c>
      <c r="C212" s="19">
        <f t="shared" si="12"/>
        <v>3.27</v>
      </c>
      <c r="D212" s="19">
        <f t="shared" si="13"/>
        <v>2.9</v>
      </c>
      <c r="E212" s="20">
        <f t="shared" si="14"/>
        <v>5</v>
      </c>
      <c r="F212" s="19">
        <f t="shared" si="15"/>
        <v>8.82</v>
      </c>
      <c r="G212" s="21">
        <f t="shared" si="16"/>
        <v>21</v>
      </c>
      <c r="H212" s="37">
        <f t="shared" si="17"/>
        <v>11.3</v>
      </c>
      <c r="I212" s="40" t="s">
        <v>259</v>
      </c>
      <c r="M212" s="31" t="s">
        <v>221</v>
      </c>
    </row>
    <row r="213" spans="1:13" x14ac:dyDescent="0.15">
      <c r="A213" s="39">
        <v>43105</v>
      </c>
      <c r="B213" s="22">
        <v>6058</v>
      </c>
      <c r="C213" s="19">
        <f t="shared" ref="C213:C247" si="18">IF(M213&gt;"",VALUE(MID(M213,15,4))/100,"")</f>
        <v>3.28</v>
      </c>
      <c r="D213" s="19">
        <f t="shared" ref="D213:D247" si="19">IF(M213&gt;"",VALUE(MID(M213,19,4))/100,"")</f>
        <v>2.75</v>
      </c>
      <c r="E213" s="20">
        <f t="shared" ref="E213:E247" si="20">IF(M213&gt;"",VALUE(MID(M213,28,4))/100,"")</f>
        <v>5.04</v>
      </c>
      <c r="F213" s="19">
        <f t="shared" ref="F213:F247" si="21">IF(M213&gt;"",VALUE(MID(M213,32,4))/100,"")</f>
        <v>8.65</v>
      </c>
      <c r="G213" s="21">
        <f t="shared" ref="G213:G247" si="22">IF(+M213&gt;"",VALUE(MID(M213,24,4)),"")</f>
        <v>36</v>
      </c>
      <c r="H213" s="37">
        <f t="shared" ref="H213:H247" si="23">IF(M213&gt;"",VALUE(MID(M213,44,3))/10,"")</f>
        <v>13.8</v>
      </c>
      <c r="I213" s="40" t="s">
        <v>259</v>
      </c>
      <c r="M213" s="31" t="s">
        <v>222</v>
      </c>
    </row>
    <row r="214" spans="1:13" x14ac:dyDescent="0.15">
      <c r="A214" s="39">
        <v>43105</v>
      </c>
      <c r="B214" s="22">
        <v>6076</v>
      </c>
      <c r="C214" s="19">
        <f t="shared" si="18"/>
        <v>2.77</v>
      </c>
      <c r="D214" s="19">
        <f t="shared" si="19"/>
        <v>2.92</v>
      </c>
      <c r="E214" s="20">
        <f t="shared" si="20"/>
        <v>4.99</v>
      </c>
      <c r="F214" s="19">
        <f t="shared" si="21"/>
        <v>8.91</v>
      </c>
      <c r="G214" s="21">
        <f t="shared" si="22"/>
        <v>99</v>
      </c>
      <c r="H214" s="37">
        <f t="shared" si="23"/>
        <v>8.9</v>
      </c>
      <c r="I214" s="40" t="s">
        <v>259</v>
      </c>
      <c r="M214" s="31" t="s">
        <v>223</v>
      </c>
    </row>
    <row r="215" spans="1:13" x14ac:dyDescent="0.15">
      <c r="A215" s="39">
        <v>43105</v>
      </c>
      <c r="B215" s="22">
        <v>6090</v>
      </c>
      <c r="C215" s="19">
        <f t="shared" si="18"/>
        <v>3.62</v>
      </c>
      <c r="D215" s="19">
        <f t="shared" si="19"/>
        <v>3.03</v>
      </c>
      <c r="E215" s="20">
        <f t="shared" si="20"/>
        <v>5.04</v>
      </c>
      <c r="F215" s="19">
        <f t="shared" si="21"/>
        <v>8.93</v>
      </c>
      <c r="G215" s="21">
        <f t="shared" si="22"/>
        <v>30</v>
      </c>
      <c r="H215" s="37">
        <f t="shared" si="23"/>
        <v>8.8000000000000007</v>
      </c>
      <c r="I215" s="40" t="s">
        <v>259</v>
      </c>
      <c r="M215" s="31" t="s">
        <v>224</v>
      </c>
    </row>
    <row r="216" spans="1:13" x14ac:dyDescent="0.15">
      <c r="A216" s="39">
        <v>43105</v>
      </c>
      <c r="B216" s="22">
        <v>6091</v>
      </c>
      <c r="C216" s="19">
        <f t="shared" si="18"/>
        <v>3.23</v>
      </c>
      <c r="D216" s="19">
        <f t="shared" si="19"/>
        <v>2.85</v>
      </c>
      <c r="E216" s="20">
        <f t="shared" si="20"/>
        <v>5.05</v>
      </c>
      <c r="F216" s="19">
        <f t="shared" si="21"/>
        <v>8.91</v>
      </c>
      <c r="G216" s="21">
        <f t="shared" si="22"/>
        <v>31</v>
      </c>
      <c r="H216" s="37">
        <f t="shared" si="23"/>
        <v>9.3000000000000007</v>
      </c>
      <c r="I216" s="40" t="s">
        <v>259</v>
      </c>
      <c r="M216" s="31" t="s">
        <v>225</v>
      </c>
    </row>
    <row r="217" spans="1:13" x14ac:dyDescent="0.15">
      <c r="A217" s="39">
        <v>43105</v>
      </c>
      <c r="B217" s="22">
        <v>6098</v>
      </c>
      <c r="C217" s="19">
        <f t="shared" si="18"/>
        <v>4.46</v>
      </c>
      <c r="D217" s="19">
        <f t="shared" si="19"/>
        <v>3.33</v>
      </c>
      <c r="E217" s="20">
        <f t="shared" si="20"/>
        <v>4.91</v>
      </c>
      <c r="F217" s="19">
        <f t="shared" si="21"/>
        <v>9.16</v>
      </c>
      <c r="G217" s="21">
        <f t="shared" si="22"/>
        <v>20</v>
      </c>
      <c r="H217" s="37">
        <f t="shared" si="23"/>
        <v>10.1</v>
      </c>
      <c r="I217" s="40" t="s">
        <v>259</v>
      </c>
      <c r="M217" s="31" t="s">
        <v>226</v>
      </c>
    </row>
    <row r="218" spans="1:13" x14ac:dyDescent="0.15">
      <c r="A218" s="39">
        <v>43105</v>
      </c>
      <c r="B218" s="22">
        <v>6201</v>
      </c>
      <c r="C218" s="19">
        <f t="shared" si="18"/>
        <v>3.44</v>
      </c>
      <c r="D218" s="19">
        <f t="shared" si="19"/>
        <v>2.74</v>
      </c>
      <c r="E218" s="20">
        <f t="shared" si="20"/>
        <v>4.68</v>
      </c>
      <c r="F218" s="19">
        <f t="shared" si="21"/>
        <v>8.4</v>
      </c>
      <c r="G218" s="21">
        <f t="shared" si="22"/>
        <v>96</v>
      </c>
      <c r="H218" s="37">
        <f t="shared" si="23"/>
        <v>10.7</v>
      </c>
      <c r="I218" s="40" t="s">
        <v>259</v>
      </c>
      <c r="M218" s="31" t="s">
        <v>227</v>
      </c>
    </row>
    <row r="219" spans="1:13" x14ac:dyDescent="0.15">
      <c r="A219" s="39">
        <v>43105</v>
      </c>
      <c r="B219" s="22">
        <v>6205</v>
      </c>
      <c r="C219" s="19">
        <f t="shared" si="18"/>
        <v>3.68</v>
      </c>
      <c r="D219" s="19">
        <f t="shared" si="19"/>
        <v>3.01</v>
      </c>
      <c r="E219" s="20">
        <f t="shared" si="20"/>
        <v>5.17</v>
      </c>
      <c r="F219" s="19">
        <f t="shared" si="21"/>
        <v>9.06</v>
      </c>
      <c r="G219" s="21">
        <f t="shared" si="22"/>
        <v>43</v>
      </c>
      <c r="H219" s="37">
        <f t="shared" si="23"/>
        <v>11.2</v>
      </c>
      <c r="I219" s="40" t="s">
        <v>259</v>
      </c>
      <c r="M219" s="31" t="s">
        <v>228</v>
      </c>
    </row>
    <row r="220" spans="1:13" x14ac:dyDescent="0.15">
      <c r="A220" s="39">
        <v>43105</v>
      </c>
      <c r="B220" s="22">
        <v>6206</v>
      </c>
      <c r="C220" s="19">
        <f t="shared" si="18"/>
        <v>4.1500000000000004</v>
      </c>
      <c r="D220" s="19">
        <f t="shared" si="19"/>
        <v>3.44</v>
      </c>
      <c r="E220" s="20">
        <f t="shared" si="20"/>
        <v>5.16</v>
      </c>
      <c r="F220" s="19">
        <f t="shared" si="21"/>
        <v>9.42</v>
      </c>
      <c r="G220" s="21">
        <f t="shared" si="22"/>
        <v>30</v>
      </c>
      <c r="H220" s="37">
        <f t="shared" si="23"/>
        <v>8.6</v>
      </c>
      <c r="I220" s="40" t="s">
        <v>259</v>
      </c>
      <c r="M220" s="31" t="s">
        <v>229</v>
      </c>
    </row>
    <row r="221" spans="1:13" x14ac:dyDescent="0.15">
      <c r="A221" s="39">
        <v>43105</v>
      </c>
      <c r="B221" s="22">
        <v>6210</v>
      </c>
      <c r="C221" s="19">
        <f t="shared" si="18"/>
        <v>3.07</v>
      </c>
      <c r="D221" s="19">
        <f t="shared" si="19"/>
        <v>2.76</v>
      </c>
      <c r="E221" s="20">
        <f t="shared" si="20"/>
        <v>5</v>
      </c>
      <c r="F221" s="19">
        <f t="shared" si="21"/>
        <v>8.64</v>
      </c>
      <c r="G221" s="21">
        <f t="shared" si="22"/>
        <v>12</v>
      </c>
      <c r="H221" s="37">
        <f t="shared" si="23"/>
        <v>10.5</v>
      </c>
      <c r="I221" s="40" t="s">
        <v>259</v>
      </c>
      <c r="M221" s="31" t="s">
        <v>230</v>
      </c>
    </row>
    <row r="222" spans="1:13" x14ac:dyDescent="0.15">
      <c r="A222" s="39">
        <v>43105</v>
      </c>
      <c r="B222" s="22">
        <v>6211</v>
      </c>
      <c r="C222" s="19">
        <f t="shared" si="18"/>
        <v>4.08</v>
      </c>
      <c r="D222" s="19">
        <f t="shared" si="19"/>
        <v>3.4</v>
      </c>
      <c r="E222" s="20">
        <f t="shared" si="20"/>
        <v>4.97</v>
      </c>
      <c r="F222" s="19">
        <f t="shared" si="21"/>
        <v>9.33</v>
      </c>
      <c r="G222" s="21">
        <f t="shared" si="22"/>
        <v>38</v>
      </c>
      <c r="H222" s="37">
        <f t="shared" si="23"/>
        <v>9.8000000000000007</v>
      </c>
      <c r="I222" s="40" t="s">
        <v>259</v>
      </c>
      <c r="M222" s="31" t="s">
        <v>231</v>
      </c>
    </row>
    <row r="223" spans="1:13" x14ac:dyDescent="0.15">
      <c r="A223" s="39">
        <v>43105</v>
      </c>
      <c r="B223" s="22">
        <v>6213</v>
      </c>
      <c r="C223" s="19">
        <f t="shared" si="18"/>
        <v>3.3</v>
      </c>
      <c r="D223" s="19">
        <f t="shared" si="19"/>
        <v>2.96</v>
      </c>
      <c r="E223" s="20">
        <f t="shared" si="20"/>
        <v>4.91</v>
      </c>
      <c r="F223" s="19">
        <f t="shared" si="21"/>
        <v>8.8000000000000007</v>
      </c>
      <c r="G223" s="21">
        <f t="shared" si="22"/>
        <v>29</v>
      </c>
      <c r="H223" s="37">
        <f t="shared" si="23"/>
        <v>9.6999999999999993</v>
      </c>
      <c r="I223" s="40" t="s">
        <v>259</v>
      </c>
      <c r="M223" s="31" t="s">
        <v>232</v>
      </c>
    </row>
    <row r="224" spans="1:13" x14ac:dyDescent="0.15">
      <c r="A224" s="39">
        <v>43105</v>
      </c>
      <c r="B224" s="22">
        <v>6214</v>
      </c>
      <c r="C224" s="19">
        <f t="shared" si="18"/>
        <v>4.46</v>
      </c>
      <c r="D224" s="19">
        <f t="shared" si="19"/>
        <v>3.3</v>
      </c>
      <c r="E224" s="20">
        <f t="shared" si="20"/>
        <v>4.8499999999999996</v>
      </c>
      <c r="F224" s="19">
        <f t="shared" si="21"/>
        <v>9.19</v>
      </c>
      <c r="G224" s="21">
        <f t="shared" si="22"/>
        <v>50</v>
      </c>
      <c r="H224" s="37">
        <f t="shared" si="23"/>
        <v>12.3</v>
      </c>
      <c r="I224" s="40" t="s">
        <v>259</v>
      </c>
      <c r="M224" s="31" t="s">
        <v>233</v>
      </c>
    </row>
    <row r="225" spans="1:13" x14ac:dyDescent="0.15">
      <c r="A225" s="39">
        <v>43105</v>
      </c>
      <c r="B225" s="22">
        <v>6215</v>
      </c>
      <c r="C225" s="19">
        <f t="shared" si="18"/>
        <v>4.08</v>
      </c>
      <c r="D225" s="19">
        <f t="shared" si="19"/>
        <v>3.53</v>
      </c>
      <c r="E225" s="20">
        <f t="shared" si="20"/>
        <v>4.8899999999999997</v>
      </c>
      <c r="F225" s="19">
        <f t="shared" si="21"/>
        <v>9.2799999999999994</v>
      </c>
      <c r="G225" s="21">
        <f t="shared" si="22"/>
        <v>239</v>
      </c>
      <c r="H225" s="37">
        <f t="shared" si="23"/>
        <v>10.199999999999999</v>
      </c>
      <c r="I225" s="40" t="s">
        <v>259</v>
      </c>
      <c r="M225" s="31" t="s">
        <v>234</v>
      </c>
    </row>
    <row r="226" spans="1:13" x14ac:dyDescent="0.15">
      <c r="A226" s="39">
        <v>43105</v>
      </c>
      <c r="B226" s="22">
        <v>6218</v>
      </c>
      <c r="C226" s="19">
        <f t="shared" si="18"/>
        <v>3.32</v>
      </c>
      <c r="D226" s="19">
        <f t="shared" si="19"/>
        <v>3.47</v>
      </c>
      <c r="E226" s="20">
        <f t="shared" si="20"/>
        <v>5.1100000000000003</v>
      </c>
      <c r="F226" s="19">
        <f t="shared" si="21"/>
        <v>9.4700000000000006</v>
      </c>
      <c r="G226" s="21">
        <f t="shared" si="22"/>
        <v>105</v>
      </c>
      <c r="H226" s="37">
        <f t="shared" si="23"/>
        <v>8.1999999999999993</v>
      </c>
      <c r="I226" s="40" t="s">
        <v>259</v>
      </c>
      <c r="M226" s="31" t="s">
        <v>235</v>
      </c>
    </row>
    <row r="227" spans="1:13" x14ac:dyDescent="0.15">
      <c r="A227" s="39">
        <v>43105</v>
      </c>
      <c r="B227" s="22">
        <v>6219</v>
      </c>
      <c r="C227" s="19">
        <f t="shared" si="18"/>
        <v>4.22</v>
      </c>
      <c r="D227" s="19">
        <f t="shared" si="19"/>
        <v>3.26</v>
      </c>
      <c r="E227" s="20">
        <f t="shared" si="20"/>
        <v>5.1100000000000003</v>
      </c>
      <c r="F227" s="19">
        <f t="shared" si="21"/>
        <v>9.31</v>
      </c>
      <c r="G227" s="21">
        <f t="shared" si="22"/>
        <v>26</v>
      </c>
      <c r="H227" s="37">
        <f t="shared" si="23"/>
        <v>12</v>
      </c>
      <c r="I227" s="40" t="s">
        <v>259</v>
      </c>
      <c r="M227" s="31" t="s">
        <v>236</v>
      </c>
    </row>
    <row r="228" spans="1:13" x14ac:dyDescent="0.15">
      <c r="A228" s="39">
        <v>43105</v>
      </c>
      <c r="B228" s="22">
        <v>6221</v>
      </c>
      <c r="C228" s="19">
        <f t="shared" si="18"/>
        <v>3.4</v>
      </c>
      <c r="D228" s="19">
        <f t="shared" si="19"/>
        <v>3.11</v>
      </c>
      <c r="E228" s="20">
        <f t="shared" si="20"/>
        <v>5.24</v>
      </c>
      <c r="F228" s="19">
        <f t="shared" si="21"/>
        <v>9.2100000000000009</v>
      </c>
      <c r="G228" s="21">
        <f t="shared" si="22"/>
        <v>70</v>
      </c>
      <c r="H228" s="37">
        <f t="shared" si="23"/>
        <v>8.6999999999999993</v>
      </c>
      <c r="I228" s="40" t="s">
        <v>259</v>
      </c>
      <c r="M228" s="31" t="s">
        <v>237</v>
      </c>
    </row>
    <row r="229" spans="1:13" x14ac:dyDescent="0.15">
      <c r="A229" s="39">
        <v>43105</v>
      </c>
      <c r="B229" s="22">
        <v>6222</v>
      </c>
      <c r="C229" s="19">
        <f t="shared" si="18"/>
        <v>4.38</v>
      </c>
      <c r="D229" s="19">
        <f t="shared" si="19"/>
        <v>3.13</v>
      </c>
      <c r="E229" s="20">
        <f t="shared" si="20"/>
        <v>5.03</v>
      </c>
      <c r="F229" s="19">
        <f t="shared" si="21"/>
        <v>9.08</v>
      </c>
      <c r="G229" s="21">
        <f t="shared" si="22"/>
        <v>12</v>
      </c>
      <c r="H229" s="37">
        <f t="shared" si="23"/>
        <v>9.1</v>
      </c>
      <c r="I229" s="40" t="s">
        <v>259</v>
      </c>
      <c r="M229" s="31" t="s">
        <v>238</v>
      </c>
    </row>
    <row r="230" spans="1:13" x14ac:dyDescent="0.15">
      <c r="A230" s="39">
        <v>43105</v>
      </c>
      <c r="B230" s="22">
        <v>6226</v>
      </c>
      <c r="C230" s="19">
        <f t="shared" si="18"/>
        <v>4.2</v>
      </c>
      <c r="D230" s="19">
        <f t="shared" si="19"/>
        <v>3</v>
      </c>
      <c r="E230" s="20">
        <f t="shared" si="20"/>
        <v>5.14</v>
      </c>
      <c r="F230" s="19">
        <f t="shared" si="21"/>
        <v>9.1</v>
      </c>
      <c r="G230" s="21">
        <f t="shared" si="22"/>
        <v>18</v>
      </c>
      <c r="H230" s="37">
        <f t="shared" si="23"/>
        <v>9.9</v>
      </c>
      <c r="I230" s="40" t="s">
        <v>259</v>
      </c>
      <c r="M230" s="31" t="s">
        <v>239</v>
      </c>
    </row>
    <row r="231" spans="1:13" x14ac:dyDescent="0.15">
      <c r="A231" s="39">
        <v>43105</v>
      </c>
      <c r="B231" s="22">
        <v>6229</v>
      </c>
      <c r="C231" s="19">
        <f t="shared" si="18"/>
        <v>3.89</v>
      </c>
      <c r="D231" s="19">
        <f t="shared" si="19"/>
        <v>3.1</v>
      </c>
      <c r="E231" s="20">
        <f t="shared" si="20"/>
        <v>5.08</v>
      </c>
      <c r="F231" s="19">
        <f t="shared" si="21"/>
        <v>9.0500000000000007</v>
      </c>
      <c r="G231" s="21">
        <f t="shared" si="22"/>
        <v>112</v>
      </c>
      <c r="H231" s="37">
        <f t="shared" si="23"/>
        <v>10.7</v>
      </c>
      <c r="I231" s="40" t="s">
        <v>259</v>
      </c>
      <c r="M231" s="31" t="s">
        <v>240</v>
      </c>
    </row>
    <row r="232" spans="1:13" x14ac:dyDescent="0.15">
      <c r="A232" s="39">
        <v>43105</v>
      </c>
      <c r="B232" s="22">
        <v>6230</v>
      </c>
      <c r="C232" s="19">
        <f t="shared" si="18"/>
        <v>3.78</v>
      </c>
      <c r="D232" s="19">
        <f t="shared" si="19"/>
        <v>3.36</v>
      </c>
      <c r="E232" s="20">
        <f t="shared" si="20"/>
        <v>4.93</v>
      </c>
      <c r="F232" s="19">
        <f t="shared" si="21"/>
        <v>9.3000000000000007</v>
      </c>
      <c r="G232" s="21">
        <f t="shared" si="22"/>
        <v>114</v>
      </c>
      <c r="H232" s="37">
        <f t="shared" si="23"/>
        <v>8.5</v>
      </c>
      <c r="I232" s="40" t="s">
        <v>259</v>
      </c>
      <c r="M232" s="31" t="s">
        <v>241</v>
      </c>
    </row>
    <row r="233" spans="1:13" x14ac:dyDescent="0.15">
      <c r="A233" s="39">
        <v>43105</v>
      </c>
      <c r="B233" s="22">
        <v>6231</v>
      </c>
      <c r="C233" s="19">
        <f t="shared" si="18"/>
        <v>4.2699999999999996</v>
      </c>
      <c r="D233" s="19">
        <f t="shared" si="19"/>
        <v>3.36</v>
      </c>
      <c r="E233" s="20">
        <f t="shared" si="20"/>
        <v>5.04</v>
      </c>
      <c r="F233" s="19">
        <f t="shared" si="21"/>
        <v>9.27</v>
      </c>
      <c r="G233" s="21">
        <f t="shared" si="22"/>
        <v>48</v>
      </c>
      <c r="H233" s="37">
        <f t="shared" si="23"/>
        <v>10.1</v>
      </c>
      <c r="I233" s="40" t="s">
        <v>259</v>
      </c>
      <c r="M233" s="31" t="s">
        <v>242</v>
      </c>
    </row>
    <row r="234" spans="1:13" x14ac:dyDescent="0.15">
      <c r="A234" s="39">
        <v>43105</v>
      </c>
      <c r="B234" s="22">
        <v>6232</v>
      </c>
      <c r="C234" s="19">
        <f t="shared" si="18"/>
        <v>3.38</v>
      </c>
      <c r="D234" s="19">
        <f t="shared" si="19"/>
        <v>3.26</v>
      </c>
      <c r="E234" s="20">
        <f t="shared" si="20"/>
        <v>5.0999999999999996</v>
      </c>
      <c r="F234" s="19">
        <f t="shared" si="21"/>
        <v>9.32</v>
      </c>
      <c r="G234" s="21">
        <f t="shared" si="22"/>
        <v>14</v>
      </c>
      <c r="H234" s="37">
        <f t="shared" si="23"/>
        <v>8.8000000000000007</v>
      </c>
      <c r="I234" s="40" t="s">
        <v>259</v>
      </c>
      <c r="M234" s="31" t="s">
        <v>243</v>
      </c>
    </row>
    <row r="235" spans="1:13" x14ac:dyDescent="0.15">
      <c r="A235" s="39">
        <v>43105</v>
      </c>
      <c r="B235" s="22">
        <v>6233</v>
      </c>
      <c r="C235" s="19">
        <f t="shared" si="18"/>
        <v>3.23</v>
      </c>
      <c r="D235" s="19">
        <f t="shared" si="19"/>
        <v>3.26</v>
      </c>
      <c r="E235" s="20">
        <f t="shared" si="20"/>
        <v>5.27</v>
      </c>
      <c r="F235" s="19">
        <f t="shared" si="21"/>
        <v>9.3800000000000008</v>
      </c>
      <c r="G235" s="21">
        <f t="shared" si="22"/>
        <v>109</v>
      </c>
      <c r="H235" s="37">
        <f t="shared" si="23"/>
        <v>9.6999999999999993</v>
      </c>
      <c r="I235" s="40" t="s">
        <v>259</v>
      </c>
      <c r="M235" s="31" t="s">
        <v>244</v>
      </c>
    </row>
    <row r="236" spans="1:13" x14ac:dyDescent="0.15">
      <c r="A236" s="39">
        <v>43105</v>
      </c>
      <c r="B236" s="22">
        <v>6234</v>
      </c>
      <c r="C236" s="19">
        <f t="shared" si="18"/>
        <v>4.3099999999999996</v>
      </c>
      <c r="D236" s="19">
        <f t="shared" si="19"/>
        <v>3.15</v>
      </c>
      <c r="E236" s="20">
        <f t="shared" si="20"/>
        <v>4.9800000000000004</v>
      </c>
      <c r="F236" s="19">
        <f t="shared" si="21"/>
        <v>9.02</v>
      </c>
      <c r="G236" s="21">
        <f t="shared" si="22"/>
        <v>45</v>
      </c>
      <c r="H236" s="37">
        <f t="shared" si="23"/>
        <v>11.2</v>
      </c>
      <c r="I236" s="40" t="s">
        <v>259</v>
      </c>
      <c r="M236" s="31" t="s">
        <v>245</v>
      </c>
    </row>
    <row r="237" spans="1:13" x14ac:dyDescent="0.15">
      <c r="A237" s="39">
        <v>43105</v>
      </c>
      <c r="B237" s="22">
        <v>6235</v>
      </c>
      <c r="C237" s="19">
        <f t="shared" si="18"/>
        <v>4.03</v>
      </c>
      <c r="D237" s="19">
        <f t="shared" si="19"/>
        <v>3.28</v>
      </c>
      <c r="E237" s="20">
        <f t="shared" si="20"/>
        <v>4.95</v>
      </c>
      <c r="F237" s="19">
        <f t="shared" si="21"/>
        <v>9.1199999999999992</v>
      </c>
      <c r="G237" s="21">
        <f t="shared" si="22"/>
        <v>21</v>
      </c>
      <c r="H237" s="37">
        <f t="shared" si="23"/>
        <v>11.1</v>
      </c>
      <c r="I237" s="40" t="s">
        <v>259</v>
      </c>
      <c r="M237" s="31" t="s">
        <v>246</v>
      </c>
    </row>
    <row r="238" spans="1:13" x14ac:dyDescent="0.15">
      <c r="A238" s="39">
        <v>43105</v>
      </c>
      <c r="B238" s="22">
        <v>6236</v>
      </c>
      <c r="C238" s="19">
        <f t="shared" si="18"/>
        <v>4.92</v>
      </c>
      <c r="D238" s="19">
        <f t="shared" si="19"/>
        <v>3.74</v>
      </c>
      <c r="E238" s="20">
        <f t="shared" si="20"/>
        <v>5</v>
      </c>
      <c r="F238" s="19">
        <f t="shared" si="21"/>
        <v>9.6</v>
      </c>
      <c r="G238" s="21">
        <f t="shared" si="22"/>
        <v>703</v>
      </c>
      <c r="H238" s="37">
        <f t="shared" si="23"/>
        <v>9.6</v>
      </c>
      <c r="I238" s="40" t="s">
        <v>259</v>
      </c>
      <c r="M238" s="31" t="s">
        <v>247</v>
      </c>
    </row>
    <row r="239" spans="1:13" x14ac:dyDescent="0.15">
      <c r="A239" s="39">
        <v>43105</v>
      </c>
      <c r="B239" s="22">
        <v>6238</v>
      </c>
      <c r="C239" s="19">
        <f t="shared" si="18"/>
        <v>4.9400000000000004</v>
      </c>
      <c r="D239" s="19">
        <f t="shared" si="19"/>
        <v>3.76</v>
      </c>
      <c r="E239" s="20">
        <f t="shared" si="20"/>
        <v>4.99</v>
      </c>
      <c r="F239" s="19">
        <f t="shared" si="21"/>
        <v>9.69</v>
      </c>
      <c r="G239" s="21">
        <f t="shared" si="22"/>
        <v>19</v>
      </c>
      <c r="H239" s="37">
        <f t="shared" si="23"/>
        <v>8.6</v>
      </c>
      <c r="I239" s="40" t="s">
        <v>259</v>
      </c>
      <c r="M239" s="31" t="s">
        <v>248</v>
      </c>
    </row>
    <row r="240" spans="1:13" x14ac:dyDescent="0.15">
      <c r="A240" s="39">
        <v>43105</v>
      </c>
      <c r="B240" s="22">
        <v>6239</v>
      </c>
      <c r="C240" s="19">
        <f t="shared" si="18"/>
        <v>4.3</v>
      </c>
      <c r="D240" s="19">
        <f t="shared" si="19"/>
        <v>3.05</v>
      </c>
      <c r="E240" s="20">
        <f t="shared" si="20"/>
        <v>5</v>
      </c>
      <c r="F240" s="19">
        <f t="shared" si="21"/>
        <v>8.9600000000000009</v>
      </c>
      <c r="G240" s="21">
        <f t="shared" si="22"/>
        <v>15</v>
      </c>
      <c r="H240" s="37">
        <f t="shared" si="23"/>
        <v>12.7</v>
      </c>
      <c r="I240" s="40" t="s">
        <v>259</v>
      </c>
      <c r="M240" s="31" t="s">
        <v>249</v>
      </c>
    </row>
    <row r="241" spans="1:13" x14ac:dyDescent="0.15">
      <c r="A241" s="39">
        <v>43105</v>
      </c>
      <c r="B241" s="22">
        <v>6240</v>
      </c>
      <c r="C241" s="19">
        <f t="shared" si="18"/>
        <v>3.74</v>
      </c>
      <c r="D241" s="19">
        <f t="shared" si="19"/>
        <v>3.28</v>
      </c>
      <c r="E241" s="20">
        <f t="shared" si="20"/>
        <v>4.9800000000000004</v>
      </c>
      <c r="F241" s="19">
        <f t="shared" si="21"/>
        <v>9.19</v>
      </c>
      <c r="G241" s="21">
        <f t="shared" si="22"/>
        <v>191</v>
      </c>
      <c r="H241" s="37">
        <f t="shared" si="23"/>
        <v>10.5</v>
      </c>
      <c r="I241" s="40" t="s">
        <v>259</v>
      </c>
      <c r="M241" s="31" t="s">
        <v>250</v>
      </c>
    </row>
    <row r="242" spans="1:13" x14ac:dyDescent="0.15">
      <c r="A242" s="39">
        <v>43105</v>
      </c>
      <c r="B242" s="22">
        <v>6241</v>
      </c>
      <c r="C242" s="19">
        <f t="shared" si="18"/>
        <v>3.64</v>
      </c>
      <c r="D242" s="19">
        <f t="shared" si="19"/>
        <v>3.1</v>
      </c>
      <c r="E242" s="20">
        <f t="shared" si="20"/>
        <v>4.93</v>
      </c>
      <c r="F242" s="19">
        <f t="shared" si="21"/>
        <v>8.92</v>
      </c>
      <c r="G242" s="21">
        <f t="shared" si="22"/>
        <v>98</v>
      </c>
      <c r="H242" s="37">
        <f t="shared" si="23"/>
        <v>11.2</v>
      </c>
      <c r="I242" s="40" t="s">
        <v>259</v>
      </c>
      <c r="M242" s="31" t="s">
        <v>251</v>
      </c>
    </row>
    <row r="243" spans="1:13" x14ac:dyDescent="0.15">
      <c r="A243" s="39">
        <v>43105</v>
      </c>
      <c r="B243" s="22">
        <v>6242</v>
      </c>
      <c r="C243" s="19">
        <f t="shared" si="18"/>
        <v>2.96</v>
      </c>
      <c r="D243" s="19">
        <f t="shared" si="19"/>
        <v>2.62</v>
      </c>
      <c r="E243" s="20">
        <f t="shared" si="20"/>
        <v>4.8600000000000003</v>
      </c>
      <c r="F243" s="19">
        <f t="shared" si="21"/>
        <v>8.4700000000000006</v>
      </c>
      <c r="G243" s="21">
        <f t="shared" si="22"/>
        <v>79</v>
      </c>
      <c r="H243" s="37">
        <f t="shared" si="23"/>
        <v>9.3000000000000007</v>
      </c>
      <c r="I243" s="40" t="s">
        <v>259</v>
      </c>
      <c r="M243" s="31" t="s">
        <v>252</v>
      </c>
    </row>
    <row r="244" spans="1:13" x14ac:dyDescent="0.15">
      <c r="A244" s="39">
        <v>43105</v>
      </c>
      <c r="B244" s="22">
        <v>6243</v>
      </c>
      <c r="C244" s="19">
        <f t="shared" si="18"/>
        <v>4.3</v>
      </c>
      <c r="D244" s="19">
        <f t="shared" si="19"/>
        <v>3.49</v>
      </c>
      <c r="E244" s="20">
        <f t="shared" si="20"/>
        <v>5.07</v>
      </c>
      <c r="F244" s="19">
        <f t="shared" si="21"/>
        <v>9.43</v>
      </c>
      <c r="G244" s="21">
        <f t="shared" si="22"/>
        <v>27</v>
      </c>
      <c r="H244" s="37">
        <f t="shared" si="23"/>
        <v>9.6</v>
      </c>
      <c r="I244" s="40" t="s">
        <v>259</v>
      </c>
      <c r="M244" s="31" t="s">
        <v>253</v>
      </c>
    </row>
    <row r="245" spans="1:13" x14ac:dyDescent="0.15">
      <c r="A245" s="39">
        <v>43105</v>
      </c>
      <c r="B245" s="22">
        <v>6245</v>
      </c>
      <c r="C245" s="19">
        <f t="shared" si="18"/>
        <v>3.96</v>
      </c>
      <c r="D245" s="19">
        <f t="shared" si="19"/>
        <v>2.9</v>
      </c>
      <c r="E245" s="20">
        <f t="shared" si="20"/>
        <v>4.9800000000000004</v>
      </c>
      <c r="F245" s="19">
        <f t="shared" si="21"/>
        <v>8.76</v>
      </c>
      <c r="G245" s="21">
        <f t="shared" si="22"/>
        <v>402</v>
      </c>
      <c r="H245" s="37">
        <f t="shared" si="23"/>
        <v>11.2</v>
      </c>
      <c r="I245" s="40" t="s">
        <v>259</v>
      </c>
      <c r="M245" s="31" t="s">
        <v>254</v>
      </c>
    </row>
    <row r="246" spans="1:13" x14ac:dyDescent="0.15">
      <c r="A246" s="39">
        <v>43105</v>
      </c>
      <c r="B246" s="22">
        <v>6247</v>
      </c>
      <c r="C246" s="19">
        <f t="shared" si="18"/>
        <v>3.22</v>
      </c>
      <c r="D246" s="19">
        <f t="shared" si="19"/>
        <v>2.89</v>
      </c>
      <c r="E246" s="20">
        <f t="shared" si="20"/>
        <v>5.19</v>
      </c>
      <c r="F246" s="19">
        <f t="shared" si="21"/>
        <v>8.9700000000000006</v>
      </c>
      <c r="G246" s="21">
        <f t="shared" si="22"/>
        <v>196</v>
      </c>
      <c r="H246" s="37">
        <f t="shared" si="23"/>
        <v>8.1</v>
      </c>
      <c r="I246" s="40" t="s">
        <v>259</v>
      </c>
      <c r="M246" s="31" t="s">
        <v>255</v>
      </c>
    </row>
    <row r="247" spans="1:13" x14ac:dyDescent="0.15">
      <c r="A247" s="39">
        <v>43105</v>
      </c>
      <c r="B247" s="22">
        <v>6254</v>
      </c>
      <c r="C247" s="19">
        <f t="shared" si="18"/>
        <v>4.13</v>
      </c>
      <c r="D247" s="19">
        <f t="shared" si="19"/>
        <v>3.12</v>
      </c>
      <c r="E247" s="20">
        <f t="shared" si="20"/>
        <v>4.83</v>
      </c>
      <c r="F247" s="19">
        <f t="shared" si="21"/>
        <v>8.9</v>
      </c>
      <c r="G247" s="21">
        <f t="shared" si="22"/>
        <v>465</v>
      </c>
      <c r="H247" s="37">
        <f t="shared" si="23"/>
        <v>10.9</v>
      </c>
      <c r="I247" s="40" t="s">
        <v>259</v>
      </c>
      <c r="M247" s="31" t="s">
        <v>256</v>
      </c>
    </row>
    <row r="248" spans="1:13" x14ac:dyDescent="0.15">
      <c r="A248" s="22"/>
      <c r="B248" s="22"/>
      <c r="C248" s="22"/>
      <c r="D248" s="22"/>
      <c r="E248" s="23"/>
      <c r="F248" s="24"/>
      <c r="G248" s="22"/>
      <c r="H248" s="38"/>
      <c r="I248" s="22"/>
    </row>
    <row r="249" spans="1:13" x14ac:dyDescent="0.15">
      <c r="A249" s="22"/>
      <c r="B249" s="22"/>
      <c r="C249" s="22"/>
      <c r="D249" s="22"/>
      <c r="E249" s="23"/>
      <c r="F249" s="24"/>
      <c r="G249" s="22"/>
      <c r="H249" s="38"/>
      <c r="I249" s="22"/>
    </row>
    <row r="250" spans="1:13" x14ac:dyDescent="0.15">
      <c r="A250" s="22"/>
      <c r="B250" s="22"/>
      <c r="C250" s="22"/>
      <c r="D250" s="22"/>
      <c r="E250" s="23"/>
      <c r="F250" s="24"/>
      <c r="G250" s="22"/>
      <c r="H250" s="38"/>
      <c r="I250" s="22"/>
    </row>
    <row r="251" spans="1:13" x14ac:dyDescent="0.15">
      <c r="A251" s="22"/>
      <c r="B251" s="22"/>
      <c r="C251" s="22"/>
      <c r="D251" s="22"/>
      <c r="E251" s="23"/>
      <c r="F251" s="24"/>
      <c r="G251" s="22"/>
      <c r="H251" s="38"/>
      <c r="I251" s="22"/>
    </row>
    <row r="252" spans="1:13" x14ac:dyDescent="0.15">
      <c r="A252" s="22"/>
      <c r="B252" s="22"/>
      <c r="C252" s="22"/>
      <c r="D252" s="22"/>
      <c r="E252" s="23"/>
      <c r="F252" s="24"/>
      <c r="G252" s="22"/>
      <c r="H252" s="38"/>
      <c r="I252" s="22"/>
    </row>
    <row r="253" spans="1:13" x14ac:dyDescent="0.15">
      <c r="A253" s="22"/>
      <c r="B253" s="22"/>
      <c r="C253" s="22"/>
      <c r="D253" s="22"/>
      <c r="E253" s="23"/>
      <c r="F253" s="24"/>
      <c r="G253" s="22"/>
      <c r="H253" s="38"/>
      <c r="I253" s="22"/>
    </row>
    <row r="254" spans="1:13" x14ac:dyDescent="0.15">
      <c r="A254" s="22"/>
      <c r="B254" s="22"/>
      <c r="C254" s="22"/>
      <c r="D254" s="22"/>
      <c r="E254" s="23"/>
      <c r="F254" s="24"/>
      <c r="G254" s="22"/>
      <c r="H254" s="38"/>
      <c r="I254" s="22"/>
    </row>
    <row r="255" spans="1:13" x14ac:dyDescent="0.15">
      <c r="A255" s="22"/>
      <c r="B255" s="22"/>
      <c r="C255" s="22"/>
      <c r="D255" s="22"/>
      <c r="E255" s="23"/>
      <c r="F255" s="24"/>
      <c r="G255" s="22"/>
      <c r="H255" s="38"/>
      <c r="I255" s="22"/>
    </row>
    <row r="256" spans="1:13" x14ac:dyDescent="0.15">
      <c r="A256" s="22"/>
      <c r="B256" s="22"/>
      <c r="C256" s="22"/>
      <c r="D256" s="22"/>
      <c r="E256" s="23"/>
      <c r="F256" s="24"/>
      <c r="G256" s="22"/>
      <c r="H256" s="38"/>
      <c r="I256" s="22"/>
    </row>
    <row r="257" spans="1:9" x14ac:dyDescent="0.15">
      <c r="A257" s="22"/>
      <c r="B257" s="22"/>
      <c r="C257" s="22"/>
      <c r="D257" s="22"/>
      <c r="E257" s="23"/>
      <c r="F257" s="24"/>
      <c r="G257" s="22"/>
      <c r="H257" s="38"/>
      <c r="I257" s="22"/>
    </row>
    <row r="258" spans="1:9" x14ac:dyDescent="0.15">
      <c r="A258" s="22"/>
      <c r="B258" s="22"/>
      <c r="C258" s="22"/>
      <c r="D258" s="22"/>
      <c r="E258" s="23"/>
      <c r="F258" s="24"/>
      <c r="G258" s="22"/>
      <c r="H258" s="38"/>
      <c r="I258" s="22"/>
    </row>
    <row r="259" spans="1:9" x14ac:dyDescent="0.15">
      <c r="A259" s="22"/>
      <c r="B259" s="22"/>
      <c r="C259" s="22"/>
      <c r="D259" s="22"/>
      <c r="E259" s="23"/>
      <c r="F259" s="24"/>
      <c r="G259" s="22"/>
      <c r="H259" s="38"/>
      <c r="I259" s="22"/>
    </row>
    <row r="260" spans="1:9" x14ac:dyDescent="0.15">
      <c r="A260" s="22"/>
      <c r="B260" s="22"/>
      <c r="C260" s="22"/>
      <c r="D260" s="22"/>
      <c r="E260" s="23"/>
      <c r="F260" s="24"/>
      <c r="G260" s="22"/>
      <c r="H260" s="38"/>
      <c r="I260" s="22"/>
    </row>
    <row r="261" spans="1:9" x14ac:dyDescent="0.15">
      <c r="A261" s="22"/>
      <c r="B261" s="22"/>
      <c r="C261" s="22"/>
      <c r="D261" s="22"/>
      <c r="E261" s="23"/>
      <c r="F261" s="24"/>
      <c r="G261" s="22"/>
      <c r="H261" s="38"/>
      <c r="I261" s="22"/>
    </row>
    <row r="262" spans="1:9" x14ac:dyDescent="0.15">
      <c r="A262" s="22"/>
      <c r="B262" s="22"/>
      <c r="C262" s="22"/>
      <c r="D262" s="22"/>
      <c r="E262" s="23"/>
      <c r="F262" s="24"/>
      <c r="G262" s="22"/>
      <c r="H262" s="38"/>
      <c r="I262" s="22"/>
    </row>
    <row r="263" spans="1:9" x14ac:dyDescent="0.15">
      <c r="A263" s="22"/>
      <c r="B263" s="22"/>
      <c r="C263" s="22"/>
      <c r="D263" s="22"/>
      <c r="E263" s="23"/>
      <c r="F263" s="24"/>
      <c r="G263" s="22"/>
      <c r="H263" s="38"/>
      <c r="I263" s="22"/>
    </row>
    <row r="264" spans="1:9" x14ac:dyDescent="0.15">
      <c r="A264" s="22"/>
      <c r="B264" s="22"/>
      <c r="C264" s="22"/>
      <c r="D264" s="22"/>
      <c r="E264" s="23"/>
      <c r="F264" s="24"/>
      <c r="G264" s="22"/>
      <c r="H264" s="38"/>
      <c r="I264" s="22"/>
    </row>
    <row r="265" spans="1:9" x14ac:dyDescent="0.15">
      <c r="A265" s="22"/>
      <c r="B265" s="22"/>
      <c r="C265" s="22"/>
      <c r="D265" s="22"/>
      <c r="E265" s="23"/>
      <c r="F265" s="24"/>
      <c r="G265" s="22"/>
      <c r="H265" s="38"/>
      <c r="I265" s="22"/>
    </row>
    <row r="266" spans="1:9" x14ac:dyDescent="0.15">
      <c r="A266" s="22"/>
      <c r="B266" s="22"/>
      <c r="C266" s="22"/>
      <c r="D266" s="22"/>
      <c r="E266" s="23"/>
      <c r="F266" s="24"/>
      <c r="G266" s="22"/>
      <c r="H266" s="38"/>
      <c r="I266" s="22"/>
    </row>
    <row r="267" spans="1:9" x14ac:dyDescent="0.15">
      <c r="A267" s="22"/>
      <c r="B267" s="22"/>
      <c r="C267" s="22"/>
      <c r="D267" s="22"/>
      <c r="E267" s="23"/>
      <c r="F267" s="24"/>
      <c r="G267" s="22"/>
      <c r="H267" s="38"/>
      <c r="I267" s="22"/>
    </row>
    <row r="268" spans="1:9" x14ac:dyDescent="0.15">
      <c r="A268" s="22"/>
      <c r="B268" s="22"/>
      <c r="C268" s="22"/>
      <c r="D268" s="22"/>
      <c r="E268" s="23"/>
      <c r="F268" s="24"/>
      <c r="G268" s="22"/>
      <c r="H268" s="38"/>
      <c r="I268" s="22"/>
    </row>
    <row r="269" spans="1:9" x14ac:dyDescent="0.15">
      <c r="A269" s="22"/>
      <c r="B269" s="22"/>
      <c r="C269" s="22"/>
      <c r="D269" s="22"/>
      <c r="E269" s="23"/>
      <c r="F269" s="24"/>
      <c r="G269" s="22"/>
      <c r="H269" s="38"/>
      <c r="I269" s="22"/>
    </row>
    <row r="270" spans="1:9" x14ac:dyDescent="0.15">
      <c r="A270" s="22"/>
      <c r="B270" s="22"/>
      <c r="C270" s="22"/>
      <c r="D270" s="22"/>
      <c r="E270" s="23"/>
      <c r="F270" s="24"/>
      <c r="G270" s="22"/>
      <c r="H270" s="38"/>
      <c r="I270" s="22"/>
    </row>
    <row r="271" spans="1:9" x14ac:dyDescent="0.15">
      <c r="A271" s="22"/>
      <c r="B271" s="22"/>
      <c r="C271" s="22"/>
      <c r="D271" s="22"/>
      <c r="E271" s="23"/>
      <c r="F271" s="24"/>
      <c r="G271" s="22"/>
      <c r="H271" s="38"/>
      <c r="I271" s="22"/>
    </row>
    <row r="272" spans="1:9" x14ac:dyDescent="0.15">
      <c r="A272" s="22"/>
      <c r="B272" s="22"/>
      <c r="C272" s="22"/>
      <c r="D272" s="22"/>
      <c r="E272" s="23"/>
      <c r="F272" s="24"/>
      <c r="G272" s="22"/>
      <c r="H272" s="38"/>
      <c r="I272" s="22"/>
    </row>
    <row r="273" spans="1:9" x14ac:dyDescent="0.15">
      <c r="A273" s="22"/>
      <c r="B273" s="22"/>
      <c r="C273" s="22"/>
      <c r="D273" s="22"/>
      <c r="E273" s="23"/>
      <c r="F273" s="24"/>
      <c r="G273" s="22"/>
      <c r="H273" s="38"/>
      <c r="I273" s="22"/>
    </row>
    <row r="274" spans="1:9" x14ac:dyDescent="0.15">
      <c r="A274" s="22"/>
      <c r="B274" s="22"/>
      <c r="C274" s="22"/>
      <c r="D274" s="22"/>
      <c r="E274" s="23"/>
      <c r="F274" s="24"/>
      <c r="G274" s="22"/>
      <c r="H274" s="38"/>
      <c r="I274" s="22"/>
    </row>
    <row r="275" spans="1:9" x14ac:dyDescent="0.15">
      <c r="A275" s="22"/>
      <c r="B275" s="22"/>
      <c r="C275" s="22"/>
      <c r="D275" s="22"/>
      <c r="E275" s="23"/>
      <c r="F275" s="24"/>
      <c r="G275" s="22"/>
      <c r="H275" s="38"/>
      <c r="I275" s="22"/>
    </row>
    <row r="276" spans="1:9" x14ac:dyDescent="0.15">
      <c r="A276" s="22"/>
      <c r="B276" s="22"/>
      <c r="C276" s="22"/>
      <c r="D276" s="22"/>
      <c r="E276" s="23"/>
      <c r="F276" s="24"/>
      <c r="G276" s="22"/>
      <c r="H276" s="38"/>
      <c r="I276" s="22"/>
    </row>
    <row r="277" spans="1:9" x14ac:dyDescent="0.15">
      <c r="A277" s="22"/>
      <c r="B277" s="22"/>
      <c r="C277" s="22"/>
      <c r="D277" s="22"/>
      <c r="E277" s="23"/>
      <c r="F277" s="24"/>
      <c r="G277" s="22"/>
      <c r="H277" s="38"/>
      <c r="I277" s="22"/>
    </row>
    <row r="278" spans="1:9" x14ac:dyDescent="0.15">
      <c r="A278" s="22"/>
      <c r="B278" s="22"/>
      <c r="C278" s="22"/>
      <c r="D278" s="22"/>
      <c r="E278" s="23"/>
      <c r="F278" s="24"/>
      <c r="G278" s="22"/>
      <c r="H278" s="38"/>
      <c r="I278" s="22"/>
    </row>
    <row r="279" spans="1:9" x14ac:dyDescent="0.15">
      <c r="A279" s="22"/>
      <c r="B279" s="22"/>
      <c r="C279" s="22"/>
      <c r="D279" s="22"/>
      <c r="E279" s="23"/>
      <c r="F279" s="24"/>
      <c r="G279" s="22"/>
      <c r="H279" s="38"/>
      <c r="I279" s="22"/>
    </row>
    <row r="280" spans="1:9" x14ac:dyDescent="0.15">
      <c r="A280" s="22"/>
      <c r="B280" s="22"/>
      <c r="C280" s="22"/>
      <c r="D280" s="22"/>
      <c r="E280" s="23"/>
      <c r="F280" s="24"/>
      <c r="G280" s="22"/>
      <c r="H280" s="38"/>
      <c r="I280" s="22"/>
    </row>
    <row r="281" spans="1:9" x14ac:dyDescent="0.15">
      <c r="A281" s="22"/>
      <c r="B281" s="22"/>
      <c r="C281" s="22"/>
      <c r="D281" s="22"/>
      <c r="E281" s="23"/>
      <c r="F281" s="24"/>
      <c r="G281" s="22"/>
      <c r="H281" s="38"/>
      <c r="I281" s="22"/>
    </row>
    <row r="282" spans="1:9" x14ac:dyDescent="0.15">
      <c r="A282" s="22"/>
      <c r="B282" s="22"/>
      <c r="C282" s="22"/>
      <c r="D282" s="22"/>
      <c r="E282" s="23"/>
      <c r="F282" s="24"/>
      <c r="G282" s="22"/>
      <c r="H282" s="38"/>
      <c r="I282" s="22"/>
    </row>
    <row r="283" spans="1:9" x14ac:dyDescent="0.15">
      <c r="A283" s="22"/>
      <c r="B283" s="22"/>
      <c r="C283" s="22"/>
      <c r="D283" s="22"/>
      <c r="E283" s="23"/>
      <c r="F283" s="24"/>
      <c r="G283" s="22"/>
      <c r="H283" s="38"/>
      <c r="I283" s="22"/>
    </row>
    <row r="284" spans="1:9" x14ac:dyDescent="0.15">
      <c r="A284" s="22"/>
      <c r="B284" s="22"/>
      <c r="C284" s="22"/>
      <c r="D284" s="22"/>
      <c r="E284" s="23"/>
      <c r="F284" s="24"/>
      <c r="G284" s="22"/>
      <c r="H284" s="38"/>
      <c r="I284" s="22"/>
    </row>
    <row r="285" spans="1:9" x14ac:dyDescent="0.15">
      <c r="A285" s="22"/>
      <c r="B285" s="22"/>
      <c r="C285" s="22"/>
      <c r="D285" s="22"/>
      <c r="E285" s="23"/>
      <c r="F285" s="24"/>
      <c r="G285" s="22"/>
      <c r="H285" s="38"/>
      <c r="I285" s="22"/>
    </row>
    <row r="286" spans="1:9" x14ac:dyDescent="0.15">
      <c r="A286" s="22"/>
      <c r="B286" s="22"/>
      <c r="C286" s="22"/>
      <c r="D286" s="22"/>
      <c r="E286" s="23"/>
      <c r="F286" s="24"/>
      <c r="G286" s="22"/>
      <c r="H286" s="38"/>
      <c r="I286" s="22"/>
    </row>
    <row r="287" spans="1:9" x14ac:dyDescent="0.15">
      <c r="A287" s="22"/>
      <c r="B287" s="22"/>
      <c r="C287" s="22"/>
      <c r="D287" s="22"/>
      <c r="E287" s="23"/>
      <c r="F287" s="24"/>
      <c r="G287" s="22"/>
      <c r="H287" s="38"/>
      <c r="I287" s="22"/>
    </row>
    <row r="288" spans="1:9" x14ac:dyDescent="0.15">
      <c r="A288" s="22"/>
      <c r="B288" s="22"/>
      <c r="C288" s="22"/>
      <c r="D288" s="22"/>
      <c r="E288" s="23"/>
      <c r="F288" s="24"/>
      <c r="G288" s="22"/>
      <c r="H288" s="38"/>
      <c r="I288" s="22"/>
    </row>
    <row r="289" spans="1:9" x14ac:dyDescent="0.15">
      <c r="A289" s="22"/>
      <c r="B289" s="22"/>
      <c r="C289" s="22"/>
      <c r="D289" s="22"/>
      <c r="E289" s="23"/>
      <c r="F289" s="24"/>
      <c r="G289" s="22"/>
      <c r="H289" s="38"/>
      <c r="I289" s="22"/>
    </row>
    <row r="290" spans="1:9" x14ac:dyDescent="0.15">
      <c r="A290" s="22"/>
      <c r="B290" s="22"/>
      <c r="C290" s="22"/>
      <c r="D290" s="22"/>
      <c r="E290" s="23"/>
      <c r="F290" s="24"/>
      <c r="G290" s="22"/>
      <c r="H290" s="38"/>
      <c r="I290" s="22"/>
    </row>
    <row r="291" spans="1:9" x14ac:dyDescent="0.15">
      <c r="A291" s="22"/>
      <c r="B291" s="22"/>
      <c r="C291" s="22"/>
      <c r="D291" s="22"/>
      <c r="E291" s="23"/>
      <c r="F291" s="24"/>
      <c r="G291" s="22"/>
      <c r="H291" s="38"/>
      <c r="I291" s="22"/>
    </row>
    <row r="292" spans="1:9" x14ac:dyDescent="0.15">
      <c r="A292" s="22"/>
      <c r="B292" s="22"/>
      <c r="C292" s="22"/>
      <c r="D292" s="22"/>
      <c r="E292" s="23"/>
      <c r="F292" s="24"/>
      <c r="G292" s="22"/>
      <c r="H292" s="38"/>
      <c r="I292" s="22"/>
    </row>
    <row r="293" spans="1:9" x14ac:dyDescent="0.15">
      <c r="A293" s="22"/>
      <c r="B293" s="22"/>
      <c r="C293" s="22"/>
      <c r="D293" s="22"/>
      <c r="E293" s="23"/>
      <c r="F293" s="24"/>
      <c r="G293" s="22"/>
      <c r="H293" s="38"/>
      <c r="I293" s="22"/>
    </row>
    <row r="294" spans="1:9" x14ac:dyDescent="0.15">
      <c r="A294" s="22"/>
      <c r="B294" s="22"/>
      <c r="C294" s="22"/>
      <c r="D294" s="22"/>
      <c r="E294" s="23"/>
      <c r="F294" s="24"/>
      <c r="G294" s="22"/>
      <c r="H294" s="38"/>
      <c r="I294" s="22"/>
    </row>
    <row r="295" spans="1:9" x14ac:dyDescent="0.15">
      <c r="A295" s="22"/>
      <c r="B295" s="22"/>
      <c r="C295" s="22"/>
      <c r="D295" s="22"/>
      <c r="E295" s="23"/>
      <c r="F295" s="24"/>
      <c r="G295" s="22"/>
      <c r="H295" s="38"/>
      <c r="I295" s="22"/>
    </row>
    <row r="296" spans="1:9" x14ac:dyDescent="0.15">
      <c r="A296" s="22"/>
      <c r="B296" s="22"/>
      <c r="C296" s="22"/>
      <c r="D296" s="22"/>
      <c r="E296" s="23"/>
      <c r="F296" s="24"/>
      <c r="G296" s="22"/>
      <c r="H296" s="38"/>
      <c r="I296" s="22"/>
    </row>
    <row r="297" spans="1:9" x14ac:dyDescent="0.15">
      <c r="A297" s="22"/>
      <c r="B297" s="22"/>
      <c r="C297" s="22"/>
      <c r="D297" s="22"/>
      <c r="E297" s="23"/>
      <c r="F297" s="24"/>
      <c r="G297" s="22"/>
      <c r="H297" s="38"/>
      <c r="I297" s="22"/>
    </row>
    <row r="298" spans="1:9" x14ac:dyDescent="0.15">
      <c r="A298" s="22"/>
      <c r="B298" s="22"/>
      <c r="C298" s="22"/>
      <c r="D298" s="22"/>
      <c r="E298" s="23"/>
      <c r="F298" s="24"/>
      <c r="G298" s="22"/>
      <c r="H298" s="38"/>
      <c r="I298" s="22"/>
    </row>
    <row r="299" spans="1:9" x14ac:dyDescent="0.15">
      <c r="A299" s="22"/>
      <c r="B299" s="22"/>
      <c r="C299" s="22"/>
      <c r="D299" s="22"/>
      <c r="E299" s="23"/>
      <c r="F299" s="24"/>
      <c r="G299" s="22"/>
      <c r="H299" s="38"/>
      <c r="I299" s="22"/>
    </row>
  </sheetData>
  <hyperlinks>
    <hyperlink ref="B16" r:id="rId1"/>
  </hyperlinks>
  <pageMargins left="0.17" right="0.17" top="1" bottom="1" header="0.5" footer="0.5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Research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 Hilbert</dc:creator>
  <cp:lastModifiedBy>Mary Kable</cp:lastModifiedBy>
  <dcterms:created xsi:type="dcterms:W3CDTF">2012-10-26T20:15:09Z</dcterms:created>
  <dcterms:modified xsi:type="dcterms:W3CDTF">2020-01-17T20:14:10Z</dcterms:modified>
</cp:coreProperties>
</file>