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C85E62A7-B9FC-43E9-B6A8-E0C0A2B87CC1}" xr6:coauthVersionLast="45" xr6:coauthVersionMax="45" xr10:uidLastSave="{00000000-0000-0000-0000-000000000000}"/>
  <bookViews>
    <workbookView xWindow="-120" yWindow="-120" windowWidth="20730" windowHeight="11310"/>
  </bookViews>
  <sheets>
    <sheet name="ETH-USD (1)" sheetId="1" r:id="rId1"/>
  </sheets>
  <calcPr calcId="0"/>
</workbook>
</file>

<file path=xl/calcChain.xml><?xml version="1.0" encoding="utf-8"?>
<calcChain xmlns="http://schemas.openxmlformats.org/spreadsheetml/2006/main">
  <c r="W3" i="1" l="1"/>
  <c r="S15" i="1"/>
  <c r="Q52" i="1"/>
  <c r="Q53" i="1"/>
  <c r="Q54" i="1"/>
  <c r="Q55" i="1"/>
  <c r="Q56" i="1"/>
  <c r="Q43" i="1"/>
  <c r="Q44" i="1"/>
  <c r="Q45" i="1"/>
  <c r="Q46" i="1"/>
  <c r="Q47" i="1"/>
  <c r="Q48" i="1"/>
  <c r="Q49" i="1"/>
  <c r="Q50" i="1"/>
  <c r="Q51" i="1"/>
  <c r="Q36" i="1"/>
  <c r="Q37" i="1"/>
  <c r="Q38" i="1"/>
  <c r="Q39" i="1"/>
  <c r="Q40" i="1"/>
  <c r="Q41" i="1"/>
  <c r="Q42" i="1"/>
  <c r="Q25" i="1"/>
  <c r="Q26" i="1"/>
  <c r="Q27" i="1"/>
  <c r="Q28" i="1"/>
  <c r="Q29" i="1"/>
  <c r="Q30" i="1"/>
  <c r="Q31" i="1"/>
  <c r="Q32" i="1"/>
  <c r="Q33" i="1"/>
  <c r="Q34" i="1"/>
  <c r="Q35" i="1"/>
  <c r="Q13" i="1"/>
  <c r="Q14" i="1"/>
  <c r="Q15" i="1"/>
  <c r="Q16" i="1"/>
  <c r="Q17" i="1"/>
  <c r="Q18" i="1"/>
  <c r="Q19" i="1"/>
  <c r="Q20" i="1"/>
  <c r="Q21" i="1"/>
  <c r="Q22" i="1"/>
  <c r="Q23" i="1"/>
  <c r="Q24" i="1"/>
  <c r="Q3" i="1"/>
  <c r="Q4" i="1"/>
  <c r="Q5" i="1"/>
  <c r="Q6" i="1"/>
  <c r="Q7" i="1"/>
  <c r="Q8" i="1"/>
  <c r="Q9" i="1"/>
  <c r="Q10" i="1"/>
  <c r="Q11" i="1"/>
  <c r="Q12" i="1"/>
  <c r="Q2" i="1"/>
  <c r="P50" i="1"/>
  <c r="P51" i="1"/>
  <c r="P52" i="1"/>
  <c r="P53" i="1"/>
  <c r="P54" i="1"/>
  <c r="P55" i="1"/>
  <c r="P56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3" i="1"/>
  <c r="P24" i="1"/>
  <c r="P25" i="1"/>
  <c r="P26" i="1"/>
  <c r="P27" i="1"/>
  <c r="P28" i="1"/>
  <c r="P29" i="1"/>
  <c r="P30" i="1"/>
  <c r="P31" i="1"/>
  <c r="P32" i="1"/>
  <c r="P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P4" i="1"/>
  <c r="P5" i="1"/>
  <c r="P2" i="1"/>
  <c r="V3" i="1" l="1"/>
  <c r="S7" i="1"/>
  <c r="S11" i="1"/>
  <c r="T5" i="1"/>
  <c r="T7" i="1"/>
  <c r="S3" i="1"/>
  <c r="S13" i="1"/>
  <c r="S5" i="1"/>
  <c r="U3" i="1"/>
  <c r="T3" i="1"/>
</calcChain>
</file>

<file path=xl/comments1.xml><?xml version="1.0" encoding="utf-8"?>
<comments xmlns="http://schemas.openxmlformats.org/spreadsheetml/2006/main">
  <authors>
    <author>tc={14B0429A-F59A-4401-BCC6-1155FA925ADB}</author>
  </authors>
  <commentList>
    <comment ref="A3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CZ_Binance Tweet</t>
      </text>
    </comment>
  </commentList>
</comments>
</file>

<file path=xl/sharedStrings.xml><?xml version="1.0" encoding="utf-8"?>
<sst xmlns="http://schemas.openxmlformats.org/spreadsheetml/2006/main" count="33" uniqueCount="26">
  <si>
    <t>Date</t>
  </si>
  <si>
    <t>Open</t>
  </si>
  <si>
    <t>High</t>
  </si>
  <si>
    <t>Low</t>
  </si>
  <si>
    <t>Adj Close</t>
  </si>
  <si>
    <t>Volume</t>
  </si>
  <si>
    <t>eth returns</t>
  </si>
  <si>
    <t>hopr returns</t>
  </si>
  <si>
    <t>correlation hopr/eth</t>
  </si>
  <si>
    <t>correlation hopr/btc</t>
  </si>
  <si>
    <t>correlation btc/eth</t>
  </si>
  <si>
    <t>hopr max returns</t>
  </si>
  <si>
    <t>date</t>
  </si>
  <si>
    <t>eth max returns</t>
  </si>
  <si>
    <t>btc max returns</t>
  </si>
  <si>
    <t>covariance hopr/eth</t>
  </si>
  <si>
    <t>covariance hopr/btc</t>
  </si>
  <si>
    <t>covariance btc/eth</t>
  </si>
  <si>
    <t>Close price eth</t>
  </si>
  <si>
    <t>Close price hopr</t>
  </si>
  <si>
    <t>CORRELATION</t>
  </si>
  <si>
    <t>COVARIANCE</t>
  </si>
  <si>
    <t>btc returns</t>
  </si>
  <si>
    <t>Average</t>
  </si>
  <si>
    <t>Close price BTC</t>
  </si>
  <si>
    <t>MAX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</si>
</sst>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3" fontId="0" fillId="0" borderId="0" xfId="0" applyNumberFormat="1"/>
    <xf numFmtId="0" fontId="0" fillId="0" borderId="0" xfId="0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10" fontId="0" fillId="34" borderId="10" xfId="1" applyNumberFormat="1" applyFont="1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10" fontId="0" fillId="34" borderId="15" xfId="1" applyNumberFormat="1" applyFont="1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10" fontId="0" fillId="34" borderId="10" xfId="0" applyNumberFormat="1" applyFill="1" applyBorder="1" applyAlignment="1">
      <alignment horizontal="center"/>
    </xf>
    <xf numFmtId="10" fontId="0" fillId="34" borderId="15" xfId="0" applyNumberFormat="1" applyFill="1" applyBorder="1" applyAlignment="1">
      <alignment horizontal="center"/>
    </xf>
    <xf numFmtId="14" fontId="0" fillId="34" borderId="14" xfId="0" applyNumberFormat="1" applyFill="1" applyBorder="1" applyAlignment="1">
      <alignment horizontal="center"/>
    </xf>
    <xf numFmtId="14" fontId="0" fillId="34" borderId="16" xfId="0" applyNumberFormat="1" applyFill="1" applyBorder="1" applyAlignment="1">
      <alignment horizontal="center"/>
    </xf>
    <xf numFmtId="0" fontId="0" fillId="35" borderId="11" xfId="0" applyFill="1" applyBorder="1"/>
    <xf numFmtId="10" fontId="0" fillId="35" borderId="11" xfId="1" applyNumberFormat="1" applyFont="1" applyFill="1" applyBorder="1"/>
    <xf numFmtId="10" fontId="0" fillId="34" borderId="11" xfId="0" applyNumberFormat="1" applyFill="1" applyBorder="1"/>
    <xf numFmtId="0" fontId="0" fillId="36" borderId="17" xfId="0" applyFill="1" applyBorder="1" applyAlignment="1">
      <alignment horizontal="center"/>
    </xf>
    <xf numFmtId="0" fontId="0" fillId="36" borderId="18" xfId="0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165" fontId="0" fillId="0" borderId="0" xfId="0" applyNumberFormat="1"/>
    <xf numFmtId="0" fontId="0" fillId="37" borderId="0" xfId="0" applyFill="1"/>
    <xf numFmtId="10" fontId="0" fillId="37" borderId="0" xfId="1" applyNumberFormat="1" applyFont="1" applyFill="1"/>
    <xf numFmtId="10" fontId="0" fillId="38" borderId="0" xfId="0" applyNumberFormat="1" applyFill="1"/>
    <xf numFmtId="10" fontId="0" fillId="38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1972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'ETH-USD (1)'!$P$1</c:f>
              <c:strCache>
                <c:ptCount val="1"/>
                <c:pt idx="0">
                  <c:v>eth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'ETH-USD (1)'!$A$2:$A$56</c:f>
              <c:numCache>
                <c:formatCode>m/d/yyyy</c:formatCode>
                <c:ptCount val="55"/>
                <c:pt idx="0">
                  <c:v>44309</c:v>
                </c:pt>
                <c:pt idx="1">
                  <c:v>44308</c:v>
                </c:pt>
                <c:pt idx="2">
                  <c:v>44307</c:v>
                </c:pt>
                <c:pt idx="3">
                  <c:v>44306</c:v>
                </c:pt>
                <c:pt idx="4">
                  <c:v>44305</c:v>
                </c:pt>
                <c:pt idx="5">
                  <c:v>44304</c:v>
                </c:pt>
                <c:pt idx="6">
                  <c:v>44303</c:v>
                </c:pt>
                <c:pt idx="7">
                  <c:v>44302</c:v>
                </c:pt>
                <c:pt idx="8">
                  <c:v>44301</c:v>
                </c:pt>
                <c:pt idx="9">
                  <c:v>44300</c:v>
                </c:pt>
                <c:pt idx="10">
                  <c:v>44299</c:v>
                </c:pt>
                <c:pt idx="11">
                  <c:v>44298</c:v>
                </c:pt>
                <c:pt idx="12">
                  <c:v>44297</c:v>
                </c:pt>
                <c:pt idx="13">
                  <c:v>44296</c:v>
                </c:pt>
                <c:pt idx="14">
                  <c:v>44295</c:v>
                </c:pt>
                <c:pt idx="15">
                  <c:v>44294</c:v>
                </c:pt>
                <c:pt idx="16">
                  <c:v>44293</c:v>
                </c:pt>
                <c:pt idx="17">
                  <c:v>44292</c:v>
                </c:pt>
                <c:pt idx="18">
                  <c:v>44291</c:v>
                </c:pt>
                <c:pt idx="19">
                  <c:v>44290</c:v>
                </c:pt>
                <c:pt idx="20">
                  <c:v>44289</c:v>
                </c:pt>
                <c:pt idx="21">
                  <c:v>44288</c:v>
                </c:pt>
                <c:pt idx="22">
                  <c:v>44287</c:v>
                </c:pt>
                <c:pt idx="23">
                  <c:v>44286</c:v>
                </c:pt>
                <c:pt idx="24">
                  <c:v>44285</c:v>
                </c:pt>
                <c:pt idx="25">
                  <c:v>44284</c:v>
                </c:pt>
                <c:pt idx="26">
                  <c:v>44283</c:v>
                </c:pt>
                <c:pt idx="27">
                  <c:v>44282</c:v>
                </c:pt>
                <c:pt idx="28">
                  <c:v>44281</c:v>
                </c:pt>
                <c:pt idx="29">
                  <c:v>44280</c:v>
                </c:pt>
                <c:pt idx="30">
                  <c:v>44279</c:v>
                </c:pt>
                <c:pt idx="31">
                  <c:v>44278</c:v>
                </c:pt>
                <c:pt idx="32">
                  <c:v>44277</c:v>
                </c:pt>
                <c:pt idx="33">
                  <c:v>44276</c:v>
                </c:pt>
                <c:pt idx="34">
                  <c:v>44275</c:v>
                </c:pt>
                <c:pt idx="35">
                  <c:v>44274</c:v>
                </c:pt>
                <c:pt idx="36">
                  <c:v>44273</c:v>
                </c:pt>
                <c:pt idx="37">
                  <c:v>44272</c:v>
                </c:pt>
                <c:pt idx="38">
                  <c:v>44271</c:v>
                </c:pt>
                <c:pt idx="39">
                  <c:v>44270</c:v>
                </c:pt>
                <c:pt idx="40">
                  <c:v>44269</c:v>
                </c:pt>
                <c:pt idx="41">
                  <c:v>44268</c:v>
                </c:pt>
                <c:pt idx="42">
                  <c:v>44267</c:v>
                </c:pt>
                <c:pt idx="43">
                  <c:v>44266</c:v>
                </c:pt>
                <c:pt idx="44">
                  <c:v>44265</c:v>
                </c:pt>
                <c:pt idx="45">
                  <c:v>44264</c:v>
                </c:pt>
                <c:pt idx="46">
                  <c:v>44263</c:v>
                </c:pt>
                <c:pt idx="47">
                  <c:v>44262</c:v>
                </c:pt>
                <c:pt idx="48">
                  <c:v>44261</c:v>
                </c:pt>
                <c:pt idx="49">
                  <c:v>44260</c:v>
                </c:pt>
                <c:pt idx="50">
                  <c:v>44259</c:v>
                </c:pt>
                <c:pt idx="51">
                  <c:v>44258</c:v>
                </c:pt>
                <c:pt idx="52">
                  <c:v>44257</c:v>
                </c:pt>
                <c:pt idx="53">
                  <c:v>44256</c:v>
                </c:pt>
                <c:pt idx="54">
                  <c:v>44255</c:v>
                </c:pt>
              </c:numCache>
            </c:numRef>
          </c:cat>
          <c:val>
            <c:numRef>
              <c:f>'ETH-USD (1)'!$P$2:$P$56</c:f>
              <c:numCache>
                <c:formatCode>0.00%</c:formatCode>
                <c:ptCount val="55"/>
                <c:pt idx="0">
                  <c:v>-1.6864806782131314E-2</c:v>
                </c:pt>
                <c:pt idx="1">
                  <c:v>1.6400642339064131E-2</c:v>
                </c:pt>
                <c:pt idx="2">
                  <c:v>1.4823023288031534E-2</c:v>
                </c:pt>
                <c:pt idx="3">
                  <c:v>7.5719264628190341E-2</c:v>
                </c:pt>
                <c:pt idx="4">
                  <c:v>-3.1713857118903621E-2</c:v>
                </c:pt>
                <c:pt idx="5">
                  <c:v>-4.5954320377208147E-2</c:v>
                </c:pt>
                <c:pt idx="6">
                  <c:v>-3.579499459332891E-2</c:v>
                </c:pt>
                <c:pt idx="7">
                  <c:v>-3.4603277776294794E-2</c:v>
                </c:pt>
                <c:pt idx="8">
                  <c:v>3.4500044839955946E-2</c:v>
                </c:pt>
                <c:pt idx="9">
                  <c:v>5.9115327295342635E-2</c:v>
                </c:pt>
                <c:pt idx="10">
                  <c:v>7.4711584648798235E-2</c:v>
                </c:pt>
                <c:pt idx="11">
                  <c:v>-8.4831422013307289E-3</c:v>
                </c:pt>
                <c:pt idx="12">
                  <c:v>1.0166400392365604E-2</c:v>
                </c:pt>
                <c:pt idx="13">
                  <c:v>3.0805935151611674E-2</c:v>
                </c:pt>
                <c:pt idx="14">
                  <c:v>-7.8832950752474318E-3</c:v>
                </c:pt>
                <c:pt idx="15">
                  <c:v>5.9610275420805658E-2</c:v>
                </c:pt>
                <c:pt idx="16">
                  <c:v>-6.9535074477370062E-2</c:v>
                </c:pt>
                <c:pt idx="17">
                  <c:v>4.9773531359544876E-3</c:v>
                </c:pt>
                <c:pt idx="18">
                  <c:v>7.0537686459861693E-3</c:v>
                </c:pt>
                <c:pt idx="19">
                  <c:v>3.1896864917665413E-2</c:v>
                </c:pt>
                <c:pt idx="20">
                  <c:v>-5.3565570395350814E-2</c:v>
                </c:pt>
                <c:pt idx="21">
                  <c:v>8.392791863231519E-2</c:v>
                </c:pt>
                <c:pt idx="22">
                  <c:v>3.0710987877486051E-2</c:v>
                </c:pt>
                <c:pt idx="23">
                  <c:v>3.9180417103232612E-2</c:v>
                </c:pt>
                <c:pt idx="24">
                  <c:v>1.4479843990707231E-2</c:v>
                </c:pt>
                <c:pt idx="25">
                  <c:v>7.5873431295692573E-2</c:v>
                </c:pt>
                <c:pt idx="26">
                  <c:v>-1.4645354302474822E-2</c:v>
                </c:pt>
                <c:pt idx="27">
                  <c:v>8.0175304997651686E-3</c:v>
                </c:pt>
                <c:pt idx="28">
                  <c:v>6.7372153198650198E-2</c:v>
                </c:pt>
                <c:pt idx="29">
                  <c:v>1.2211526126868488E-3</c:v>
                </c:pt>
                <c:pt idx="30">
                  <c:v>-5.0776925855043453E-2</c:v>
                </c:pt>
                <c:pt idx="31">
                  <c:v>-7.4993100830403892E-3</c:v>
                </c:pt>
                <c:pt idx="32">
                  <c:v>-5.4178578314979853E-2</c:v>
                </c:pt>
                <c:pt idx="33">
                  <c:v>-1.3470780270488869E-2</c:v>
                </c:pt>
                <c:pt idx="34">
                  <c:v>-2.7450680664539151E-3</c:v>
                </c:pt>
                <c:pt idx="35">
                  <c:v>1.9501889380406867E-2</c:v>
                </c:pt>
                <c:pt idx="36">
                  <c:v>-2.2262333856633232E-2</c:v>
                </c:pt>
                <c:pt idx="37">
                  <c:v>9.1188689174686033E-3</c:v>
                </c:pt>
                <c:pt idx="38">
                  <c:v>8.5223595723176171E-3</c:v>
                </c:pt>
                <c:pt idx="39">
                  <c:v>-3.38958638151442E-2</c:v>
                </c:pt>
                <c:pt idx="40">
                  <c:v>-3.6432495975283752E-2</c:v>
                </c:pt>
                <c:pt idx="41">
                  <c:v>8.6102815805820132E-2</c:v>
                </c:pt>
                <c:pt idx="42">
                  <c:v>-2.9620347552971493E-2</c:v>
                </c:pt>
                <c:pt idx="43">
                  <c:v>1.5022895104758183E-2</c:v>
                </c:pt>
                <c:pt idx="44">
                  <c:v>-3.6874072544317849E-2</c:v>
                </c:pt>
                <c:pt idx="45">
                  <c:v>1.8161234104083768E-2</c:v>
                </c:pt>
                <c:pt idx="46">
                  <c:v>6.4749934345530002E-2</c:v>
                </c:pt>
                <c:pt idx="47">
                  <c:v>4.1343151674492429E-2</c:v>
                </c:pt>
                <c:pt idx="48">
                  <c:v>7.9220329750835372E-2</c:v>
                </c:pt>
                <c:pt idx="49">
                  <c:v>-5.6029592311188647E-3</c:v>
                </c:pt>
                <c:pt idx="50">
                  <c:v>-2.1536805013548932E-2</c:v>
                </c:pt>
                <c:pt idx="51">
                  <c:v>5.5771067376788608E-2</c:v>
                </c:pt>
                <c:pt idx="52">
                  <c:v>-4.6078177842759027E-2</c:v>
                </c:pt>
                <c:pt idx="53">
                  <c:v>0.10498132285610606</c:v>
                </c:pt>
                <c:pt idx="54">
                  <c:v>-3.0085618458413399E-2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A-4357-85E7-A06F31AAE7CD}"/>
            </c:ext>
          </c:extLst>
        </c:ser>
        <c:ser>
          <c:idx val="1"/>
          <c:order val="1"/>
          <c:tx>
            <c:strRef>
              <c:f>'ETH-USD (1)'!$Q$1</c:f>
              <c:strCache>
                <c:ptCount val="1"/>
                <c:pt idx="0">
                  <c:v>hopr returns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'ETH-USD (1)'!$A$2:$A$56</c:f>
              <c:numCache>
                <c:formatCode>m/d/yyyy</c:formatCode>
                <c:ptCount val="55"/>
                <c:pt idx="0">
                  <c:v>44309</c:v>
                </c:pt>
                <c:pt idx="1">
                  <c:v>44308</c:v>
                </c:pt>
                <c:pt idx="2">
                  <c:v>44307</c:v>
                </c:pt>
                <c:pt idx="3">
                  <c:v>44306</c:v>
                </c:pt>
                <c:pt idx="4">
                  <c:v>44305</c:v>
                </c:pt>
                <c:pt idx="5">
                  <c:v>44304</c:v>
                </c:pt>
                <c:pt idx="6">
                  <c:v>44303</c:v>
                </c:pt>
                <c:pt idx="7">
                  <c:v>44302</c:v>
                </c:pt>
                <c:pt idx="8">
                  <c:v>44301</c:v>
                </c:pt>
                <c:pt idx="9">
                  <c:v>44300</c:v>
                </c:pt>
                <c:pt idx="10">
                  <c:v>44299</c:v>
                </c:pt>
                <c:pt idx="11">
                  <c:v>44298</c:v>
                </c:pt>
                <c:pt idx="12">
                  <c:v>44297</c:v>
                </c:pt>
                <c:pt idx="13">
                  <c:v>44296</c:v>
                </c:pt>
                <c:pt idx="14">
                  <c:v>44295</c:v>
                </c:pt>
                <c:pt idx="15">
                  <c:v>44294</c:v>
                </c:pt>
                <c:pt idx="16">
                  <c:v>44293</c:v>
                </c:pt>
                <c:pt idx="17">
                  <c:v>44292</c:v>
                </c:pt>
                <c:pt idx="18">
                  <c:v>44291</c:v>
                </c:pt>
                <c:pt idx="19">
                  <c:v>44290</c:v>
                </c:pt>
                <c:pt idx="20">
                  <c:v>44289</c:v>
                </c:pt>
                <c:pt idx="21">
                  <c:v>44288</c:v>
                </c:pt>
                <c:pt idx="22">
                  <c:v>44287</c:v>
                </c:pt>
                <c:pt idx="23">
                  <c:v>44286</c:v>
                </c:pt>
                <c:pt idx="24">
                  <c:v>44285</c:v>
                </c:pt>
                <c:pt idx="25">
                  <c:v>44284</c:v>
                </c:pt>
                <c:pt idx="26">
                  <c:v>44283</c:v>
                </c:pt>
                <c:pt idx="27">
                  <c:v>44282</c:v>
                </c:pt>
                <c:pt idx="28">
                  <c:v>44281</c:v>
                </c:pt>
                <c:pt idx="29">
                  <c:v>44280</c:v>
                </c:pt>
                <c:pt idx="30">
                  <c:v>44279</c:v>
                </c:pt>
                <c:pt idx="31">
                  <c:v>44278</c:v>
                </c:pt>
                <c:pt idx="32">
                  <c:v>44277</c:v>
                </c:pt>
                <c:pt idx="33">
                  <c:v>44276</c:v>
                </c:pt>
                <c:pt idx="34">
                  <c:v>44275</c:v>
                </c:pt>
                <c:pt idx="35">
                  <c:v>44274</c:v>
                </c:pt>
                <c:pt idx="36">
                  <c:v>44273</c:v>
                </c:pt>
                <c:pt idx="37">
                  <c:v>44272</c:v>
                </c:pt>
                <c:pt idx="38">
                  <c:v>44271</c:v>
                </c:pt>
                <c:pt idx="39">
                  <c:v>44270</c:v>
                </c:pt>
                <c:pt idx="40">
                  <c:v>44269</c:v>
                </c:pt>
                <c:pt idx="41">
                  <c:v>44268</c:v>
                </c:pt>
                <c:pt idx="42">
                  <c:v>44267</c:v>
                </c:pt>
                <c:pt idx="43">
                  <c:v>44266</c:v>
                </c:pt>
                <c:pt idx="44">
                  <c:v>44265</c:v>
                </c:pt>
                <c:pt idx="45">
                  <c:v>44264</c:v>
                </c:pt>
                <c:pt idx="46">
                  <c:v>44263</c:v>
                </c:pt>
                <c:pt idx="47">
                  <c:v>44262</c:v>
                </c:pt>
                <c:pt idx="48">
                  <c:v>44261</c:v>
                </c:pt>
                <c:pt idx="49">
                  <c:v>44260</c:v>
                </c:pt>
                <c:pt idx="50">
                  <c:v>44259</c:v>
                </c:pt>
                <c:pt idx="51">
                  <c:v>44258</c:v>
                </c:pt>
                <c:pt idx="52">
                  <c:v>44257</c:v>
                </c:pt>
                <c:pt idx="53">
                  <c:v>44256</c:v>
                </c:pt>
                <c:pt idx="54">
                  <c:v>44255</c:v>
                </c:pt>
              </c:numCache>
            </c:numRef>
          </c:cat>
          <c:val>
            <c:numRef>
              <c:f>'ETH-USD (1)'!$Q$2:$Q$56</c:f>
              <c:numCache>
                <c:formatCode>0.00%</c:formatCode>
                <c:ptCount val="55"/>
                <c:pt idx="0">
                  <c:v>-1.6666666666666718E-2</c:v>
                </c:pt>
                <c:pt idx="1">
                  <c:v>-4.7619047619047672E-2</c:v>
                </c:pt>
                <c:pt idx="2">
                  <c:v>-3.0769230769230771E-2</c:v>
                </c:pt>
                <c:pt idx="3">
                  <c:v>-1.5151515151515138E-2</c:v>
                </c:pt>
                <c:pt idx="4">
                  <c:v>-1.4925373134328401E-2</c:v>
                </c:pt>
                <c:pt idx="5">
                  <c:v>-4.2857142857142705E-2</c:v>
                </c:pt>
                <c:pt idx="6">
                  <c:v>-4.1095890410958957E-2</c:v>
                </c:pt>
                <c:pt idx="7">
                  <c:v>1.388888888888884E-2</c:v>
                </c:pt>
                <c:pt idx="8">
                  <c:v>-5.2631578947368474E-2</c:v>
                </c:pt>
                <c:pt idx="9">
                  <c:v>0</c:v>
                </c:pt>
                <c:pt idx="10">
                  <c:v>-3.7974683544303778E-2</c:v>
                </c:pt>
                <c:pt idx="11">
                  <c:v>1.2820512820512775E-2</c:v>
                </c:pt>
                <c:pt idx="12">
                  <c:v>-2.5000000000000022E-2</c:v>
                </c:pt>
                <c:pt idx="13">
                  <c:v>1.2658227848101333E-2</c:v>
                </c:pt>
                <c:pt idx="14">
                  <c:v>-2.4691358024691357E-2</c:v>
                </c:pt>
                <c:pt idx="15">
                  <c:v>1.2499999999999956E-2</c:v>
                </c:pt>
                <c:pt idx="16">
                  <c:v>-5.8823529411764608E-2</c:v>
                </c:pt>
                <c:pt idx="17">
                  <c:v>-1.1627906976744207E-2</c:v>
                </c:pt>
                <c:pt idx="18">
                  <c:v>2.3809523809523725E-2</c:v>
                </c:pt>
                <c:pt idx="19">
                  <c:v>1.2048192771084265E-2</c:v>
                </c:pt>
                <c:pt idx="20">
                  <c:v>-4.5977011494252928E-2</c:v>
                </c:pt>
                <c:pt idx="21">
                  <c:v>0</c:v>
                </c:pt>
                <c:pt idx="22">
                  <c:v>1.1627906976744207E-2</c:v>
                </c:pt>
                <c:pt idx="23">
                  <c:v>-4.4444444444444509E-2</c:v>
                </c:pt>
                <c:pt idx="24">
                  <c:v>-3.2258064516129115E-2</c:v>
                </c:pt>
                <c:pt idx="25">
                  <c:v>0.12048192771084354</c:v>
                </c:pt>
                <c:pt idx="26">
                  <c:v>6.4102564102564097E-2</c:v>
                </c:pt>
                <c:pt idx="27">
                  <c:v>0</c:v>
                </c:pt>
                <c:pt idx="28">
                  <c:v>9.8591549295774739E-2</c:v>
                </c:pt>
                <c:pt idx="29">
                  <c:v>-7.7922077922077948E-2</c:v>
                </c:pt>
                <c:pt idx="30">
                  <c:v>-3.7499999999999978E-2</c:v>
                </c:pt>
                <c:pt idx="31">
                  <c:v>2.5641025641025772E-2</c:v>
                </c:pt>
                <c:pt idx="32">
                  <c:v>-2.5000000000000022E-2</c:v>
                </c:pt>
                <c:pt idx="33">
                  <c:v>-1.2345679012345734E-2</c:v>
                </c:pt>
                <c:pt idx="34">
                  <c:v>0</c:v>
                </c:pt>
                <c:pt idx="35">
                  <c:v>8.0000000000000071E-2</c:v>
                </c:pt>
                <c:pt idx="36">
                  <c:v>2.7397260273972712E-2</c:v>
                </c:pt>
                <c:pt idx="37">
                  <c:v>-8.7500000000000022E-2</c:v>
                </c:pt>
                <c:pt idx="38">
                  <c:v>2.5641025641025772E-2</c:v>
                </c:pt>
                <c:pt idx="39">
                  <c:v>-7.1428571428571397E-2</c:v>
                </c:pt>
                <c:pt idx="40">
                  <c:v>-3.4482758620689724E-2</c:v>
                </c:pt>
                <c:pt idx="41">
                  <c:v>6.0975609756097615E-2</c:v>
                </c:pt>
                <c:pt idx="42">
                  <c:v>0.20588235294117641</c:v>
                </c:pt>
                <c:pt idx="43">
                  <c:v>-4.2253521126760396E-2</c:v>
                </c:pt>
                <c:pt idx="44">
                  <c:v>0</c:v>
                </c:pt>
                <c:pt idx="45">
                  <c:v>0.109375</c:v>
                </c:pt>
                <c:pt idx="46">
                  <c:v>-7.2463768115941907E-2</c:v>
                </c:pt>
                <c:pt idx="47">
                  <c:v>-5.4794520547945202E-2</c:v>
                </c:pt>
                <c:pt idx="48">
                  <c:v>-1.3513513513513487E-2</c:v>
                </c:pt>
                <c:pt idx="49">
                  <c:v>4.2253521126760507E-2</c:v>
                </c:pt>
                <c:pt idx="50">
                  <c:v>-8.9743589743589869E-2</c:v>
                </c:pt>
                <c:pt idx="51">
                  <c:v>4.0000000000000036E-2</c:v>
                </c:pt>
                <c:pt idx="52">
                  <c:v>-0.13793103448275856</c:v>
                </c:pt>
                <c:pt idx="53">
                  <c:v>0.12987012987012991</c:v>
                </c:pt>
                <c:pt idx="54">
                  <c:v>0.18461538461538463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A-4357-85E7-A06F31AAE7CD}"/>
            </c:ext>
          </c:extLst>
        </c:ser>
        <c:ser>
          <c:idx val="2"/>
          <c:order val="2"/>
          <c:tx>
            <c:strRef>
              <c:f>'ETH-USD (1)'!$R$1</c:f>
              <c:strCache>
                <c:ptCount val="1"/>
                <c:pt idx="0">
                  <c:v>btc returns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'ETH-USD (1)'!$A$2:$A$56</c:f>
              <c:numCache>
                <c:formatCode>m/d/yyyy</c:formatCode>
                <c:ptCount val="55"/>
                <c:pt idx="0">
                  <c:v>44309</c:v>
                </c:pt>
                <c:pt idx="1">
                  <c:v>44308</c:v>
                </c:pt>
                <c:pt idx="2">
                  <c:v>44307</c:v>
                </c:pt>
                <c:pt idx="3">
                  <c:v>44306</c:v>
                </c:pt>
                <c:pt idx="4">
                  <c:v>44305</c:v>
                </c:pt>
                <c:pt idx="5">
                  <c:v>44304</c:v>
                </c:pt>
                <c:pt idx="6">
                  <c:v>44303</c:v>
                </c:pt>
                <c:pt idx="7">
                  <c:v>44302</c:v>
                </c:pt>
                <c:pt idx="8">
                  <c:v>44301</c:v>
                </c:pt>
                <c:pt idx="9">
                  <c:v>44300</c:v>
                </c:pt>
                <c:pt idx="10">
                  <c:v>44299</c:v>
                </c:pt>
                <c:pt idx="11">
                  <c:v>44298</c:v>
                </c:pt>
                <c:pt idx="12">
                  <c:v>44297</c:v>
                </c:pt>
                <c:pt idx="13">
                  <c:v>44296</c:v>
                </c:pt>
                <c:pt idx="14">
                  <c:v>44295</c:v>
                </c:pt>
                <c:pt idx="15">
                  <c:v>44294</c:v>
                </c:pt>
                <c:pt idx="16">
                  <c:v>44293</c:v>
                </c:pt>
                <c:pt idx="17">
                  <c:v>44292</c:v>
                </c:pt>
                <c:pt idx="18">
                  <c:v>44291</c:v>
                </c:pt>
                <c:pt idx="19">
                  <c:v>44290</c:v>
                </c:pt>
                <c:pt idx="20">
                  <c:v>44289</c:v>
                </c:pt>
                <c:pt idx="21">
                  <c:v>44288</c:v>
                </c:pt>
                <c:pt idx="22">
                  <c:v>44287</c:v>
                </c:pt>
                <c:pt idx="23">
                  <c:v>44286</c:v>
                </c:pt>
                <c:pt idx="24">
                  <c:v>44285</c:v>
                </c:pt>
                <c:pt idx="25">
                  <c:v>44284</c:v>
                </c:pt>
                <c:pt idx="26">
                  <c:v>44283</c:v>
                </c:pt>
                <c:pt idx="27">
                  <c:v>44282</c:v>
                </c:pt>
                <c:pt idx="28">
                  <c:v>44281</c:v>
                </c:pt>
                <c:pt idx="29">
                  <c:v>44280</c:v>
                </c:pt>
                <c:pt idx="30">
                  <c:v>44279</c:v>
                </c:pt>
                <c:pt idx="31">
                  <c:v>44278</c:v>
                </c:pt>
                <c:pt idx="32">
                  <c:v>44277</c:v>
                </c:pt>
                <c:pt idx="33">
                  <c:v>44276</c:v>
                </c:pt>
                <c:pt idx="34">
                  <c:v>44275</c:v>
                </c:pt>
                <c:pt idx="35">
                  <c:v>44274</c:v>
                </c:pt>
                <c:pt idx="36">
                  <c:v>44273</c:v>
                </c:pt>
                <c:pt idx="37">
                  <c:v>44272</c:v>
                </c:pt>
                <c:pt idx="38">
                  <c:v>44271</c:v>
                </c:pt>
                <c:pt idx="39">
                  <c:v>44270</c:v>
                </c:pt>
                <c:pt idx="40">
                  <c:v>44269</c:v>
                </c:pt>
                <c:pt idx="41">
                  <c:v>44268</c:v>
                </c:pt>
                <c:pt idx="42">
                  <c:v>44267</c:v>
                </c:pt>
                <c:pt idx="43">
                  <c:v>44266</c:v>
                </c:pt>
                <c:pt idx="44">
                  <c:v>44265</c:v>
                </c:pt>
                <c:pt idx="45">
                  <c:v>44264</c:v>
                </c:pt>
                <c:pt idx="46">
                  <c:v>44263</c:v>
                </c:pt>
                <c:pt idx="47">
                  <c:v>44262</c:v>
                </c:pt>
                <c:pt idx="48">
                  <c:v>44261</c:v>
                </c:pt>
                <c:pt idx="49">
                  <c:v>44260</c:v>
                </c:pt>
                <c:pt idx="50">
                  <c:v>44259</c:v>
                </c:pt>
                <c:pt idx="51">
                  <c:v>44258</c:v>
                </c:pt>
                <c:pt idx="52">
                  <c:v>44257</c:v>
                </c:pt>
                <c:pt idx="53">
                  <c:v>44256</c:v>
                </c:pt>
                <c:pt idx="54">
                  <c:v>44255</c:v>
                </c:pt>
              </c:numCache>
            </c:numRef>
          </c:cat>
          <c:val>
            <c:numRef>
              <c:f>'ETH-USD (1)'!$R$2:$R$56</c:f>
              <c:numCache>
                <c:formatCode>0.00%</c:formatCode>
                <c:ptCount val="55"/>
                <c:pt idx="0">
                  <c:v>-1.2917196127424035E-2</c:v>
                </c:pt>
                <c:pt idx="1">
                  <c:v>-3.9769465976924767E-2</c:v>
                </c:pt>
                <c:pt idx="2">
                  <c:v>-4.5454287633975743E-2</c:v>
                </c:pt>
                <c:pt idx="3">
                  <c:v>1.3436976092944253E-2</c:v>
                </c:pt>
                <c:pt idx="4">
                  <c:v>-8.7504689495233601E-3</c:v>
                </c:pt>
                <c:pt idx="5">
                  <c:v>-7.3621546830052065E-2</c:v>
                </c:pt>
                <c:pt idx="6">
                  <c:v>-1.4437688523260217E-2</c:v>
                </c:pt>
                <c:pt idx="7">
                  <c:v>-2.7501379374409107E-2</c:v>
                </c:pt>
                <c:pt idx="8">
                  <c:v>3.2374804693109382E-3</c:v>
                </c:pt>
                <c:pt idx="9">
                  <c:v>-6.2006343655870433E-3</c:v>
                </c:pt>
                <c:pt idx="10">
                  <c:v>6.0273764788044248E-2</c:v>
                </c:pt>
                <c:pt idx="11">
                  <c:v>-5.1741865443685198E-3</c:v>
                </c:pt>
                <c:pt idx="12">
                  <c:v>6.885903953911976E-3</c:v>
                </c:pt>
                <c:pt idx="13">
                  <c:v>2.6581343723465878E-2</c:v>
                </c:pt>
                <c:pt idx="14">
                  <c:v>-1.3536328518541918E-3</c:v>
                </c:pt>
                <c:pt idx="15">
                  <c:v>4.0589808236775271E-2</c:v>
                </c:pt>
                <c:pt idx="16">
                  <c:v>-3.6833390122360865E-2</c:v>
                </c:pt>
                <c:pt idx="17">
                  <c:v>-1.4655445590546989E-2</c:v>
                </c:pt>
                <c:pt idx="18">
                  <c:v>5.0941385401559458E-3</c:v>
                </c:pt>
                <c:pt idx="19">
                  <c:v>2.0044897149687824E-2</c:v>
                </c:pt>
                <c:pt idx="20">
                  <c:v>-2.9981350293480258E-2</c:v>
                </c:pt>
                <c:pt idx="21">
                  <c:v>4.8819690070083244E-3</c:v>
                </c:pt>
                <c:pt idx="22">
                  <c:v>3.0037350860399048E-3</c:v>
                </c:pt>
                <c:pt idx="23">
                  <c:v>1.9359634988669328E-5</c:v>
                </c:pt>
                <c:pt idx="24">
                  <c:v>2.0216245186837067E-2</c:v>
                </c:pt>
                <c:pt idx="25">
                  <c:v>3.2161378544922847E-2</c:v>
                </c:pt>
                <c:pt idx="26">
                  <c:v>-4.0672139911979155E-4</c:v>
                </c:pt>
                <c:pt idx="27">
                  <c:v>1.5165759466422957E-2</c:v>
                </c:pt>
                <c:pt idx="28">
                  <c:v>6.6399924757342799E-2</c:v>
                </c:pt>
                <c:pt idx="29">
                  <c:v>-2.0277031926960176E-2</c:v>
                </c:pt>
                <c:pt idx="30">
                  <c:v>-3.5891807501329476E-2</c:v>
                </c:pt>
                <c:pt idx="31">
                  <c:v>3.8474981370875128E-3</c:v>
                </c:pt>
                <c:pt idx="32">
                  <c:v>-5.2053185405184221E-2</c:v>
                </c:pt>
                <c:pt idx="33">
                  <c:v>-1.3551247951582024E-2</c:v>
                </c:pt>
                <c:pt idx="34">
                  <c:v>-5.6571905454649851E-4</c:v>
                </c:pt>
                <c:pt idx="35">
                  <c:v>8.4296501420075831E-3</c:v>
                </c:pt>
                <c:pt idx="36">
                  <c:v>-1.7189693889688051E-2</c:v>
                </c:pt>
                <c:pt idx="37">
                  <c:v>3.6369962833290748E-2</c:v>
                </c:pt>
                <c:pt idx="38">
                  <c:v>1.6057021949597461E-2</c:v>
                </c:pt>
                <c:pt idx="39">
                  <c:v>-5.7251004560363028E-2</c:v>
                </c:pt>
                <c:pt idx="40">
                  <c:v>-3.1689610382545919E-2</c:v>
                </c:pt>
                <c:pt idx="41">
                  <c:v>6.8216527683567341E-2</c:v>
                </c:pt>
                <c:pt idx="42">
                  <c:v>-8.1832066268103798E-3</c:v>
                </c:pt>
                <c:pt idx="43">
                  <c:v>3.2076714857786737E-2</c:v>
                </c:pt>
                <c:pt idx="44">
                  <c:v>2.1604243784508315E-2</c:v>
                </c:pt>
                <c:pt idx="45">
                  <c:v>4.9335220420144932E-2</c:v>
                </c:pt>
                <c:pt idx="46">
                  <c:v>2.0306565479021765E-2</c:v>
                </c:pt>
                <c:pt idx="47">
                  <c:v>4.6906498130984797E-2</c:v>
                </c:pt>
                <c:pt idx="48">
                  <c:v>-3.0498052355742988E-4</c:v>
                </c:pt>
                <c:pt idx="49">
                  <c:v>7.5397016652014592E-3</c:v>
                </c:pt>
                <c:pt idx="50">
                  <c:v>-3.9120359818716421E-2</c:v>
                </c:pt>
                <c:pt idx="51">
                  <c:v>4.4632059985595163E-2</c:v>
                </c:pt>
                <c:pt idx="52">
                  <c:v>-2.5231161901137611E-2</c:v>
                </c:pt>
                <c:pt idx="53">
                  <c:v>9.9550170593031728E-2</c:v>
                </c:pt>
                <c:pt idx="54">
                  <c:v>-2.2747754534158893E-2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A-4357-85E7-A06F31AAE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22479"/>
        <c:axId val="1234996335"/>
      </c:lineChart>
      <c:dateAx>
        <c:axId val="1375622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4996335"/>
        <c:crosses val="autoZero"/>
        <c:auto val="1"/>
        <c:lblOffset val="100"/>
        <c:baseTimeUnit val="days"/>
      </c:dateAx>
      <c:valAx>
        <c:axId val="12349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56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'ETH-USD (1)'!$M$1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'ETH-USD (1)'!$A$2:$A$57</c:f>
              <c:numCache>
                <c:formatCode>m/d/yyyy</c:formatCode>
                <c:ptCount val="56"/>
                <c:pt idx="0">
                  <c:v>44309</c:v>
                </c:pt>
                <c:pt idx="1">
                  <c:v>44308</c:v>
                </c:pt>
                <c:pt idx="2">
                  <c:v>44307</c:v>
                </c:pt>
                <c:pt idx="3">
                  <c:v>44306</c:v>
                </c:pt>
                <c:pt idx="4">
                  <c:v>44305</c:v>
                </c:pt>
                <c:pt idx="5">
                  <c:v>44304</c:v>
                </c:pt>
                <c:pt idx="6">
                  <c:v>44303</c:v>
                </c:pt>
                <c:pt idx="7">
                  <c:v>44302</c:v>
                </c:pt>
                <c:pt idx="8">
                  <c:v>44301</c:v>
                </c:pt>
                <c:pt idx="9">
                  <c:v>44300</c:v>
                </c:pt>
                <c:pt idx="10">
                  <c:v>44299</c:v>
                </c:pt>
                <c:pt idx="11">
                  <c:v>44298</c:v>
                </c:pt>
                <c:pt idx="12">
                  <c:v>44297</c:v>
                </c:pt>
                <c:pt idx="13">
                  <c:v>44296</c:v>
                </c:pt>
                <c:pt idx="14">
                  <c:v>44295</c:v>
                </c:pt>
                <c:pt idx="15">
                  <c:v>44294</c:v>
                </c:pt>
                <c:pt idx="16">
                  <c:v>44293</c:v>
                </c:pt>
                <c:pt idx="17">
                  <c:v>44292</c:v>
                </c:pt>
                <c:pt idx="18">
                  <c:v>44291</c:v>
                </c:pt>
                <c:pt idx="19">
                  <c:v>44290</c:v>
                </c:pt>
                <c:pt idx="20">
                  <c:v>44289</c:v>
                </c:pt>
                <c:pt idx="21">
                  <c:v>44288</c:v>
                </c:pt>
                <c:pt idx="22">
                  <c:v>44287</c:v>
                </c:pt>
                <c:pt idx="23">
                  <c:v>44286</c:v>
                </c:pt>
                <c:pt idx="24">
                  <c:v>44285</c:v>
                </c:pt>
                <c:pt idx="25">
                  <c:v>44284</c:v>
                </c:pt>
                <c:pt idx="26">
                  <c:v>44283</c:v>
                </c:pt>
                <c:pt idx="27">
                  <c:v>44282</c:v>
                </c:pt>
                <c:pt idx="28">
                  <c:v>44281</c:v>
                </c:pt>
                <c:pt idx="29">
                  <c:v>44280</c:v>
                </c:pt>
                <c:pt idx="30">
                  <c:v>44279</c:v>
                </c:pt>
                <c:pt idx="31">
                  <c:v>44278</c:v>
                </c:pt>
                <c:pt idx="32">
                  <c:v>44277</c:v>
                </c:pt>
                <c:pt idx="33">
                  <c:v>44276</c:v>
                </c:pt>
                <c:pt idx="34">
                  <c:v>44275</c:v>
                </c:pt>
                <c:pt idx="35">
                  <c:v>44274</c:v>
                </c:pt>
                <c:pt idx="36">
                  <c:v>44273</c:v>
                </c:pt>
                <c:pt idx="37">
                  <c:v>44272</c:v>
                </c:pt>
                <c:pt idx="38">
                  <c:v>44271</c:v>
                </c:pt>
                <c:pt idx="39">
                  <c:v>44270</c:v>
                </c:pt>
                <c:pt idx="40">
                  <c:v>44269</c:v>
                </c:pt>
                <c:pt idx="41">
                  <c:v>44268</c:v>
                </c:pt>
                <c:pt idx="42">
                  <c:v>44267</c:v>
                </c:pt>
                <c:pt idx="43">
                  <c:v>44266</c:v>
                </c:pt>
                <c:pt idx="44">
                  <c:v>44265</c:v>
                </c:pt>
                <c:pt idx="45">
                  <c:v>44264</c:v>
                </c:pt>
                <c:pt idx="46">
                  <c:v>44263</c:v>
                </c:pt>
                <c:pt idx="47">
                  <c:v>44262</c:v>
                </c:pt>
                <c:pt idx="48">
                  <c:v>44261</c:v>
                </c:pt>
                <c:pt idx="49">
                  <c:v>44260</c:v>
                </c:pt>
                <c:pt idx="50">
                  <c:v>44259</c:v>
                </c:pt>
                <c:pt idx="51">
                  <c:v>44258</c:v>
                </c:pt>
                <c:pt idx="52">
                  <c:v>44257</c:v>
                </c:pt>
                <c:pt idx="53">
                  <c:v>44256</c:v>
                </c:pt>
                <c:pt idx="54">
                  <c:v>44255</c:v>
                </c:pt>
                <c:pt idx="55">
                  <c:v>44254</c:v>
                </c:pt>
              </c:numCache>
            </c:numRef>
          </c:cat>
          <c:val>
            <c:numRef>
              <c:f>'ETH-USD (1)'!$M$2:$M$57</c:f>
              <c:numCache>
                <c:formatCode>#,##0</c:formatCode>
                <c:ptCount val="56"/>
                <c:pt idx="0">
                  <c:v>1509765</c:v>
                </c:pt>
                <c:pt idx="1">
                  <c:v>1020414</c:v>
                </c:pt>
                <c:pt idx="2">
                  <c:v>1277167</c:v>
                </c:pt>
                <c:pt idx="3">
                  <c:v>1492150</c:v>
                </c:pt>
                <c:pt idx="4">
                  <c:v>1530538</c:v>
                </c:pt>
                <c:pt idx="5">
                  <c:v>2995348</c:v>
                </c:pt>
                <c:pt idx="6">
                  <c:v>1252205</c:v>
                </c:pt>
                <c:pt idx="7">
                  <c:v>1805500</c:v>
                </c:pt>
                <c:pt idx="8">
                  <c:v>1921089</c:v>
                </c:pt>
                <c:pt idx="9">
                  <c:v>1202765</c:v>
                </c:pt>
                <c:pt idx="10">
                  <c:v>1681036</c:v>
                </c:pt>
                <c:pt idx="11">
                  <c:v>1651631</c:v>
                </c:pt>
                <c:pt idx="12">
                  <c:v>1331854</c:v>
                </c:pt>
                <c:pt idx="13">
                  <c:v>1389196</c:v>
                </c:pt>
                <c:pt idx="14">
                  <c:v>1545980</c:v>
                </c:pt>
                <c:pt idx="15">
                  <c:v>1499124</c:v>
                </c:pt>
                <c:pt idx="16">
                  <c:v>2718701</c:v>
                </c:pt>
                <c:pt idx="17">
                  <c:v>3567137</c:v>
                </c:pt>
                <c:pt idx="18">
                  <c:v>2618404</c:v>
                </c:pt>
                <c:pt idx="19">
                  <c:v>1720245</c:v>
                </c:pt>
                <c:pt idx="20">
                  <c:v>2560378</c:v>
                </c:pt>
                <c:pt idx="21">
                  <c:v>3274209</c:v>
                </c:pt>
                <c:pt idx="22">
                  <c:v>2876152</c:v>
                </c:pt>
                <c:pt idx="23">
                  <c:v>2920846</c:v>
                </c:pt>
                <c:pt idx="24">
                  <c:v>3994829</c:v>
                </c:pt>
                <c:pt idx="25">
                  <c:v>4965634</c:v>
                </c:pt>
                <c:pt idx="26">
                  <c:v>2615156</c:v>
                </c:pt>
                <c:pt idx="27">
                  <c:v>1903903</c:v>
                </c:pt>
                <c:pt idx="28">
                  <c:v>2643731</c:v>
                </c:pt>
                <c:pt idx="29">
                  <c:v>1906718</c:v>
                </c:pt>
                <c:pt idx="30">
                  <c:v>1526642</c:v>
                </c:pt>
                <c:pt idx="31">
                  <c:v>2187709</c:v>
                </c:pt>
                <c:pt idx="32">
                  <c:v>1810016</c:v>
                </c:pt>
                <c:pt idx="33">
                  <c:v>2129849</c:v>
                </c:pt>
                <c:pt idx="34">
                  <c:v>1993313</c:v>
                </c:pt>
                <c:pt idx="35">
                  <c:v>2294345</c:v>
                </c:pt>
                <c:pt idx="36">
                  <c:v>1780048</c:v>
                </c:pt>
                <c:pt idx="37">
                  <c:v>6056757</c:v>
                </c:pt>
                <c:pt idx="38">
                  <c:v>3212625</c:v>
                </c:pt>
                <c:pt idx="39">
                  <c:v>3932023</c:v>
                </c:pt>
                <c:pt idx="40">
                  <c:v>3863273</c:v>
                </c:pt>
                <c:pt idx="41">
                  <c:v>4339051</c:v>
                </c:pt>
                <c:pt idx="42">
                  <c:v>9892937</c:v>
                </c:pt>
                <c:pt idx="43">
                  <c:v>4021742</c:v>
                </c:pt>
                <c:pt idx="44">
                  <c:v>2942800</c:v>
                </c:pt>
                <c:pt idx="45">
                  <c:v>3891190</c:v>
                </c:pt>
                <c:pt idx="46">
                  <c:v>5224319</c:v>
                </c:pt>
                <c:pt idx="47">
                  <c:v>2325633</c:v>
                </c:pt>
                <c:pt idx="48">
                  <c:v>3486768</c:v>
                </c:pt>
                <c:pt idx="49">
                  <c:v>3935928</c:v>
                </c:pt>
                <c:pt idx="50">
                  <c:v>6745071</c:v>
                </c:pt>
                <c:pt idx="51">
                  <c:v>7938330</c:v>
                </c:pt>
                <c:pt idx="52">
                  <c:v>5686028</c:v>
                </c:pt>
                <c:pt idx="53">
                  <c:v>11810975</c:v>
                </c:pt>
                <c:pt idx="54">
                  <c:v>4446400</c:v>
                </c:pt>
                <c:pt idx="55">
                  <c:v>22698030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7-482A-A75B-057AE5AA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7019343"/>
        <c:axId val="1177070895"/>
        <c:axId val="0"/>
      </c:bar3DChart>
      <c:dateAx>
        <c:axId val="13170193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070895"/>
        <c:crosses val="autoZero"/>
        <c:auto val="1"/>
        <c:lblOffset val="100"/>
        <c:baseTimeUnit val="days"/>
      </c:dateAx>
      <c:valAx>
        <c:axId val="11770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01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165303</xdr:colOff>
      <xdr:row>15</xdr:row>
      <xdr:rowOff>182751</xdr:rowOff>
    </xdr:from>
    <xdr:to>
      <xdr:col>27</xdr:col>
      <xdr:colOff>445971</xdr:colOff>
      <xdr:row>44</xdr:row>
      <xdr:rowOff>104669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06F47-B1D0-4F23-80F2-27BEC145A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162622</xdr:colOff>
      <xdr:row>45</xdr:row>
      <xdr:rowOff>11615</xdr:rowOff>
    </xdr:from>
    <xdr:to>
      <xdr:col>25</xdr:col>
      <xdr:colOff>549429</xdr:colOff>
      <xdr:row>67</xdr:row>
      <xdr:rowOff>174237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FA3846-4AC4-49A8-B506-4CF9B765C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ahcen" id="{CB5C6AD7-B935-4755-A17D-8E9398D2CBF6}" userId="42911200a889e79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0" dT="2021-04-25T00:19:08.55" personId="{CB5C6AD7-B935-4755-A17D-8E9398D2CBF6}" id="{14B0429A-F59A-4401-BCC6-1155FA925ADB}">
    <text>CZ_Binance Tweet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tabSelected="1" topLeftCell="L1" zoomScale="82" zoomScaleNormal="82" workbookViewId="0">
      <selection activeCell="R59" sqref="R59"/>
    </sheetView>
  </sheetViews>
  <sheetFormatPr defaultRowHeight="15" x14ac:dyDescent="0.25"/>
  <cols>
    <col min="1" max="1" width="12.42578125" customWidth="1"/>
    <col min="2" max="4" width="9.140625" hidden="1" customWidth="1"/>
    <col min="5" max="5" width="15.42578125" customWidth="1"/>
    <col min="6" max="7" width="0" hidden="1" customWidth="1"/>
    <col min="8" max="8" width="9.140625" customWidth="1"/>
    <col min="9" max="11" width="9.140625" hidden="1" customWidth="1"/>
    <col min="12" max="12" width="17.42578125" customWidth="1"/>
    <col min="13" max="13" width="13.140625" customWidth="1"/>
    <col min="14" max="14" width="15.28515625" customWidth="1"/>
    <col min="16" max="16" width="11.28515625" customWidth="1"/>
    <col min="17" max="17" width="13.28515625" customWidth="1"/>
    <col min="18" max="18" width="12.85546875" customWidth="1"/>
    <col min="19" max="19" width="24.28515625" customWidth="1"/>
    <col min="20" max="20" width="25.140625" customWidth="1"/>
    <col min="21" max="21" width="12.28515625" customWidth="1"/>
    <col min="22" max="22" width="14" customWidth="1"/>
    <col min="23" max="23" width="12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  <c r="G1" t="s">
        <v>5</v>
      </c>
      <c r="I1" t="s">
        <v>1</v>
      </c>
      <c r="J1" t="s">
        <v>2</v>
      </c>
      <c r="K1" t="s">
        <v>3</v>
      </c>
      <c r="L1" t="s">
        <v>19</v>
      </c>
      <c r="M1" t="s">
        <v>5</v>
      </c>
      <c r="N1" t="s">
        <v>24</v>
      </c>
      <c r="P1" s="24" t="s">
        <v>6</v>
      </c>
      <c r="Q1" s="24" t="s">
        <v>7</v>
      </c>
      <c r="R1" s="25" t="s">
        <v>22</v>
      </c>
      <c r="S1" s="6" t="s">
        <v>20</v>
      </c>
      <c r="T1" s="7" t="s">
        <v>21</v>
      </c>
      <c r="U1" s="20" t="s">
        <v>23</v>
      </c>
      <c r="V1" s="21"/>
      <c r="W1" s="22"/>
    </row>
    <row r="2" spans="1:23" x14ac:dyDescent="0.25">
      <c r="A2" s="1">
        <v>44309</v>
      </c>
      <c r="B2">
        <v>2401</v>
      </c>
      <c r="C2">
        <v>2439</v>
      </c>
      <c r="D2">
        <v>2117</v>
      </c>
      <c r="E2">
        <v>2363</v>
      </c>
      <c r="F2">
        <v>55413933925</v>
      </c>
      <c r="G2">
        <v>273212191169</v>
      </c>
      <c r="I2">
        <v>0.60440000000000005</v>
      </c>
      <c r="J2">
        <v>0.60609999999999997</v>
      </c>
      <c r="K2">
        <v>0.57689999999999997</v>
      </c>
      <c r="L2">
        <v>0.59</v>
      </c>
      <c r="M2" s="3">
        <v>1509765</v>
      </c>
      <c r="N2" s="23">
        <v>51093.65</v>
      </c>
      <c r="P2" s="26">
        <f>E2/E3-1</f>
        <v>-1.6864806782131314E-2</v>
      </c>
      <c r="Q2" s="26">
        <f>L2/L3-1</f>
        <v>-1.6666666666666718E-2</v>
      </c>
      <c r="R2" s="27">
        <v>-1.2917196127424035E-2</v>
      </c>
      <c r="S2" s="5" t="s">
        <v>8</v>
      </c>
      <c r="T2" s="8" t="s">
        <v>15</v>
      </c>
      <c r="U2" s="17" t="s">
        <v>6</v>
      </c>
      <c r="V2" s="17" t="s">
        <v>7</v>
      </c>
      <c r="W2" s="18" t="s">
        <v>22</v>
      </c>
    </row>
    <row r="3" spans="1:23" x14ac:dyDescent="0.25">
      <c r="A3" s="1">
        <v>44308</v>
      </c>
      <c r="B3">
        <v>2357.8710940000001</v>
      </c>
      <c r="C3">
        <v>2641.094971</v>
      </c>
      <c r="D3">
        <v>2315.9602049999999</v>
      </c>
      <c r="E3">
        <v>2403.5351559999999</v>
      </c>
      <c r="F3">
        <v>2403.5351559999999</v>
      </c>
      <c r="G3">
        <v>53575904724</v>
      </c>
      <c r="I3">
        <v>0.62949999999999995</v>
      </c>
      <c r="J3">
        <v>0.63990000000000002</v>
      </c>
      <c r="K3">
        <v>0.60240000000000005</v>
      </c>
      <c r="L3">
        <v>0.6</v>
      </c>
      <c r="M3" s="3">
        <v>1020414</v>
      </c>
      <c r="N3" s="23">
        <v>51762.273439999997</v>
      </c>
      <c r="P3" s="26">
        <f t="shared" ref="P3:P57" si="0">E3/E4-1</f>
        <v>1.6400642339064131E-2</v>
      </c>
      <c r="Q3" s="26">
        <f t="shared" ref="Q3:R57" si="1">L3/L4-1</f>
        <v>-4.7619047619047672E-2</v>
      </c>
      <c r="R3" s="27">
        <v>-3.9769465976924767E-2</v>
      </c>
      <c r="S3" s="9">
        <f>CORREL(P2:P56,Q2:Q56)</f>
        <v>0.23314463428492563</v>
      </c>
      <c r="T3" s="10">
        <f>COVAR(Q2:Q56,P2:P56)</f>
        <v>6.4663625441975026E-4</v>
      </c>
      <c r="U3" s="19">
        <f>AVERAGE(P2:P56)</f>
        <v>9.6901228876923179E-3</v>
      </c>
      <c r="V3" s="19">
        <f>AVERAGE(Q2:Q56)</f>
        <v>2.6887501103322356E-4</v>
      </c>
      <c r="W3" s="19">
        <f>AVERAGE(R2:R56)</f>
        <v>2.3954611207312247E-3</v>
      </c>
    </row>
    <row r="4" spans="1:23" x14ac:dyDescent="0.25">
      <c r="A4" s="1">
        <v>44307</v>
      </c>
      <c r="B4">
        <v>2331.1601559999999</v>
      </c>
      <c r="C4">
        <v>2467.2006839999999</v>
      </c>
      <c r="D4">
        <v>2238.366943</v>
      </c>
      <c r="E4">
        <v>2364.7517090000001</v>
      </c>
      <c r="F4">
        <v>2364.7517090000001</v>
      </c>
      <c r="G4">
        <v>38899067643</v>
      </c>
      <c r="I4">
        <v>0.65059999999999996</v>
      </c>
      <c r="J4">
        <v>0.66500000000000004</v>
      </c>
      <c r="K4">
        <v>0.62909999999999999</v>
      </c>
      <c r="L4">
        <v>0.63</v>
      </c>
      <c r="M4" s="3">
        <v>1277167</v>
      </c>
      <c r="N4" s="23">
        <v>53906.089840000001</v>
      </c>
      <c r="P4" s="26">
        <f t="shared" si="0"/>
        <v>1.4823023288031534E-2</v>
      </c>
      <c r="Q4" s="26">
        <f t="shared" si="1"/>
        <v>-3.0769230769230771E-2</v>
      </c>
      <c r="R4" s="27">
        <v>-4.5454287633975743E-2</v>
      </c>
      <c r="S4" s="5" t="s">
        <v>9</v>
      </c>
      <c r="T4" s="8" t="s">
        <v>16</v>
      </c>
    </row>
    <row r="5" spans="1:23" x14ac:dyDescent="0.25">
      <c r="A5" s="1">
        <v>44306</v>
      </c>
      <c r="B5">
        <v>2161.939453</v>
      </c>
      <c r="C5">
        <v>2345.834961</v>
      </c>
      <c r="D5">
        <v>2060.1437989999999</v>
      </c>
      <c r="E5">
        <v>2330.2109380000002</v>
      </c>
      <c r="F5">
        <v>2330.2109380000002</v>
      </c>
      <c r="G5">
        <v>39433483315</v>
      </c>
      <c r="I5">
        <v>0.66200000000000003</v>
      </c>
      <c r="J5">
        <v>0.66310000000000002</v>
      </c>
      <c r="K5">
        <v>0.63039999999999996</v>
      </c>
      <c r="L5">
        <v>0.65</v>
      </c>
      <c r="M5" s="3">
        <v>1492150</v>
      </c>
      <c r="N5" s="23">
        <v>56473.03125</v>
      </c>
      <c r="P5" s="26">
        <f t="shared" si="0"/>
        <v>7.5719264628190341E-2</v>
      </c>
      <c r="Q5" s="26">
        <f t="shared" si="1"/>
        <v>-1.5151515151515138E-2</v>
      </c>
      <c r="R5" s="27">
        <v>1.3436976092944253E-2</v>
      </c>
      <c r="S5" s="9">
        <f>CORREL(R2:R56,Q2:Q56)</f>
        <v>0.38537772202540055</v>
      </c>
      <c r="T5" s="10">
        <f>COVAR(Q2:Q56,R2:R56)</f>
        <v>8.4019429219086834E-4</v>
      </c>
    </row>
    <row r="6" spans="1:23" x14ac:dyDescent="0.25">
      <c r="A6" s="1">
        <v>44305</v>
      </c>
      <c r="B6">
        <v>2238.0327149999998</v>
      </c>
      <c r="C6">
        <v>2276.7768550000001</v>
      </c>
      <c r="D6">
        <v>2086.688721</v>
      </c>
      <c r="E6">
        <v>2166.188721</v>
      </c>
      <c r="F6">
        <v>2166.188721</v>
      </c>
      <c r="G6">
        <v>34060654971</v>
      </c>
      <c r="I6">
        <v>0.66949999999999998</v>
      </c>
      <c r="J6">
        <v>0.68700000000000006</v>
      </c>
      <c r="K6">
        <v>0.64539999999999997</v>
      </c>
      <c r="L6">
        <v>0.66</v>
      </c>
      <c r="M6" s="3">
        <v>1530538</v>
      </c>
      <c r="N6" s="23">
        <v>55724.265630000002</v>
      </c>
      <c r="P6" s="26">
        <f t="shared" si="0"/>
        <v>-3.1713857118903621E-2</v>
      </c>
      <c r="Q6" s="26">
        <f t="shared" si="1"/>
        <v>-1.4925373134328401E-2</v>
      </c>
      <c r="R6" s="27">
        <v>-8.7504689495233601E-3</v>
      </c>
      <c r="S6" s="5" t="s">
        <v>10</v>
      </c>
      <c r="T6" s="8" t="s">
        <v>17</v>
      </c>
    </row>
    <row r="7" spans="1:23" x14ac:dyDescent="0.25">
      <c r="A7" s="1">
        <v>44304</v>
      </c>
      <c r="B7">
        <v>2346.452393</v>
      </c>
      <c r="C7">
        <v>2365.4604490000002</v>
      </c>
      <c r="D7">
        <v>2011.766846</v>
      </c>
      <c r="E7">
        <v>2237.1369629999999</v>
      </c>
      <c r="F7">
        <v>2237.1369629999999</v>
      </c>
      <c r="G7">
        <v>50696368718</v>
      </c>
      <c r="I7">
        <v>0.70430000000000004</v>
      </c>
      <c r="J7">
        <v>0.70430000000000004</v>
      </c>
      <c r="K7">
        <v>0.62390000000000001</v>
      </c>
      <c r="L7">
        <v>0.67</v>
      </c>
      <c r="M7" s="3">
        <v>2995348</v>
      </c>
      <c r="N7" s="23">
        <v>56216.183590000001</v>
      </c>
      <c r="P7" s="26">
        <f t="shared" si="0"/>
        <v>-4.5954320377208147E-2</v>
      </c>
      <c r="Q7" s="26">
        <f t="shared" si="1"/>
        <v>-4.2857142857142705E-2</v>
      </c>
      <c r="R7" s="27">
        <v>-7.3621546830052065E-2</v>
      </c>
      <c r="S7" s="11">
        <f>CORREL(R2:R56,P2:P56)</f>
        <v>0.74003041293706162</v>
      </c>
      <c r="T7" s="12">
        <f>COVAR(R2:R56,P2:P56)</f>
        <v>1.0614124257135565E-3</v>
      </c>
    </row>
    <row r="8" spans="1:23" x14ac:dyDescent="0.25">
      <c r="A8" s="1">
        <v>44303</v>
      </c>
      <c r="B8">
        <v>2429.9809570000002</v>
      </c>
      <c r="C8">
        <v>2497.3852539999998</v>
      </c>
      <c r="D8">
        <v>2333.6828609999998</v>
      </c>
      <c r="E8">
        <v>2344.8950199999999</v>
      </c>
      <c r="F8">
        <v>2344.8950199999999</v>
      </c>
      <c r="G8">
        <v>32349808978</v>
      </c>
      <c r="I8">
        <v>0.72970000000000002</v>
      </c>
      <c r="J8">
        <v>0.73229999999999995</v>
      </c>
      <c r="K8">
        <v>0.69399999999999995</v>
      </c>
      <c r="L8">
        <v>0.7</v>
      </c>
      <c r="M8" s="3">
        <v>1252205</v>
      </c>
      <c r="N8" s="23">
        <v>60683.820310000003</v>
      </c>
      <c r="P8" s="26">
        <f t="shared" si="0"/>
        <v>-3.579499459332891E-2</v>
      </c>
      <c r="Q8" s="26">
        <f t="shared" si="1"/>
        <v>-4.1095890410958957E-2</v>
      </c>
      <c r="R8" s="27">
        <v>-1.4437688523260217E-2</v>
      </c>
      <c r="S8" s="4"/>
      <c r="T8" s="4"/>
    </row>
    <row r="9" spans="1:23" x14ac:dyDescent="0.25">
      <c r="A9" s="1">
        <v>44302</v>
      </c>
      <c r="B9">
        <v>2516.601807</v>
      </c>
      <c r="C9">
        <v>2547.555664</v>
      </c>
      <c r="D9">
        <v>2318.6750489999999</v>
      </c>
      <c r="E9">
        <v>2431.9465329999998</v>
      </c>
      <c r="F9">
        <v>2431.9465329999998</v>
      </c>
      <c r="G9">
        <v>36196928256</v>
      </c>
      <c r="I9">
        <v>0.71630000000000005</v>
      </c>
      <c r="J9">
        <v>0.74309999999999998</v>
      </c>
      <c r="K9">
        <v>0.66710000000000003</v>
      </c>
      <c r="L9">
        <v>0.73</v>
      </c>
      <c r="M9" s="3">
        <v>1805500</v>
      </c>
      <c r="N9" s="23">
        <v>61572.789060000003</v>
      </c>
      <c r="P9" s="26">
        <f t="shared" si="0"/>
        <v>-3.4603277776294794E-2</v>
      </c>
      <c r="Q9" s="26">
        <f t="shared" si="1"/>
        <v>1.388888888888884E-2</v>
      </c>
      <c r="R9" s="27">
        <v>-2.7501379374409107E-2</v>
      </c>
      <c r="S9" s="6" t="s">
        <v>25</v>
      </c>
      <c r="T9" s="7" t="s">
        <v>12</v>
      </c>
    </row>
    <row r="10" spans="1:23" x14ac:dyDescent="0.25">
      <c r="A10" s="1">
        <v>44301</v>
      </c>
      <c r="B10">
        <v>2436.0346679999998</v>
      </c>
      <c r="C10">
        <v>2544.2673340000001</v>
      </c>
      <c r="D10">
        <v>2409.9240719999998</v>
      </c>
      <c r="E10">
        <v>2519.116211</v>
      </c>
      <c r="F10">
        <v>2519.116211</v>
      </c>
      <c r="G10">
        <v>32325606817</v>
      </c>
      <c r="I10">
        <v>0.75680000000000003</v>
      </c>
      <c r="J10">
        <v>0.76259999999999994</v>
      </c>
      <c r="K10">
        <v>0.70820000000000005</v>
      </c>
      <c r="L10">
        <v>0.72</v>
      </c>
      <c r="M10" s="3">
        <v>1921089</v>
      </c>
      <c r="N10" s="23">
        <v>63314.011720000002</v>
      </c>
      <c r="P10" s="26">
        <f t="shared" si="0"/>
        <v>3.4500044839955946E-2</v>
      </c>
      <c r="Q10" s="26">
        <f t="shared" si="1"/>
        <v>-5.2631578947368474E-2</v>
      </c>
      <c r="R10" s="27">
        <v>3.2374804693109382E-3</v>
      </c>
      <c r="S10" s="5" t="s">
        <v>11</v>
      </c>
      <c r="T10" s="8"/>
    </row>
    <row r="11" spans="1:23" x14ac:dyDescent="0.25">
      <c r="A11" s="1">
        <v>44300</v>
      </c>
      <c r="B11">
        <v>2299.3479000000002</v>
      </c>
      <c r="C11">
        <v>2449.6875</v>
      </c>
      <c r="D11">
        <v>2284.563721</v>
      </c>
      <c r="E11">
        <v>2435.1049800000001</v>
      </c>
      <c r="F11">
        <v>2435.1049800000001</v>
      </c>
      <c r="G11">
        <v>35592822986</v>
      </c>
      <c r="I11">
        <v>0.76160000000000005</v>
      </c>
      <c r="J11">
        <v>0.77449999999999997</v>
      </c>
      <c r="K11">
        <v>0.75209999999999999</v>
      </c>
      <c r="L11">
        <v>0.76</v>
      </c>
      <c r="M11" s="3">
        <v>1202765</v>
      </c>
      <c r="N11" s="23">
        <v>63109.695310000003</v>
      </c>
      <c r="P11" s="26">
        <f t="shared" si="0"/>
        <v>5.9115327295342635E-2</v>
      </c>
      <c r="Q11" s="26">
        <f t="shared" si="1"/>
        <v>0</v>
      </c>
      <c r="R11" s="27">
        <v>-6.2006343655870433E-3</v>
      </c>
      <c r="S11" s="13">
        <f>MAX(Q2:Q56)</f>
        <v>0.20588235294117641</v>
      </c>
      <c r="T11" s="15">
        <v>44267</v>
      </c>
      <c r="V11" s="1"/>
    </row>
    <row r="12" spans="1:23" x14ac:dyDescent="0.25">
      <c r="A12" s="1">
        <v>44299</v>
      </c>
      <c r="B12">
        <v>2139.3642580000001</v>
      </c>
      <c r="C12">
        <v>2318.4233399999998</v>
      </c>
      <c r="D12">
        <v>2138.5595699999999</v>
      </c>
      <c r="E12">
        <v>2299.1877439999998</v>
      </c>
      <c r="F12">
        <v>2299.1877439999998</v>
      </c>
      <c r="G12">
        <v>29456642939</v>
      </c>
      <c r="I12">
        <v>0.79349999999999998</v>
      </c>
      <c r="J12">
        <v>0.79420000000000002</v>
      </c>
      <c r="K12">
        <v>0.75519999999999998</v>
      </c>
      <c r="L12">
        <v>0.76</v>
      </c>
      <c r="M12" s="3">
        <v>1681036</v>
      </c>
      <c r="N12" s="23">
        <v>63503.457029999998</v>
      </c>
      <c r="P12" s="26">
        <f t="shared" si="0"/>
        <v>7.4711584648798235E-2</v>
      </c>
      <c r="Q12" s="26">
        <f t="shared" si="1"/>
        <v>-3.7974683544303778E-2</v>
      </c>
      <c r="R12" s="27">
        <v>6.0273764788044248E-2</v>
      </c>
      <c r="S12" s="5" t="s">
        <v>13</v>
      </c>
      <c r="T12" s="8"/>
    </row>
    <row r="13" spans="1:23" x14ac:dyDescent="0.25">
      <c r="A13" s="1">
        <v>44298</v>
      </c>
      <c r="B13">
        <v>2157.3618160000001</v>
      </c>
      <c r="C13">
        <v>2199.71875</v>
      </c>
      <c r="D13">
        <v>2110.3688959999999</v>
      </c>
      <c r="E13">
        <v>2139.3532709999999</v>
      </c>
      <c r="F13">
        <v>2139.3532709999999</v>
      </c>
      <c r="G13">
        <v>21727936609</v>
      </c>
      <c r="I13">
        <v>0.78259999999999996</v>
      </c>
      <c r="J13">
        <v>0.79710000000000003</v>
      </c>
      <c r="K13">
        <v>0.77890000000000004</v>
      </c>
      <c r="L13">
        <v>0.79</v>
      </c>
      <c r="M13" s="3">
        <v>1651631</v>
      </c>
      <c r="N13" s="23">
        <v>59893.453130000002</v>
      </c>
      <c r="P13" s="26">
        <f t="shared" si="0"/>
        <v>-8.4831422013307289E-3</v>
      </c>
      <c r="Q13" s="26">
        <f t="shared" si="1"/>
        <v>1.2820512820512775E-2</v>
      </c>
      <c r="R13" s="27">
        <v>-5.1741865443685198E-3</v>
      </c>
      <c r="S13" s="13">
        <f>MAX(P2:P56)</f>
        <v>0.10498132285610606</v>
      </c>
      <c r="T13" s="15">
        <v>44256</v>
      </c>
    </row>
    <row r="14" spans="1:23" x14ac:dyDescent="0.25">
      <c r="A14" s="1">
        <v>44297</v>
      </c>
      <c r="B14">
        <v>2136.156982</v>
      </c>
      <c r="C14">
        <v>2165.1914059999999</v>
      </c>
      <c r="D14">
        <v>2119.8657229999999</v>
      </c>
      <c r="E14">
        <v>2157.656982</v>
      </c>
      <c r="F14">
        <v>2157.656982</v>
      </c>
      <c r="G14">
        <v>19692836132</v>
      </c>
      <c r="I14">
        <v>0.79630000000000001</v>
      </c>
      <c r="J14">
        <v>0.79859999999999998</v>
      </c>
      <c r="K14">
        <v>0.78259999999999996</v>
      </c>
      <c r="L14">
        <v>0.78</v>
      </c>
      <c r="M14" s="3">
        <v>1331854</v>
      </c>
      <c r="N14" s="23">
        <v>60204.964840000001</v>
      </c>
      <c r="P14" s="26">
        <f t="shared" si="0"/>
        <v>1.0166400392365604E-2</v>
      </c>
      <c r="Q14" s="26">
        <f t="shared" si="1"/>
        <v>-2.5000000000000022E-2</v>
      </c>
      <c r="R14" s="27">
        <v>6.885903953911976E-3</v>
      </c>
      <c r="S14" s="5" t="s">
        <v>14</v>
      </c>
      <c r="T14" s="8"/>
    </row>
    <row r="15" spans="1:23" x14ac:dyDescent="0.25">
      <c r="A15" s="1">
        <v>44296</v>
      </c>
      <c r="B15">
        <v>2071.1115719999998</v>
      </c>
      <c r="C15">
        <v>2196.9963379999999</v>
      </c>
      <c r="D15">
        <v>2062.7875979999999</v>
      </c>
      <c r="E15">
        <v>2135.9421390000002</v>
      </c>
      <c r="F15">
        <v>2135.9421390000002</v>
      </c>
      <c r="G15">
        <v>24986243611</v>
      </c>
      <c r="I15">
        <v>0.78959999999999997</v>
      </c>
      <c r="J15">
        <v>0.81140000000000001</v>
      </c>
      <c r="K15">
        <v>0.77739999999999998</v>
      </c>
      <c r="L15">
        <v>0.8</v>
      </c>
      <c r="M15" s="3">
        <v>1389196</v>
      </c>
      <c r="N15" s="23">
        <v>59793.234380000002</v>
      </c>
      <c r="P15" s="26">
        <f t="shared" si="0"/>
        <v>3.0805935151611674E-2</v>
      </c>
      <c r="Q15" s="26">
        <f t="shared" si="1"/>
        <v>1.2658227848101333E-2</v>
      </c>
      <c r="R15" s="27">
        <v>2.6581343723465878E-2</v>
      </c>
      <c r="S15" s="14">
        <f>MAX(R2:R56)</f>
        <v>9.9550170593031728E-2</v>
      </c>
      <c r="T15" s="16">
        <v>44256</v>
      </c>
    </row>
    <row r="16" spans="1:23" x14ac:dyDescent="0.25">
      <c r="A16" s="1">
        <v>44295</v>
      </c>
      <c r="B16">
        <v>2088.7722170000002</v>
      </c>
      <c r="C16">
        <v>2102.873779</v>
      </c>
      <c r="D16">
        <v>2055.1633299999999</v>
      </c>
      <c r="E16">
        <v>2072.1088869999999</v>
      </c>
      <c r="F16">
        <v>2072.1088869999999</v>
      </c>
      <c r="G16">
        <v>19812472092</v>
      </c>
      <c r="I16">
        <v>0.80730000000000002</v>
      </c>
      <c r="J16">
        <v>0.80930000000000002</v>
      </c>
      <c r="K16">
        <v>0.78039999999999998</v>
      </c>
      <c r="L16">
        <v>0.79</v>
      </c>
      <c r="M16" s="3">
        <v>1545980</v>
      </c>
      <c r="N16" s="23">
        <v>58245.003909999999</v>
      </c>
      <c r="P16" s="26">
        <f t="shared" si="0"/>
        <v>-7.8832950752474318E-3</v>
      </c>
      <c r="Q16" s="26">
        <f t="shared" si="1"/>
        <v>-2.4691358024691357E-2</v>
      </c>
      <c r="R16" s="27">
        <v>-1.3536328518541918E-3</v>
      </c>
    </row>
    <row r="17" spans="1:18" x14ac:dyDescent="0.25">
      <c r="A17" s="1">
        <v>44294</v>
      </c>
      <c r="B17">
        <v>1969.1331789999999</v>
      </c>
      <c r="C17">
        <v>2091.516357</v>
      </c>
      <c r="D17">
        <v>1959.0794679999999</v>
      </c>
      <c r="E17">
        <v>2088.5737300000001</v>
      </c>
      <c r="F17">
        <v>2088.5737300000001</v>
      </c>
      <c r="G17">
        <v>25312956529</v>
      </c>
      <c r="I17">
        <v>0.80359999999999998</v>
      </c>
      <c r="J17">
        <v>0.81659999999999999</v>
      </c>
      <c r="K17">
        <v>0.79759999999999998</v>
      </c>
      <c r="L17">
        <v>0.81</v>
      </c>
      <c r="M17" s="3">
        <v>1499124</v>
      </c>
      <c r="N17" s="23">
        <v>58323.953130000002</v>
      </c>
      <c r="P17" s="26">
        <f t="shared" si="0"/>
        <v>5.9610275420805658E-2</v>
      </c>
      <c r="Q17" s="26">
        <f t="shared" si="1"/>
        <v>1.2499999999999956E-2</v>
      </c>
      <c r="R17" s="27">
        <v>4.0589808236775271E-2</v>
      </c>
    </row>
    <row r="18" spans="1:18" x14ac:dyDescent="0.25">
      <c r="A18" s="1">
        <v>44293</v>
      </c>
      <c r="B18">
        <v>2117.7285160000001</v>
      </c>
      <c r="C18">
        <v>2133.1875</v>
      </c>
      <c r="D18">
        <v>1945.442139</v>
      </c>
      <c r="E18">
        <v>1971.0772710000001</v>
      </c>
      <c r="F18">
        <v>1971.0772710000001</v>
      </c>
      <c r="G18">
        <v>36116271935</v>
      </c>
      <c r="I18">
        <v>0.84870000000000001</v>
      </c>
      <c r="J18">
        <v>0.85219999999999996</v>
      </c>
      <c r="K18">
        <v>0.79749999999999999</v>
      </c>
      <c r="L18">
        <v>0.8</v>
      </c>
      <c r="M18" s="3">
        <v>2718701</v>
      </c>
      <c r="N18" s="23">
        <v>56048.9375</v>
      </c>
      <c r="P18" s="26">
        <f t="shared" si="0"/>
        <v>-6.9535074477370062E-2</v>
      </c>
      <c r="Q18" s="26">
        <f t="shared" si="1"/>
        <v>-5.8823529411764608E-2</v>
      </c>
      <c r="R18" s="27">
        <v>-3.6833390122360865E-2</v>
      </c>
    </row>
    <row r="19" spans="1:18" x14ac:dyDescent="0.25">
      <c r="A19" s="1">
        <v>44292</v>
      </c>
      <c r="B19">
        <v>2109.493164</v>
      </c>
      <c r="C19">
        <v>2151.2233890000002</v>
      </c>
      <c r="D19">
        <v>2057.6091310000002</v>
      </c>
      <c r="E19">
        <v>2118.3789059999999</v>
      </c>
      <c r="F19">
        <v>2118.3789059999999</v>
      </c>
      <c r="G19">
        <v>29222865881</v>
      </c>
      <c r="I19">
        <v>0.86060000000000003</v>
      </c>
      <c r="J19">
        <v>0.86929999999999996</v>
      </c>
      <c r="K19">
        <v>0.82220000000000004</v>
      </c>
      <c r="L19">
        <v>0.85</v>
      </c>
      <c r="M19" s="3">
        <v>3567137</v>
      </c>
      <c r="N19" s="23">
        <v>58192.359380000002</v>
      </c>
      <c r="P19" s="26">
        <f t="shared" si="0"/>
        <v>4.9773531359544876E-3</v>
      </c>
      <c r="Q19" s="26">
        <f t="shared" si="1"/>
        <v>-1.1627906976744207E-2</v>
      </c>
      <c r="R19" s="27">
        <v>-1.4655445590546989E-2</v>
      </c>
    </row>
    <row r="20" spans="1:18" x14ac:dyDescent="0.25">
      <c r="A20" s="1">
        <v>44291</v>
      </c>
      <c r="B20">
        <v>2093.2607419999999</v>
      </c>
      <c r="C20">
        <v>2140.9853520000001</v>
      </c>
      <c r="D20">
        <v>2032.3876949999999</v>
      </c>
      <c r="E20">
        <v>2107.8872070000002</v>
      </c>
      <c r="F20">
        <v>2107.8872070000002</v>
      </c>
      <c r="G20">
        <v>28889391170</v>
      </c>
      <c r="I20">
        <v>0.83989999999999998</v>
      </c>
      <c r="J20">
        <v>0.87390000000000001</v>
      </c>
      <c r="K20">
        <v>0.82869999999999999</v>
      </c>
      <c r="L20">
        <v>0.86</v>
      </c>
      <c r="M20" s="3">
        <v>2618404</v>
      </c>
      <c r="N20" s="23">
        <v>59057.878909999999</v>
      </c>
      <c r="P20" s="26">
        <f t="shared" si="0"/>
        <v>7.0537686459861693E-3</v>
      </c>
      <c r="Q20" s="26">
        <f t="shared" si="1"/>
        <v>2.3809523809523725E-2</v>
      </c>
      <c r="R20" s="27">
        <v>5.0941385401559458E-3</v>
      </c>
    </row>
    <row r="21" spans="1:18" x14ac:dyDescent="0.25">
      <c r="A21" s="1">
        <v>44290</v>
      </c>
      <c r="B21">
        <v>2027.6712649999999</v>
      </c>
      <c r="C21">
        <v>2110.3535160000001</v>
      </c>
      <c r="D21">
        <v>2007.1118160000001</v>
      </c>
      <c r="E21">
        <v>2093.1228030000002</v>
      </c>
      <c r="F21">
        <v>2093.1228030000002</v>
      </c>
      <c r="G21">
        <v>26006501902</v>
      </c>
      <c r="I21">
        <v>0.83069999999999999</v>
      </c>
      <c r="J21">
        <v>0.85129999999999995</v>
      </c>
      <c r="K21">
        <v>0.82530000000000003</v>
      </c>
      <c r="L21">
        <v>0.84</v>
      </c>
      <c r="M21" s="3">
        <v>1720245</v>
      </c>
      <c r="N21" s="23">
        <v>58758.554689999997</v>
      </c>
      <c r="P21" s="26">
        <f t="shared" si="0"/>
        <v>3.1896864917665413E-2</v>
      </c>
      <c r="Q21" s="26">
        <f t="shared" si="1"/>
        <v>1.2048192771084265E-2</v>
      </c>
      <c r="R21" s="27">
        <v>2.0044897149687824E-2</v>
      </c>
    </row>
    <row r="22" spans="1:18" x14ac:dyDescent="0.25">
      <c r="A22" s="1">
        <v>44289</v>
      </c>
      <c r="B22">
        <v>2142.8959960000002</v>
      </c>
      <c r="C22">
        <v>2144.9624020000001</v>
      </c>
      <c r="D22">
        <v>2028.4224850000001</v>
      </c>
      <c r="E22">
        <v>2028.4224850000001</v>
      </c>
      <c r="F22">
        <v>2028.4224850000001</v>
      </c>
      <c r="G22">
        <v>32011518871</v>
      </c>
      <c r="I22">
        <v>0.87270000000000003</v>
      </c>
      <c r="J22">
        <v>0.87729999999999997</v>
      </c>
      <c r="K22">
        <v>0.82469999999999999</v>
      </c>
      <c r="L22">
        <v>0.83</v>
      </c>
      <c r="M22" s="3">
        <v>2560378</v>
      </c>
      <c r="N22" s="23">
        <v>57603.890630000002</v>
      </c>
      <c r="P22" s="26">
        <f t="shared" si="0"/>
        <v>-5.3565570395350814E-2</v>
      </c>
      <c r="Q22" s="26">
        <f t="shared" si="1"/>
        <v>-4.5977011494252928E-2</v>
      </c>
      <c r="R22" s="27">
        <v>-2.9981350293480258E-2</v>
      </c>
    </row>
    <row r="23" spans="1:18" x14ac:dyDescent="0.25">
      <c r="A23" s="1">
        <v>44288</v>
      </c>
      <c r="B23">
        <v>1976.9327390000001</v>
      </c>
      <c r="C23">
        <v>2152.451904</v>
      </c>
      <c r="D23">
        <v>1960.678711</v>
      </c>
      <c r="E23">
        <v>2143.225586</v>
      </c>
      <c r="F23">
        <v>2143.225586</v>
      </c>
      <c r="G23">
        <v>34862511022</v>
      </c>
      <c r="I23">
        <v>0.86860000000000004</v>
      </c>
      <c r="J23">
        <v>0.90429999999999999</v>
      </c>
      <c r="K23">
        <v>0.86319999999999997</v>
      </c>
      <c r="L23">
        <v>0.87</v>
      </c>
      <c r="M23" s="3">
        <v>3274209</v>
      </c>
      <c r="N23" s="23">
        <v>59384.3125</v>
      </c>
      <c r="P23" s="26">
        <f>E23/E24-1</f>
        <v>8.392791863231519E-2</v>
      </c>
      <c r="Q23" s="26">
        <f t="shared" si="1"/>
        <v>0</v>
      </c>
      <c r="R23" s="27">
        <v>4.8819690070083244E-3</v>
      </c>
    </row>
    <row r="24" spans="1:18" x14ac:dyDescent="0.25">
      <c r="A24" s="1">
        <v>44287</v>
      </c>
      <c r="B24">
        <v>1919.1572269999999</v>
      </c>
      <c r="C24">
        <v>1989.0550539999999</v>
      </c>
      <c r="D24">
        <v>1912.178467</v>
      </c>
      <c r="E24">
        <v>1977.2768550000001</v>
      </c>
      <c r="F24">
        <v>1977.2768550000001</v>
      </c>
      <c r="G24">
        <v>30914259795</v>
      </c>
      <c r="I24">
        <v>0.85899999999999999</v>
      </c>
      <c r="J24">
        <v>0.88749999999999996</v>
      </c>
      <c r="K24">
        <v>0.83189999999999997</v>
      </c>
      <c r="L24">
        <v>0.87</v>
      </c>
      <c r="M24" s="3">
        <v>2876152</v>
      </c>
      <c r="N24" s="23">
        <v>59095.808590000001</v>
      </c>
      <c r="P24" s="26">
        <f t="shared" si="0"/>
        <v>3.0710987877486051E-2</v>
      </c>
      <c r="Q24" s="26">
        <f t="shared" si="1"/>
        <v>1.1627906976744207E-2</v>
      </c>
      <c r="R24" s="27">
        <v>3.0037350860399048E-3</v>
      </c>
    </row>
    <row r="25" spans="1:18" x14ac:dyDescent="0.25">
      <c r="A25" s="1">
        <v>44286</v>
      </c>
      <c r="B25">
        <v>1846.0982670000001</v>
      </c>
      <c r="C25">
        <v>1947.837769</v>
      </c>
      <c r="D25">
        <v>1793.002197</v>
      </c>
      <c r="E25">
        <v>1918.362061</v>
      </c>
      <c r="F25">
        <v>1918.362061</v>
      </c>
      <c r="G25">
        <v>30226902621</v>
      </c>
      <c r="I25">
        <v>0.8952</v>
      </c>
      <c r="J25">
        <v>0.91310000000000002</v>
      </c>
      <c r="K25">
        <v>0.85329999999999995</v>
      </c>
      <c r="L25">
        <v>0.86</v>
      </c>
      <c r="M25" s="3">
        <v>2920846</v>
      </c>
      <c r="N25" s="23">
        <v>58918.832029999998</v>
      </c>
      <c r="P25" s="26">
        <f t="shared" si="0"/>
        <v>3.9180417103232612E-2</v>
      </c>
      <c r="Q25" s="26">
        <f>L25/L26-1</f>
        <v>-4.4444444444444509E-2</v>
      </c>
      <c r="R25" s="27">
        <v>1.9359634988669328E-5</v>
      </c>
    </row>
    <row r="26" spans="1:18" x14ac:dyDescent="0.25">
      <c r="A26" s="1">
        <v>44285</v>
      </c>
      <c r="B26">
        <v>1819.4663089999999</v>
      </c>
      <c r="C26">
        <v>1860.974731</v>
      </c>
      <c r="D26">
        <v>1793.9223629999999</v>
      </c>
      <c r="E26">
        <v>1846.0336910000001</v>
      </c>
      <c r="F26">
        <v>1846.0336910000001</v>
      </c>
      <c r="G26">
        <v>22512781703</v>
      </c>
      <c r="I26">
        <v>0.9304</v>
      </c>
      <c r="J26">
        <v>0.93630000000000002</v>
      </c>
      <c r="K26">
        <v>0.88229999999999997</v>
      </c>
      <c r="L26">
        <v>0.9</v>
      </c>
      <c r="M26" s="3">
        <v>3994829</v>
      </c>
      <c r="N26" s="23">
        <v>58917.691409999999</v>
      </c>
      <c r="P26" s="26">
        <f t="shared" si="0"/>
        <v>1.4479843990707231E-2</v>
      </c>
      <c r="Q26" s="26">
        <f t="shared" si="1"/>
        <v>-3.2258064516129115E-2</v>
      </c>
      <c r="R26" s="27">
        <v>2.0216245186837067E-2</v>
      </c>
    </row>
    <row r="27" spans="1:18" x14ac:dyDescent="0.25">
      <c r="A27" s="1">
        <v>44284</v>
      </c>
      <c r="B27">
        <v>1691.2631839999999</v>
      </c>
      <c r="C27">
        <v>1837.1879879999999</v>
      </c>
      <c r="D27">
        <v>1683.716553</v>
      </c>
      <c r="E27">
        <v>1819.684937</v>
      </c>
      <c r="F27">
        <v>1819.684937</v>
      </c>
      <c r="G27">
        <v>22796570548</v>
      </c>
      <c r="I27">
        <v>0.82650000000000001</v>
      </c>
      <c r="J27">
        <v>0.94410000000000005</v>
      </c>
      <c r="K27">
        <v>0.82220000000000004</v>
      </c>
      <c r="L27">
        <v>0.93</v>
      </c>
      <c r="M27" s="3">
        <v>4965634</v>
      </c>
      <c r="N27" s="23">
        <v>57750.199220000002</v>
      </c>
      <c r="P27" s="26">
        <f t="shared" si="0"/>
        <v>7.5873431295692573E-2</v>
      </c>
      <c r="Q27" s="26">
        <f t="shared" si="1"/>
        <v>0.12048192771084354</v>
      </c>
      <c r="R27" s="27">
        <v>3.2161378544922847E-2</v>
      </c>
    </row>
    <row r="28" spans="1:18" x14ac:dyDescent="0.25">
      <c r="A28" s="1">
        <v>44283</v>
      </c>
      <c r="B28">
        <v>1716.4056399999999</v>
      </c>
      <c r="C28">
        <v>1728.584106</v>
      </c>
      <c r="D28">
        <v>1672.6604</v>
      </c>
      <c r="E28">
        <v>1691.355957</v>
      </c>
      <c r="F28">
        <v>1691.355957</v>
      </c>
      <c r="G28">
        <v>16599472938</v>
      </c>
      <c r="I28">
        <v>0.78110000000000002</v>
      </c>
      <c r="J28">
        <v>0.84419999999999995</v>
      </c>
      <c r="K28">
        <v>0.77910000000000001</v>
      </c>
      <c r="L28">
        <v>0.83</v>
      </c>
      <c r="M28" s="3">
        <v>2615156</v>
      </c>
      <c r="N28" s="23">
        <v>55950.746090000001</v>
      </c>
      <c r="P28" s="26">
        <f t="shared" si="0"/>
        <v>-1.4645354302474822E-2</v>
      </c>
      <c r="Q28" s="26">
        <f t="shared" si="1"/>
        <v>6.4102564102564097E-2</v>
      </c>
      <c r="R28" s="27">
        <v>-4.0672139911979155E-4</v>
      </c>
    </row>
    <row r="29" spans="1:18" x14ac:dyDescent="0.25">
      <c r="A29" s="1">
        <v>44282</v>
      </c>
      <c r="B29">
        <v>1703.0361330000001</v>
      </c>
      <c r="C29">
        <v>1732.824341</v>
      </c>
      <c r="D29">
        <v>1674.319336</v>
      </c>
      <c r="E29">
        <v>1716.494629</v>
      </c>
      <c r="F29">
        <v>1716.494629</v>
      </c>
      <c r="G29">
        <v>18102277710</v>
      </c>
      <c r="I29">
        <v>0.78</v>
      </c>
      <c r="J29">
        <v>0.78459999999999996</v>
      </c>
      <c r="K29">
        <v>0.76470000000000005</v>
      </c>
      <c r="L29">
        <v>0.78</v>
      </c>
      <c r="M29" s="3">
        <v>1903903</v>
      </c>
      <c r="N29" s="23">
        <v>55973.511720000002</v>
      </c>
      <c r="P29" s="26">
        <f t="shared" si="0"/>
        <v>8.0175304997651686E-3</v>
      </c>
      <c r="Q29" s="26">
        <f t="shared" si="1"/>
        <v>0</v>
      </c>
      <c r="R29" s="27">
        <v>1.5165759466422957E-2</v>
      </c>
    </row>
    <row r="30" spans="1:18" x14ac:dyDescent="0.25">
      <c r="A30" s="2">
        <v>44281</v>
      </c>
      <c r="B30">
        <v>1595.2100829999999</v>
      </c>
      <c r="C30">
        <v>1702.9228519999999</v>
      </c>
      <c r="D30">
        <v>1594.7366939999999</v>
      </c>
      <c r="E30">
        <v>1702.8420410000001</v>
      </c>
      <c r="F30">
        <v>1702.8420410000001</v>
      </c>
      <c r="G30">
        <v>22548516548</v>
      </c>
      <c r="I30">
        <v>0.71260000000000001</v>
      </c>
      <c r="J30">
        <v>0.78139999999999998</v>
      </c>
      <c r="K30">
        <v>0.71189999999999998</v>
      </c>
      <c r="L30">
        <v>0.78</v>
      </c>
      <c r="M30" s="3">
        <v>2643731</v>
      </c>
      <c r="N30" s="23">
        <v>55137.3125</v>
      </c>
      <c r="P30" s="26">
        <f t="shared" si="0"/>
        <v>6.7372153198650198E-2</v>
      </c>
      <c r="Q30" s="26">
        <f t="shared" si="1"/>
        <v>9.8591549295774739E-2</v>
      </c>
      <c r="R30" s="27">
        <v>6.6399924757342799E-2</v>
      </c>
    </row>
    <row r="31" spans="1:18" x14ac:dyDescent="0.25">
      <c r="A31" s="1">
        <v>44280</v>
      </c>
      <c r="B31">
        <v>1593.1232910000001</v>
      </c>
      <c r="C31">
        <v>1625.911499</v>
      </c>
      <c r="D31">
        <v>1560.3704829999999</v>
      </c>
      <c r="E31">
        <v>1595.3592530000001</v>
      </c>
      <c r="F31">
        <v>1595.3592530000001</v>
      </c>
      <c r="G31">
        <v>29650328701</v>
      </c>
      <c r="I31">
        <v>0.77280000000000004</v>
      </c>
      <c r="J31">
        <v>0.78910000000000002</v>
      </c>
      <c r="K31">
        <v>0.71140000000000003</v>
      </c>
      <c r="L31">
        <v>0.71</v>
      </c>
      <c r="M31" s="3">
        <v>1906718</v>
      </c>
      <c r="N31" s="23">
        <v>51704.160159999999</v>
      </c>
      <c r="P31" s="26">
        <f t="shared" si="0"/>
        <v>1.2211526126868488E-3</v>
      </c>
      <c r="Q31" s="26">
        <f t="shared" si="1"/>
        <v>-7.7922077922077948E-2</v>
      </c>
      <c r="R31" s="27">
        <v>-2.0277031926960176E-2</v>
      </c>
    </row>
    <row r="32" spans="1:18" x14ac:dyDescent="0.25">
      <c r="A32" s="1">
        <v>44279</v>
      </c>
      <c r="B32">
        <v>1678.002563</v>
      </c>
      <c r="C32">
        <v>1740.4282229999999</v>
      </c>
      <c r="D32">
        <v>1570.7879640000001</v>
      </c>
      <c r="E32">
        <v>1593.413452</v>
      </c>
      <c r="F32">
        <v>1593.413452</v>
      </c>
      <c r="G32">
        <v>31228051473</v>
      </c>
      <c r="I32">
        <v>0.80289999999999995</v>
      </c>
      <c r="J32">
        <v>0.81179999999999997</v>
      </c>
      <c r="K32">
        <v>0.76919999999999999</v>
      </c>
      <c r="L32">
        <v>0.77</v>
      </c>
      <c r="M32" s="3">
        <v>1526642</v>
      </c>
      <c r="N32" s="23">
        <v>52774.265630000002</v>
      </c>
      <c r="P32" s="26">
        <f t="shared" si="0"/>
        <v>-5.0776925855043453E-2</v>
      </c>
      <c r="Q32" s="26">
        <f t="shared" si="1"/>
        <v>-3.7499999999999978E-2</v>
      </c>
      <c r="R32" s="27">
        <v>-3.5891807501329476E-2</v>
      </c>
    </row>
    <row r="33" spans="1:18" x14ac:dyDescent="0.25">
      <c r="A33" s="1">
        <v>44278</v>
      </c>
      <c r="B33">
        <v>1690.8718260000001</v>
      </c>
      <c r="C33">
        <v>1725.1087649999999</v>
      </c>
      <c r="D33">
        <v>1662.5399170000001</v>
      </c>
      <c r="E33">
        <v>1678.6501459999999</v>
      </c>
      <c r="F33">
        <v>1678.6501459999999</v>
      </c>
      <c r="G33">
        <v>21998237965</v>
      </c>
      <c r="I33">
        <v>0.78210000000000002</v>
      </c>
      <c r="J33">
        <v>0.81230000000000002</v>
      </c>
      <c r="K33">
        <v>0.77029999999999998</v>
      </c>
      <c r="L33">
        <v>0.8</v>
      </c>
      <c r="M33" s="3">
        <v>2187709</v>
      </c>
      <c r="N33" s="23">
        <v>54738.945310000003</v>
      </c>
      <c r="P33" s="26">
        <f t="shared" si="0"/>
        <v>-7.4993100830403892E-3</v>
      </c>
      <c r="Q33" s="26">
        <f t="shared" si="1"/>
        <v>2.5641025641025772E-2</v>
      </c>
      <c r="R33" s="27">
        <v>3.8474981370875128E-3</v>
      </c>
    </row>
    <row r="34" spans="1:18" x14ac:dyDescent="0.25">
      <c r="A34" s="1">
        <v>44277</v>
      </c>
      <c r="B34">
        <v>1788.362183</v>
      </c>
      <c r="C34">
        <v>1811.9682620000001</v>
      </c>
      <c r="D34">
        <v>1674.2998050000001</v>
      </c>
      <c r="E34">
        <v>1691.3339840000001</v>
      </c>
      <c r="F34">
        <v>1691.3339840000001</v>
      </c>
      <c r="G34">
        <v>23599296129</v>
      </c>
      <c r="I34">
        <v>0.80259999999999998</v>
      </c>
      <c r="J34">
        <v>0.8196</v>
      </c>
      <c r="K34">
        <v>0.77339999999999998</v>
      </c>
      <c r="L34">
        <v>0.78</v>
      </c>
      <c r="M34" s="3">
        <v>1810016</v>
      </c>
      <c r="N34" s="23">
        <v>54529.144529999998</v>
      </c>
      <c r="P34" s="26">
        <f>E34/E35-1</f>
        <v>-5.4178578314979853E-2</v>
      </c>
      <c r="Q34" s="26">
        <f t="shared" si="1"/>
        <v>-2.5000000000000022E-2</v>
      </c>
      <c r="R34" s="27">
        <v>-5.2053185405184221E-2</v>
      </c>
    </row>
    <row r="35" spans="1:18" x14ac:dyDescent="0.25">
      <c r="A35" s="1">
        <v>44276</v>
      </c>
      <c r="B35">
        <v>1812.606567</v>
      </c>
      <c r="C35">
        <v>1823.3530270000001</v>
      </c>
      <c r="D35">
        <v>1764.1392820000001</v>
      </c>
      <c r="E35">
        <v>1788.2170410000001</v>
      </c>
      <c r="F35">
        <v>1788.2170410000001</v>
      </c>
      <c r="G35">
        <v>22977404620</v>
      </c>
      <c r="I35">
        <v>0.81410000000000005</v>
      </c>
      <c r="J35">
        <v>0.81520000000000004</v>
      </c>
      <c r="K35">
        <v>0.77470000000000006</v>
      </c>
      <c r="L35">
        <v>0.8</v>
      </c>
      <c r="M35" s="3">
        <v>2129849</v>
      </c>
      <c r="N35" s="23">
        <v>57523.421880000002</v>
      </c>
      <c r="P35" s="26">
        <f t="shared" si="0"/>
        <v>-1.3470780270488869E-2</v>
      </c>
      <c r="Q35" s="26">
        <f t="shared" si="1"/>
        <v>-1.2345679012345734E-2</v>
      </c>
      <c r="R35" s="27">
        <v>-1.3551247951582024E-2</v>
      </c>
    </row>
    <row r="36" spans="1:18" x14ac:dyDescent="0.25">
      <c r="A36" s="1">
        <v>44275</v>
      </c>
      <c r="B36">
        <v>1817.5227050000001</v>
      </c>
      <c r="C36">
        <v>1874.7089840000001</v>
      </c>
      <c r="D36">
        <v>1811.728638</v>
      </c>
      <c r="E36">
        <v>1812.634644</v>
      </c>
      <c r="F36">
        <v>1812.634644</v>
      </c>
      <c r="G36">
        <v>22677674970</v>
      </c>
      <c r="I36">
        <v>0.80649999999999999</v>
      </c>
      <c r="J36">
        <v>0.82369999999999999</v>
      </c>
      <c r="K36">
        <v>0.79069999999999996</v>
      </c>
      <c r="L36">
        <v>0.81</v>
      </c>
      <c r="M36" s="3">
        <v>1993313</v>
      </c>
      <c r="N36" s="23">
        <v>58313.644529999998</v>
      </c>
      <c r="P36" s="26">
        <f t="shared" si="0"/>
        <v>-2.7450680664539151E-3</v>
      </c>
      <c r="Q36" s="26">
        <f>L36/L37-1</f>
        <v>0</v>
      </c>
      <c r="R36" s="27">
        <v>-5.6571905454649851E-4</v>
      </c>
    </row>
    <row r="37" spans="1:18" x14ac:dyDescent="0.25">
      <c r="A37" s="1">
        <v>44274</v>
      </c>
      <c r="B37">
        <v>1782.568726</v>
      </c>
      <c r="C37">
        <v>1841.1960449999999</v>
      </c>
      <c r="D37">
        <v>1746.473389</v>
      </c>
      <c r="E37">
        <v>1817.6241460000001</v>
      </c>
      <c r="F37">
        <v>1817.6241460000001</v>
      </c>
      <c r="G37">
        <v>21249297710</v>
      </c>
      <c r="I37">
        <v>0.75119999999999998</v>
      </c>
      <c r="J37">
        <v>0.81089999999999995</v>
      </c>
      <c r="K37">
        <v>0.73550000000000004</v>
      </c>
      <c r="L37">
        <v>0.81</v>
      </c>
      <c r="M37" s="3">
        <v>2294345</v>
      </c>
      <c r="N37" s="23">
        <v>58346.652340000001</v>
      </c>
      <c r="P37" s="26">
        <f t="shared" si="0"/>
        <v>1.9501889380406867E-2</v>
      </c>
      <c r="Q37" s="26">
        <f t="shared" si="1"/>
        <v>8.0000000000000071E-2</v>
      </c>
      <c r="R37" s="27">
        <v>8.4296501420075831E-3</v>
      </c>
    </row>
    <row r="38" spans="1:18" x14ac:dyDescent="0.25">
      <c r="A38" s="1">
        <v>44273</v>
      </c>
      <c r="B38">
        <v>1823.158447</v>
      </c>
      <c r="C38">
        <v>1848.6461179999999</v>
      </c>
      <c r="D38">
        <v>1705.716064</v>
      </c>
      <c r="E38">
        <v>1782.8551030000001</v>
      </c>
      <c r="F38">
        <v>1782.8551030000001</v>
      </c>
      <c r="G38">
        <v>23263845504</v>
      </c>
      <c r="I38">
        <v>0.72970000000000002</v>
      </c>
      <c r="J38">
        <v>0.75770000000000004</v>
      </c>
      <c r="K38">
        <v>0.70840000000000003</v>
      </c>
      <c r="L38">
        <v>0.75</v>
      </c>
      <c r="M38" s="3">
        <v>1780048</v>
      </c>
      <c r="N38" s="23">
        <v>57858.921880000002</v>
      </c>
      <c r="P38" s="26">
        <f t="shared" si="0"/>
        <v>-2.2262333856633232E-2</v>
      </c>
      <c r="Q38" s="26">
        <f t="shared" si="1"/>
        <v>2.7397260273972712E-2</v>
      </c>
      <c r="R38" s="27">
        <v>-1.7189693889688051E-2</v>
      </c>
    </row>
    <row r="39" spans="1:18" x14ac:dyDescent="0.25">
      <c r="A39" s="1">
        <v>44272</v>
      </c>
      <c r="B39">
        <v>1807.0561520000001</v>
      </c>
      <c r="C39">
        <v>1839.81897</v>
      </c>
      <c r="D39">
        <v>1749.179932</v>
      </c>
      <c r="E39">
        <v>1823.449341</v>
      </c>
      <c r="F39">
        <v>1823.449341</v>
      </c>
      <c r="G39">
        <v>24512917348</v>
      </c>
      <c r="I39">
        <v>0.80269999999999997</v>
      </c>
      <c r="J39">
        <v>0.80769999999999997</v>
      </c>
      <c r="K39">
        <v>0.71560000000000001</v>
      </c>
      <c r="L39">
        <v>0.73</v>
      </c>
      <c r="M39" s="3">
        <v>6056757</v>
      </c>
      <c r="N39" s="23">
        <v>58870.894529999998</v>
      </c>
      <c r="P39" s="26">
        <f t="shared" si="0"/>
        <v>9.1188689174686033E-3</v>
      </c>
      <c r="Q39" s="26">
        <f t="shared" si="1"/>
        <v>-8.7500000000000022E-2</v>
      </c>
      <c r="R39" s="27">
        <v>3.6369962833290748E-2</v>
      </c>
    </row>
    <row r="40" spans="1:18" x14ac:dyDescent="0.25">
      <c r="A40" s="1">
        <v>44271</v>
      </c>
      <c r="B40">
        <v>1792.413818</v>
      </c>
      <c r="C40">
        <v>1817.0601810000001</v>
      </c>
      <c r="D40">
        <v>1720.0532229999999</v>
      </c>
      <c r="E40">
        <v>1806.971802</v>
      </c>
      <c r="F40">
        <v>1806.971802</v>
      </c>
      <c r="G40">
        <v>23828509590</v>
      </c>
      <c r="I40">
        <v>0.77990000000000004</v>
      </c>
      <c r="J40">
        <v>0.81620000000000004</v>
      </c>
      <c r="K40">
        <v>0.77410000000000001</v>
      </c>
      <c r="L40">
        <v>0.8</v>
      </c>
      <c r="M40" s="3">
        <v>3212625</v>
      </c>
      <c r="N40" s="23">
        <v>56804.902340000001</v>
      </c>
      <c r="P40" s="26">
        <f t="shared" si="0"/>
        <v>8.5223595723176171E-3</v>
      </c>
      <c r="Q40" s="26">
        <f t="shared" si="1"/>
        <v>2.5641025641025772E-2</v>
      </c>
      <c r="R40" s="27">
        <v>1.6057021949597461E-2</v>
      </c>
    </row>
    <row r="41" spans="1:18" x14ac:dyDescent="0.25">
      <c r="A41" s="1">
        <v>44270</v>
      </c>
      <c r="B41">
        <v>1854.0866699999999</v>
      </c>
      <c r="C41">
        <v>1889.196655</v>
      </c>
      <c r="D41">
        <v>1749.606323</v>
      </c>
      <c r="E41">
        <v>1791.7022710000001</v>
      </c>
      <c r="F41">
        <v>1791.7022710000001</v>
      </c>
      <c r="G41">
        <v>26244738810</v>
      </c>
      <c r="I41">
        <v>0.84</v>
      </c>
      <c r="J41">
        <v>0.8599</v>
      </c>
      <c r="K41">
        <v>0.76570000000000005</v>
      </c>
      <c r="L41">
        <v>0.78</v>
      </c>
      <c r="M41" s="3">
        <v>3932023</v>
      </c>
      <c r="N41" s="23">
        <v>55907.199220000002</v>
      </c>
      <c r="P41" s="26">
        <f t="shared" si="0"/>
        <v>-3.38958638151442E-2</v>
      </c>
      <c r="Q41" s="26">
        <f t="shared" si="1"/>
        <v>-7.1428571428571397E-2</v>
      </c>
      <c r="R41" s="27">
        <v>-5.7251004560363028E-2</v>
      </c>
    </row>
    <row r="42" spans="1:18" x14ac:dyDescent="0.25">
      <c r="A42" s="1">
        <v>44269</v>
      </c>
      <c r="B42">
        <v>1923.8637699999999</v>
      </c>
      <c r="C42">
        <v>1930.7797849999999</v>
      </c>
      <c r="D42">
        <v>1845.119995</v>
      </c>
      <c r="E42">
        <v>1854.564331</v>
      </c>
      <c r="F42">
        <v>1854.564331</v>
      </c>
      <c r="G42">
        <v>19344589211</v>
      </c>
      <c r="I42">
        <v>0.86480000000000001</v>
      </c>
      <c r="J42">
        <v>0.87050000000000005</v>
      </c>
      <c r="K42">
        <v>0.82520000000000004</v>
      </c>
      <c r="L42">
        <v>0.84</v>
      </c>
      <c r="M42" s="3">
        <v>3863273</v>
      </c>
      <c r="N42" s="23">
        <v>59302.316409999999</v>
      </c>
      <c r="P42" s="26">
        <f t="shared" si="0"/>
        <v>-3.6432495975283752E-2</v>
      </c>
      <c r="Q42" s="26">
        <f t="shared" si="1"/>
        <v>-3.4482758620689724E-2</v>
      </c>
      <c r="R42" s="27">
        <v>-3.1689610382545919E-2</v>
      </c>
    </row>
    <row r="43" spans="1:18" x14ac:dyDescent="0.25">
      <c r="A43" s="1">
        <v>44268</v>
      </c>
      <c r="B43">
        <v>1772.1663820000001</v>
      </c>
      <c r="C43">
        <v>1937.6455080000001</v>
      </c>
      <c r="D43">
        <v>1733.639893</v>
      </c>
      <c r="E43">
        <v>1924.6854249999999</v>
      </c>
      <c r="F43">
        <v>1924.6854249999999</v>
      </c>
      <c r="G43">
        <v>25014689475</v>
      </c>
      <c r="I43">
        <v>0.8226</v>
      </c>
      <c r="J43">
        <v>0.87970000000000004</v>
      </c>
      <c r="K43">
        <v>0.80210000000000004</v>
      </c>
      <c r="L43">
        <v>0.87</v>
      </c>
      <c r="M43" s="3">
        <v>4339051</v>
      </c>
      <c r="N43" s="23">
        <v>61243.085939999997</v>
      </c>
      <c r="P43" s="26">
        <f t="shared" si="0"/>
        <v>8.6102815805820132E-2</v>
      </c>
      <c r="Q43" s="26">
        <f>L43/L44-1</f>
        <v>6.0975609756097615E-2</v>
      </c>
      <c r="R43" s="27">
        <v>6.8216527683567341E-2</v>
      </c>
    </row>
    <row r="44" spans="1:18" x14ac:dyDescent="0.25">
      <c r="A44" s="1">
        <v>44267</v>
      </c>
      <c r="B44">
        <v>1826.5467530000001</v>
      </c>
      <c r="C44">
        <v>1839.497314</v>
      </c>
      <c r="D44">
        <v>1728.980957</v>
      </c>
      <c r="E44">
        <v>1772.1024170000001</v>
      </c>
      <c r="F44">
        <v>1772.1024170000001</v>
      </c>
      <c r="G44">
        <v>22435821312</v>
      </c>
      <c r="I44">
        <v>0.67910000000000004</v>
      </c>
      <c r="J44">
        <v>0.84019999999999995</v>
      </c>
      <c r="K44">
        <v>0.66239999999999999</v>
      </c>
      <c r="L44">
        <v>0.82</v>
      </c>
      <c r="M44" s="3">
        <v>9892937</v>
      </c>
      <c r="N44" s="23">
        <v>57332.089840000001</v>
      </c>
      <c r="P44" s="26">
        <f t="shared" si="0"/>
        <v>-2.9620347552971493E-2</v>
      </c>
      <c r="Q44" s="26">
        <f t="shared" si="1"/>
        <v>0.20588235294117641</v>
      </c>
      <c r="R44" s="27">
        <v>-8.1832066268103798E-3</v>
      </c>
    </row>
    <row r="45" spans="1:18" x14ac:dyDescent="0.25">
      <c r="A45" s="1">
        <v>44266</v>
      </c>
      <c r="B45">
        <v>1798.033936</v>
      </c>
      <c r="C45">
        <v>1843.8188479999999</v>
      </c>
      <c r="D45">
        <v>1734.6170649999999</v>
      </c>
      <c r="E45">
        <v>1826.1949460000001</v>
      </c>
      <c r="F45">
        <v>1826.1949460000001</v>
      </c>
      <c r="G45">
        <v>24013132909</v>
      </c>
      <c r="I45">
        <v>0.71409999999999996</v>
      </c>
      <c r="J45">
        <v>0.72640000000000005</v>
      </c>
      <c r="K45">
        <v>0.67020000000000002</v>
      </c>
      <c r="L45">
        <v>0.68</v>
      </c>
      <c r="M45" s="3">
        <v>4021742</v>
      </c>
      <c r="N45" s="23">
        <v>57805.121090000001</v>
      </c>
      <c r="P45" s="26">
        <f t="shared" si="0"/>
        <v>1.5022895104758183E-2</v>
      </c>
      <c r="Q45" s="26">
        <f t="shared" si="1"/>
        <v>-4.2253521126760396E-2</v>
      </c>
      <c r="R45" s="27">
        <v>3.2076714857786737E-2</v>
      </c>
    </row>
    <row r="46" spans="1:18" x14ac:dyDescent="0.25">
      <c r="A46" s="1">
        <v>44265</v>
      </c>
      <c r="B46">
        <v>1868.489014</v>
      </c>
      <c r="C46">
        <v>1873.8032229999999</v>
      </c>
      <c r="D46">
        <v>1766.4904790000001</v>
      </c>
      <c r="E46">
        <v>1799.16626</v>
      </c>
      <c r="F46">
        <v>1799.16626</v>
      </c>
      <c r="G46">
        <v>25154173185</v>
      </c>
      <c r="I46">
        <v>0.70579999999999998</v>
      </c>
      <c r="J46">
        <v>0.72970000000000002</v>
      </c>
      <c r="K46">
        <v>0.67920000000000003</v>
      </c>
      <c r="L46">
        <v>0.71</v>
      </c>
      <c r="M46" s="3">
        <v>2942800</v>
      </c>
      <c r="N46" s="23">
        <v>56008.550779999998</v>
      </c>
      <c r="P46" s="26">
        <f t="shared" si="0"/>
        <v>-3.6874072544317849E-2</v>
      </c>
      <c r="Q46" s="26">
        <f t="shared" si="1"/>
        <v>0</v>
      </c>
      <c r="R46" s="27">
        <v>2.1604243784508315E-2</v>
      </c>
    </row>
    <row r="47" spans="1:18" x14ac:dyDescent="0.25">
      <c r="A47" s="1">
        <v>44264</v>
      </c>
      <c r="B47">
        <v>1835.1480710000001</v>
      </c>
      <c r="C47">
        <v>1868.048828</v>
      </c>
      <c r="D47">
        <v>1804.266357</v>
      </c>
      <c r="E47">
        <v>1868.048828</v>
      </c>
      <c r="F47">
        <v>1868.048828</v>
      </c>
      <c r="G47">
        <v>23461244507</v>
      </c>
      <c r="I47">
        <v>0.64380000000000004</v>
      </c>
      <c r="J47">
        <v>0.72030000000000005</v>
      </c>
      <c r="K47">
        <v>0.64170000000000005</v>
      </c>
      <c r="L47">
        <v>0.71</v>
      </c>
      <c r="M47" s="3">
        <v>3891190</v>
      </c>
      <c r="N47" s="23">
        <v>54824.117189999997</v>
      </c>
      <c r="P47" s="26">
        <f t="shared" si="0"/>
        <v>1.8161234104083768E-2</v>
      </c>
      <c r="Q47" s="26">
        <f t="shared" si="1"/>
        <v>0.109375</v>
      </c>
      <c r="R47" s="27">
        <v>4.9335220420144932E-2</v>
      </c>
    </row>
    <row r="48" spans="1:18" x14ac:dyDescent="0.25">
      <c r="A48" s="1">
        <v>44263</v>
      </c>
      <c r="B48">
        <v>1724.2292480000001</v>
      </c>
      <c r="C48">
        <v>1835.192139</v>
      </c>
      <c r="D48">
        <v>1670.9420170000001</v>
      </c>
      <c r="E48">
        <v>1834.727905</v>
      </c>
      <c r="F48">
        <v>1834.727905</v>
      </c>
      <c r="G48">
        <v>27630991158</v>
      </c>
      <c r="I48">
        <v>0.69389999999999996</v>
      </c>
      <c r="J48">
        <v>0.70740000000000003</v>
      </c>
      <c r="K48">
        <v>0.62090000000000001</v>
      </c>
      <c r="L48">
        <v>0.64</v>
      </c>
      <c r="M48" s="3">
        <v>5224319</v>
      </c>
      <c r="N48" s="23">
        <v>52246.523439999997</v>
      </c>
      <c r="P48" s="26">
        <f t="shared" si="0"/>
        <v>6.4749934345530002E-2</v>
      </c>
      <c r="Q48" s="26">
        <f t="shared" si="1"/>
        <v>-7.2463768115941907E-2</v>
      </c>
      <c r="R48" s="27">
        <v>2.0306565479021765E-2</v>
      </c>
    </row>
    <row r="49" spans="1:18" x14ac:dyDescent="0.25">
      <c r="A49" s="1">
        <v>44262</v>
      </c>
      <c r="B49">
        <v>1655.392456</v>
      </c>
      <c r="C49">
        <v>1730.9241939999999</v>
      </c>
      <c r="D49">
        <v>1636.564453</v>
      </c>
      <c r="E49">
        <v>1723.1538089999999</v>
      </c>
      <c r="F49">
        <v>1723.1538089999999</v>
      </c>
      <c r="G49">
        <v>23809935410</v>
      </c>
      <c r="I49">
        <v>0.72670000000000001</v>
      </c>
      <c r="J49">
        <v>0.73229999999999995</v>
      </c>
      <c r="K49">
        <v>0.69240000000000002</v>
      </c>
      <c r="L49">
        <v>0.69</v>
      </c>
      <c r="M49" s="3">
        <v>2325633</v>
      </c>
      <c r="N49" s="23">
        <v>51206.691409999999</v>
      </c>
      <c r="P49" s="26">
        <f t="shared" si="0"/>
        <v>4.1343151674492429E-2</v>
      </c>
      <c r="Q49" s="26">
        <f t="shared" si="1"/>
        <v>-5.4794520547945202E-2</v>
      </c>
      <c r="R49" s="27">
        <v>4.6906498130984797E-2</v>
      </c>
    </row>
    <row r="50" spans="1:18" x14ac:dyDescent="0.25">
      <c r="A50" s="1">
        <v>44261</v>
      </c>
      <c r="B50">
        <v>1532.372803</v>
      </c>
      <c r="C50">
        <v>1669.106567</v>
      </c>
      <c r="D50">
        <v>1519.1411129999999</v>
      </c>
      <c r="E50">
        <v>1654.741577</v>
      </c>
      <c r="F50">
        <v>1654.741577</v>
      </c>
      <c r="G50">
        <v>22746262366</v>
      </c>
      <c r="I50">
        <v>0.73650000000000004</v>
      </c>
      <c r="J50">
        <v>0.75090000000000001</v>
      </c>
      <c r="K50">
        <v>0.71689999999999998</v>
      </c>
      <c r="L50">
        <v>0.73</v>
      </c>
      <c r="M50" s="3">
        <v>3486768</v>
      </c>
      <c r="N50" s="23">
        <v>48912.382810000003</v>
      </c>
      <c r="P50" s="26">
        <f>E50/E51-1</f>
        <v>7.9220329750835372E-2</v>
      </c>
      <c r="Q50" s="26">
        <f t="shared" si="1"/>
        <v>-1.3513513513513487E-2</v>
      </c>
      <c r="R50" s="27">
        <v>-3.0498052355742988E-4</v>
      </c>
    </row>
    <row r="51" spans="1:18" x14ac:dyDescent="0.25">
      <c r="A51" s="1">
        <v>44260</v>
      </c>
      <c r="B51">
        <v>1541.5417480000001</v>
      </c>
      <c r="C51">
        <v>1547.8781739999999</v>
      </c>
      <c r="D51">
        <v>1450.891357</v>
      </c>
      <c r="E51">
        <v>1533.275024</v>
      </c>
      <c r="F51">
        <v>1533.275024</v>
      </c>
      <c r="G51">
        <v>21067146937</v>
      </c>
      <c r="I51">
        <v>0.70709999999999995</v>
      </c>
      <c r="J51">
        <v>0.74160000000000004</v>
      </c>
      <c r="K51">
        <v>0.68989999999999996</v>
      </c>
      <c r="L51">
        <v>0.74</v>
      </c>
      <c r="M51" s="3">
        <v>3935928</v>
      </c>
      <c r="N51" s="23">
        <v>48927.304689999997</v>
      </c>
      <c r="P51" s="26">
        <f t="shared" si="0"/>
        <v>-5.6029592311188647E-3</v>
      </c>
      <c r="Q51" s="26">
        <f t="shared" si="1"/>
        <v>4.2253521126760507E-2</v>
      </c>
      <c r="R51" s="27">
        <v>7.5397016652014592E-3</v>
      </c>
    </row>
    <row r="52" spans="1:18" x14ac:dyDescent="0.25">
      <c r="A52" s="1">
        <v>44259</v>
      </c>
      <c r="B52">
        <v>1574.623779</v>
      </c>
      <c r="C52">
        <v>1622.953857</v>
      </c>
      <c r="D52">
        <v>1511.103394</v>
      </c>
      <c r="E52">
        <v>1541.914307</v>
      </c>
      <c r="F52">
        <v>1541.914307</v>
      </c>
      <c r="G52">
        <v>22906118718</v>
      </c>
      <c r="I52">
        <v>0.77700000000000002</v>
      </c>
      <c r="J52">
        <v>0.78280000000000005</v>
      </c>
      <c r="K52">
        <v>0.70030000000000003</v>
      </c>
      <c r="L52">
        <v>0.71</v>
      </c>
      <c r="M52" s="3">
        <v>6745071</v>
      </c>
      <c r="N52" s="23">
        <v>48561.167970000002</v>
      </c>
      <c r="P52" s="26">
        <f t="shared" si="0"/>
        <v>-2.1536805013548932E-2</v>
      </c>
      <c r="Q52" s="26">
        <f>L52/L53-1</f>
        <v>-8.9743589743589869E-2</v>
      </c>
      <c r="R52" s="27">
        <v>-3.9120359818716421E-2</v>
      </c>
    </row>
    <row r="53" spans="1:18" x14ac:dyDescent="0.25">
      <c r="A53" s="1">
        <v>44258</v>
      </c>
      <c r="B53">
        <v>1491.451172</v>
      </c>
      <c r="C53">
        <v>1650.360596</v>
      </c>
      <c r="D53">
        <v>1481.9057620000001</v>
      </c>
      <c r="E53">
        <v>1575.853149</v>
      </c>
      <c r="F53">
        <v>1575.853149</v>
      </c>
      <c r="G53">
        <v>22674780680</v>
      </c>
      <c r="I53">
        <v>0.74870000000000003</v>
      </c>
      <c r="J53">
        <v>0.84279999999999999</v>
      </c>
      <c r="K53">
        <v>0.73829999999999996</v>
      </c>
      <c r="L53">
        <v>0.78</v>
      </c>
      <c r="M53" s="3">
        <v>7938330</v>
      </c>
      <c r="N53" s="23">
        <v>50538.242189999997</v>
      </c>
      <c r="P53" s="26">
        <f t="shared" si="0"/>
        <v>5.5771067376788608E-2</v>
      </c>
      <c r="Q53" s="26">
        <f t="shared" si="1"/>
        <v>4.0000000000000036E-2</v>
      </c>
      <c r="R53" s="27">
        <v>4.4632059985595163E-2</v>
      </c>
    </row>
    <row r="54" spans="1:18" x14ac:dyDescent="0.25">
      <c r="A54" s="1">
        <v>44257</v>
      </c>
      <c r="B54">
        <v>1564.0634769999999</v>
      </c>
      <c r="C54">
        <v>1597.610107</v>
      </c>
      <c r="D54">
        <v>1461.325439</v>
      </c>
      <c r="E54">
        <v>1492.6087649999999</v>
      </c>
      <c r="F54">
        <v>1492.6087649999999</v>
      </c>
      <c r="G54">
        <v>22523669722</v>
      </c>
      <c r="I54">
        <v>0.87219999999999998</v>
      </c>
      <c r="J54">
        <v>0.88300000000000001</v>
      </c>
      <c r="K54">
        <v>0.74319999999999997</v>
      </c>
      <c r="L54">
        <v>0.75</v>
      </c>
      <c r="M54" s="3">
        <v>5686028</v>
      </c>
      <c r="N54" s="23">
        <v>48378.988279999998</v>
      </c>
      <c r="P54" s="26">
        <f t="shared" si="0"/>
        <v>-4.6078177842759027E-2</v>
      </c>
      <c r="Q54" s="26">
        <f t="shared" si="1"/>
        <v>-0.13793103448275856</v>
      </c>
      <c r="R54" s="27">
        <v>-2.5231161901137611E-2</v>
      </c>
    </row>
    <row r="55" spans="1:18" x14ac:dyDescent="0.25">
      <c r="A55" s="1">
        <v>44256</v>
      </c>
      <c r="B55">
        <v>1417.1511230000001</v>
      </c>
      <c r="C55">
        <v>1567.6945800000001</v>
      </c>
      <c r="D55">
        <v>1416.416138</v>
      </c>
      <c r="E55">
        <v>1564.7076420000001</v>
      </c>
      <c r="F55">
        <v>1564.7076420000001</v>
      </c>
      <c r="G55">
        <v>24032838645</v>
      </c>
      <c r="I55">
        <v>0.77639999999999998</v>
      </c>
      <c r="J55">
        <v>0.97170000000000001</v>
      </c>
      <c r="K55">
        <v>0.76659999999999995</v>
      </c>
      <c r="L55">
        <v>0.87</v>
      </c>
      <c r="M55" s="3">
        <v>11810975</v>
      </c>
      <c r="N55" s="23">
        <v>49631.242189999997</v>
      </c>
      <c r="P55" s="26">
        <f t="shared" si="0"/>
        <v>0.10498132285610606</v>
      </c>
      <c r="Q55" s="26">
        <f t="shared" si="1"/>
        <v>0.12987012987012991</v>
      </c>
      <c r="R55" s="27">
        <v>9.9550170593031728E-2</v>
      </c>
    </row>
    <row r="56" spans="1:18" x14ac:dyDescent="0.25">
      <c r="A56" s="1">
        <v>44255</v>
      </c>
      <c r="B56">
        <v>1459.8604740000001</v>
      </c>
      <c r="C56">
        <v>1468.3914789999999</v>
      </c>
      <c r="D56">
        <v>1300.472168</v>
      </c>
      <c r="E56">
        <v>1416.0489500000001</v>
      </c>
      <c r="F56">
        <v>1416.0489500000001</v>
      </c>
      <c r="G56">
        <v>27637026080</v>
      </c>
      <c r="I56">
        <v>0.65329999999999999</v>
      </c>
      <c r="J56">
        <v>0.78320000000000001</v>
      </c>
      <c r="K56">
        <v>0.61599999999999999</v>
      </c>
      <c r="L56">
        <v>0.77</v>
      </c>
      <c r="M56" s="3">
        <v>4446400</v>
      </c>
      <c r="N56" s="23">
        <v>45137.769529999998</v>
      </c>
      <c r="P56" s="26">
        <f t="shared" si="0"/>
        <v>-3.0085618458413399E-2</v>
      </c>
      <c r="Q56" s="26">
        <f t="shared" si="1"/>
        <v>0.18461538461538463</v>
      </c>
      <c r="R56" s="27">
        <v>-2.2747754534158893E-2</v>
      </c>
    </row>
    <row r="57" spans="1:18" x14ac:dyDescent="0.25">
      <c r="A57" s="1">
        <v>44254</v>
      </c>
      <c r="B57">
        <v>1446.929443</v>
      </c>
      <c r="C57">
        <v>1524.9323730000001</v>
      </c>
      <c r="D57">
        <v>1433.786987</v>
      </c>
      <c r="E57">
        <v>1459.9731449999999</v>
      </c>
      <c r="F57">
        <v>1459.9731449999999</v>
      </c>
      <c r="G57">
        <v>20742103233</v>
      </c>
      <c r="I57">
        <v>0.7591</v>
      </c>
      <c r="J57">
        <v>0.7954</v>
      </c>
      <c r="K57">
        <v>0.47189999999999999</v>
      </c>
      <c r="L57">
        <v>0.65</v>
      </c>
      <c r="M57" s="3">
        <v>22698030</v>
      </c>
      <c r="N57" s="23">
        <v>46188.453130000002</v>
      </c>
    </row>
  </sheetData>
  <mergeCells count="1">
    <mergeCell ref="U1:W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ETH-USD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lahcen khaddaoui</cp:lastModifiedBy>
  <cp:lastPrinted>2021-04-25T00:22:14Z</cp:lastPrinted>
  <dcterms:created xsi:type="dcterms:W3CDTF">2021-04-25T00:29:17Z</dcterms:created>
  <dcterms:modified xsi:type="dcterms:W3CDTF">2021-04-25T00:29:17Z</dcterms:modified>
</cp:coreProperties>
</file>