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007498c771e026/Dokumente OneDrive/"/>
    </mc:Choice>
  </mc:AlternateContent>
  <xr:revisionPtr revIDLastSave="978" documentId="8_{07B7F5A3-B229-42E9-A42B-E31EABBDE14C}" xr6:coauthVersionLast="45" xr6:coauthVersionMax="45" xr10:uidLastSave="{FE321793-9F63-4A80-959C-B5AB61CA5F4C}"/>
  <bookViews>
    <workbookView xWindow="-98" yWindow="-98" windowWidth="22695" windowHeight="14746" activeTab="7" xr2:uid="{47E06592-C934-44C1-BCF9-10073E65B4CB}"/>
  </bookViews>
  <sheets>
    <sheet name="Vektor erstellen" sheetId="1" r:id="rId1"/>
    <sheet name="Schritt 1" sheetId="3" r:id="rId2"/>
    <sheet name="Schritt 3" sheetId="4" r:id="rId3"/>
    <sheet name="Schritt 4" sheetId="5" r:id="rId4"/>
    <sheet name="Schritt 7" sheetId="7" r:id="rId5"/>
    <sheet name="Schritt 8" sheetId="8" r:id="rId6"/>
    <sheet name="Schritt 9" sheetId="9" r:id="rId7"/>
    <sheet name="Schritt 10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" i="10" l="1"/>
  <c r="C26" i="10"/>
  <c r="C8" i="10"/>
  <c r="E29" i="10"/>
  <c r="E21" i="10"/>
  <c r="E12" i="10"/>
  <c r="E4" i="10"/>
  <c r="G31" i="10"/>
  <c r="G27" i="10"/>
  <c r="G23" i="10"/>
  <c r="G19" i="10"/>
  <c r="G14" i="10"/>
  <c r="G10" i="10"/>
  <c r="G6" i="10"/>
  <c r="G2" i="10"/>
  <c r="I32" i="10"/>
  <c r="I30" i="10"/>
  <c r="I28" i="10"/>
  <c r="I26" i="10"/>
  <c r="I24" i="10"/>
  <c r="I22" i="10"/>
  <c r="I20" i="10"/>
  <c r="I18" i="10"/>
  <c r="I15" i="10"/>
  <c r="I13" i="10"/>
  <c r="I11" i="10"/>
  <c r="I9" i="10"/>
  <c r="I7" i="10"/>
  <c r="I5" i="10"/>
  <c r="I3" i="10"/>
  <c r="I1" i="10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5" i="1"/>
  <c r="E5" i="1"/>
  <c r="D6" i="1"/>
  <c r="E6" i="1"/>
  <c r="A26" i="1" l="1"/>
  <c r="A30" i="1"/>
  <c r="A31" i="1"/>
  <c r="A32" i="1"/>
  <c r="A33" i="1"/>
  <c r="A34" i="1"/>
  <c r="A35" i="1"/>
  <c r="A36" i="1"/>
  <c r="A37" i="1"/>
  <c r="A38" i="1"/>
  <c r="A39" i="1"/>
  <c r="A40" i="1"/>
  <c r="A25" i="1"/>
  <c r="A10" i="3" l="1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B9" i="3"/>
  <c r="A9" i="3"/>
  <c r="C4" i="3" l="1" a="1"/>
  <c r="C4" i="3" s="1"/>
  <c r="E2" i="3" s="1" a="1"/>
  <c r="C22" i="3" a="1"/>
  <c r="C22" i="3" s="1"/>
  <c r="E20" i="3" s="1" a="1"/>
  <c r="J21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26" i="1"/>
  <c r="J20" i="1"/>
  <c r="F2" i="1"/>
  <c r="A2" i="1" a="1"/>
  <c r="A2" i="1" s="1"/>
  <c r="C2" i="1" s="1"/>
  <c r="A27" i="1" l="1"/>
  <c r="F6" i="1"/>
  <c r="A29" i="1"/>
  <c r="A28" i="1"/>
  <c r="E10" i="3" a="1"/>
  <c r="E10" i="3" s="1"/>
  <c r="G9" i="3" s="1" a="1"/>
  <c r="F5" i="1"/>
  <c r="E28" i="3" a="1"/>
  <c r="E28" i="3" s="1"/>
  <c r="G27" i="3" s="1" a="1"/>
  <c r="E20" i="3"/>
  <c r="G19" i="3" s="1" a="1"/>
  <c r="G23" i="3" a="1"/>
  <c r="E2" i="3"/>
  <c r="G1" i="3" s="1" a="1"/>
  <c r="G5" i="3" a="1"/>
  <c r="F10" i="1"/>
  <c r="F14" i="1"/>
  <c r="F3" i="1"/>
  <c r="F7" i="1"/>
  <c r="F11" i="1"/>
  <c r="F15" i="1"/>
  <c r="F4" i="1"/>
  <c r="F8" i="1"/>
  <c r="F12" i="1"/>
  <c r="F16" i="1"/>
  <c r="F9" i="1"/>
  <c r="F13" i="1"/>
  <c r="F17" i="1"/>
  <c r="C10" i="1"/>
  <c r="C17" i="1"/>
  <c r="C9" i="1"/>
  <c r="C16" i="1"/>
  <c r="C8" i="1"/>
  <c r="C4" i="1"/>
  <c r="C14" i="1"/>
  <c r="C6" i="1"/>
  <c r="C13" i="1"/>
  <c r="C5" i="1"/>
  <c r="C12" i="1"/>
  <c r="C15" i="1"/>
  <c r="C11" i="1"/>
  <c r="C7" i="1"/>
  <c r="C3" i="1"/>
  <c r="A42" i="1" l="1"/>
  <c r="B42" i="1" s="1"/>
  <c r="G13" i="3" a="1"/>
  <c r="G13" i="3" s="1"/>
  <c r="I13" i="3" s="1" a="1"/>
  <c r="I13" i="3" s="1"/>
  <c r="I13" i="7" s="1"/>
  <c r="G31" i="3" a="1"/>
  <c r="I32" i="3" s="1" a="1"/>
  <c r="I32" i="3" s="1"/>
  <c r="I32" i="7" s="1"/>
  <c r="G23" i="3"/>
  <c r="I22" i="3" s="1" a="1"/>
  <c r="I22" i="3" s="1"/>
  <c r="I22" i="7" s="1"/>
  <c r="I24" i="3" a="1"/>
  <c r="I24" i="3" s="1"/>
  <c r="I24" i="7" s="1"/>
  <c r="G19" i="3"/>
  <c r="I18" i="3" s="1" a="1"/>
  <c r="I18" i="3" s="1"/>
  <c r="I18" i="7" s="1"/>
  <c r="I20" i="3" a="1"/>
  <c r="I20" i="3" s="1"/>
  <c r="I20" i="7" s="1"/>
  <c r="G27" i="3"/>
  <c r="I26" i="3" s="1" a="1"/>
  <c r="I26" i="3" s="1"/>
  <c r="I26" i="7" s="1"/>
  <c r="I28" i="3" a="1"/>
  <c r="I28" i="3" s="1"/>
  <c r="I28" i="7" s="1"/>
  <c r="G5" i="3"/>
  <c r="I5" i="3" s="1" a="1"/>
  <c r="I5" i="3" s="1"/>
  <c r="I5" i="7" s="1"/>
  <c r="I7" i="3" a="1"/>
  <c r="I7" i="3" s="1"/>
  <c r="I7" i="7" s="1"/>
  <c r="G1" i="3"/>
  <c r="I1" i="3" s="1" a="1"/>
  <c r="I1" i="3" s="1"/>
  <c r="I1" i="7" s="1"/>
  <c r="I3" i="3" a="1"/>
  <c r="I3" i="3" s="1"/>
  <c r="I3" i="7" s="1"/>
  <c r="G9" i="3"/>
  <c r="I9" i="3" s="1" a="1"/>
  <c r="I9" i="3" s="1"/>
  <c r="I9" i="7" s="1"/>
  <c r="I11" i="3" a="1"/>
  <c r="I11" i="3" s="1"/>
  <c r="I11" i="7" s="1"/>
  <c r="G31" i="3" l="1"/>
  <c r="I30" i="3" s="1" a="1"/>
  <c r="I30" i="3" s="1"/>
  <c r="I30" i="7" s="1"/>
  <c r="I15" i="3" a="1"/>
  <c r="I15" i="3" s="1"/>
  <c r="I15" i="7" s="1"/>
  <c r="I33" i="4" a="1"/>
  <c r="I29" i="4" a="1"/>
  <c r="I21" i="4" a="1"/>
  <c r="I27" i="4" a="1"/>
  <c r="I19" i="4" a="1"/>
  <c r="I25" i="4" a="1"/>
  <c r="I23" i="4" a="1"/>
  <c r="I7" i="4" a="1"/>
  <c r="I3" i="4" a="1"/>
  <c r="I13" i="4" a="1"/>
  <c r="I5" i="4" a="1"/>
  <c r="I11" i="4" a="1"/>
  <c r="I9" i="4" a="1"/>
  <c r="I1" i="4" a="1"/>
  <c r="H33" i="1" l="1"/>
  <c r="H31" i="1"/>
  <c r="H40" i="1"/>
  <c r="H32" i="1"/>
  <c r="H35" i="1"/>
  <c r="H39" i="1"/>
  <c r="H38" i="1"/>
  <c r="H30" i="1"/>
  <c r="H28" i="1"/>
  <c r="H25" i="1"/>
  <c r="H29" i="1"/>
  <c r="I31" i="4" a="1"/>
  <c r="I31" i="4" s="1"/>
  <c r="H31" i="4" s="1"/>
  <c r="H27" i="1"/>
  <c r="H37" i="1"/>
  <c r="H36" i="1"/>
  <c r="H26" i="1"/>
  <c r="H34" i="1"/>
  <c r="I15" i="4" a="1"/>
  <c r="I15" i="4" s="1"/>
  <c r="H15" i="4" s="1"/>
  <c r="I23" i="4"/>
  <c r="H23" i="4" s="1"/>
  <c r="I19" i="4"/>
  <c r="H19" i="4" s="1"/>
  <c r="I21" i="4"/>
  <c r="H21" i="4" s="1"/>
  <c r="I25" i="4"/>
  <c r="H25" i="4" s="1"/>
  <c r="I27" i="4"/>
  <c r="H27" i="4" s="1"/>
  <c r="I29" i="4"/>
  <c r="H29" i="4" s="1"/>
  <c r="I33" i="4"/>
  <c r="H33" i="4" s="1"/>
  <c r="I5" i="4"/>
  <c r="H5" i="4" s="1"/>
  <c r="I7" i="4"/>
  <c r="H7" i="4" s="1"/>
  <c r="I9" i="4"/>
  <c r="H9" i="4" s="1"/>
  <c r="I1" i="4"/>
  <c r="H1" i="4" s="1"/>
  <c r="I11" i="4"/>
  <c r="H11" i="4" s="1"/>
  <c r="I13" i="4"/>
  <c r="H13" i="4" s="1"/>
  <c r="I3" i="4"/>
  <c r="H3" i="4" s="1"/>
  <c r="H41" i="1" l="1"/>
  <c r="G28" i="4" a="1"/>
  <c r="G20" i="4" a="1"/>
  <c r="G32" i="4" a="1"/>
  <c r="G24" i="4" a="1"/>
  <c r="G10" i="4" a="1"/>
  <c r="G6" i="4" a="1"/>
  <c r="G14" i="4" a="1"/>
  <c r="G2" i="4" a="1"/>
  <c r="G24" i="4" l="1"/>
  <c r="F24" i="4" s="1"/>
  <c r="G20" i="4"/>
  <c r="F20" i="4" s="1"/>
  <c r="G28" i="4"/>
  <c r="F28" i="4" s="1"/>
  <c r="G32" i="4"/>
  <c r="F32" i="4" s="1"/>
  <c r="G10" i="4"/>
  <c r="F10" i="4" s="1"/>
  <c r="G2" i="4"/>
  <c r="F2" i="4" s="1"/>
  <c r="G6" i="4"/>
  <c r="F6" i="4" s="1"/>
  <c r="G14" i="4"/>
  <c r="F14" i="4" s="1"/>
  <c r="E30" i="4" l="1" a="1"/>
  <c r="J29" i="5"/>
  <c r="J27" i="5"/>
  <c r="I27" i="5"/>
  <c r="I29" i="5"/>
  <c r="J23" i="5"/>
  <c r="J25" i="5"/>
  <c r="I25" i="5"/>
  <c r="I23" i="5"/>
  <c r="J33" i="5"/>
  <c r="J31" i="5"/>
  <c r="I33" i="5"/>
  <c r="I31" i="5"/>
  <c r="E22" i="4" a="1"/>
  <c r="J19" i="5"/>
  <c r="J21" i="5"/>
  <c r="I21" i="5"/>
  <c r="I19" i="5"/>
  <c r="J5" i="5"/>
  <c r="J7" i="5"/>
  <c r="I5" i="5"/>
  <c r="I7" i="5"/>
  <c r="E12" i="4" a="1"/>
  <c r="J9" i="5"/>
  <c r="J11" i="5"/>
  <c r="I9" i="5"/>
  <c r="I11" i="5"/>
  <c r="J13" i="5"/>
  <c r="J15" i="5"/>
  <c r="I15" i="5"/>
  <c r="I13" i="5"/>
  <c r="E4" i="4" a="1"/>
  <c r="J3" i="5"/>
  <c r="J1" i="5"/>
  <c r="I1" i="5"/>
  <c r="I3" i="5"/>
  <c r="G27" i="7" l="1"/>
  <c r="G2" i="7"/>
  <c r="G10" i="7"/>
  <c r="G19" i="7"/>
  <c r="G14" i="7"/>
  <c r="G6" i="7"/>
  <c r="G31" i="7"/>
  <c r="G23" i="7"/>
  <c r="E22" i="4"/>
  <c r="D22" i="4" s="1"/>
  <c r="E30" i="4"/>
  <c r="D30" i="4" s="1"/>
  <c r="E4" i="4"/>
  <c r="D4" i="4" s="1"/>
  <c r="E12" i="4"/>
  <c r="D12" i="4" s="1"/>
  <c r="C26" i="4" l="1" a="1"/>
  <c r="C26" i="4" s="1"/>
  <c r="H20" i="5"/>
  <c r="H24" i="5"/>
  <c r="G20" i="5"/>
  <c r="G24" i="5"/>
  <c r="H32" i="5"/>
  <c r="H28" i="5"/>
  <c r="G28" i="5"/>
  <c r="G32" i="5"/>
  <c r="C8" i="4" a="1"/>
  <c r="H2" i="5"/>
  <c r="H6" i="5"/>
  <c r="G6" i="5"/>
  <c r="G2" i="5"/>
  <c r="H10" i="5"/>
  <c r="H14" i="5"/>
  <c r="G10" i="5"/>
  <c r="G14" i="5"/>
  <c r="E22" i="5" l="1"/>
  <c r="B26" i="4"/>
  <c r="E21" i="7"/>
  <c r="E4" i="7"/>
  <c r="E12" i="7"/>
  <c r="E29" i="7"/>
  <c r="E30" i="5"/>
  <c r="F30" i="5"/>
  <c r="F22" i="5"/>
  <c r="C8" i="4"/>
  <c r="B8" i="4" s="1"/>
  <c r="C25" i="7" l="1"/>
  <c r="A17" i="4" a="1"/>
  <c r="F12" i="5"/>
  <c r="F4" i="5"/>
  <c r="E4" i="5"/>
  <c r="E12" i="5"/>
  <c r="C8" i="7" l="1"/>
  <c r="A17" i="4"/>
  <c r="A16" i="4" s="1"/>
  <c r="B17" i="5"/>
  <c r="D26" i="5" l="1"/>
  <c r="C26" i="5"/>
  <c r="A17" i="5"/>
  <c r="A17" i="8" s="1"/>
  <c r="D8" i="5"/>
  <c r="C8" i="5"/>
  <c r="A17" i="7" l="1"/>
  <c r="C8" i="8"/>
  <c r="C25" i="8"/>
  <c r="A17" i="9" l="1"/>
  <c r="A36" i="9" s="1"/>
  <c r="E29" i="8"/>
  <c r="E21" i="8"/>
  <c r="C25" i="9"/>
  <c r="E12" i="8"/>
  <c r="E4" i="8"/>
  <c r="C8" i="9"/>
  <c r="C36" i="9" l="1"/>
  <c r="G14" i="8"/>
  <c r="G10" i="8"/>
  <c r="E12" i="9"/>
  <c r="G23" i="8"/>
  <c r="G19" i="8"/>
  <c r="E21" i="9"/>
  <c r="G6" i="8"/>
  <c r="G2" i="8"/>
  <c r="E4" i="9"/>
  <c r="G31" i="8"/>
  <c r="G27" i="8"/>
  <c r="E29" i="9"/>
  <c r="E36" i="9" l="1"/>
  <c r="I3" i="8"/>
  <c r="I3" i="9" s="1"/>
  <c r="I1" i="8"/>
  <c r="I1" i="9" s="1"/>
  <c r="G2" i="9"/>
  <c r="I22" i="8"/>
  <c r="I22" i="9" s="1"/>
  <c r="I24" i="8"/>
  <c r="I24" i="9" s="1"/>
  <c r="G23" i="9"/>
  <c r="I28" i="8"/>
  <c r="I28" i="9" s="1"/>
  <c r="I26" i="8"/>
  <c r="I26" i="9" s="1"/>
  <c r="G27" i="9"/>
  <c r="I5" i="8"/>
  <c r="I5" i="9" s="1"/>
  <c r="I7" i="8"/>
  <c r="I7" i="9" s="1"/>
  <c r="G6" i="9"/>
  <c r="I32" i="8"/>
  <c r="I32" i="9" s="1"/>
  <c r="I30" i="8"/>
  <c r="I30" i="9" s="1"/>
  <c r="G31" i="9"/>
  <c r="I11" i="8"/>
  <c r="I11" i="9" s="1"/>
  <c r="I9" i="8"/>
  <c r="I9" i="9" s="1"/>
  <c r="G10" i="9"/>
  <c r="I20" i="8"/>
  <c r="I20" i="9" s="1"/>
  <c r="I18" i="8"/>
  <c r="I18" i="9" s="1"/>
  <c r="G19" i="9"/>
  <c r="I15" i="8"/>
  <c r="I15" i="9" s="1"/>
  <c r="I13" i="8"/>
  <c r="I13" i="9" s="1"/>
  <c r="G14" i="9"/>
  <c r="I36" i="9" l="1"/>
  <c r="G3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<sst xmlns="http://schemas.openxmlformats.org/spreadsheetml/2006/main" count="44" uniqueCount="31">
  <si>
    <t>Summe</t>
  </si>
  <si>
    <t>identisch</t>
  </si>
  <si>
    <t>konj kompl</t>
  </si>
  <si>
    <t>skaliert (-1)</t>
  </si>
  <si>
    <t>Komplexe Zahlen, mit denen Skaliert wird:</t>
  </si>
  <si>
    <t>skaliert (Zahl 1)</t>
  </si>
  <si>
    <t>skaliert (Zahl 2)</t>
  </si>
  <si>
    <t>Verwendeter Zustandsvektor:</t>
  </si>
  <si>
    <t>Zufallszahlengenerator</t>
  </si>
  <si>
    <t>Ähnlichkeiten</t>
  </si>
  <si>
    <t>Normierter Zustandvektor:</t>
  </si>
  <si>
    <t>Kantengewichte</t>
  </si>
  <si>
    <t>Produkt der oberen Kantengewichte</t>
  </si>
  <si>
    <t>gewichtete Wahrscheinlichkeiten der Knoten</t>
  </si>
  <si>
    <t>(Betrag zum Quadrat)</t>
  </si>
  <si>
    <t>Wahrscheinlichkeiten der Kanten</t>
  </si>
  <si>
    <t>Betragsmäßig größten Wert übertragen</t>
  </si>
  <si>
    <t>Wurzel zum nomieren</t>
  </si>
  <si>
    <t>komplexe Darstellung</t>
  </si>
  <si>
    <t xml:space="preserve">quadrierte Beträge </t>
  </si>
  <si>
    <t>des verwendeten Zustandsvektors</t>
  </si>
  <si>
    <t>Beträge des normierten Zustandsvektors zum Quadrat</t>
  </si>
  <si>
    <t># Damit die Wahrscheinlichkeit normiert ist, muss der Zustandsvektor mit der Wurzel aus der Summe derquadrierten Beträge dividiert werden</t>
  </si>
  <si>
    <t># 1. Beispielvektor aus Zufallszahlen erstellen</t>
  </si>
  <si>
    <t># 2. Besondere Fälle in den Vektor einbauen (Ähnlichkeiten)</t>
  </si>
  <si>
    <t># 3. Der erstellte Zustandsvektor wird automatisch normiert (Überprüfung: Summe der quaddrierten Beträge = 1)</t>
  </si>
  <si>
    <t># 4. Vektor der Verwendet werden soll hierhin kopieren (nur Werte übernehmen):</t>
  </si>
  <si>
    <t>Zustandsvektor aus der Anleitung</t>
  </si>
  <si>
    <t>Aufteilen des Vektors in Entscheidungsdiagramm</t>
  </si>
  <si>
    <t>Aktuelle Ähnlichkeiten:</t>
  </si>
  <si>
    <t>Bedingte Wahrscheinlichkeiten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</si>
</sst>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00"/>
    <numFmt numFmtId="166" formatCode="0.0000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22" applyNumberFormat="0" applyAlignment="0" applyProtection="0"/>
    <xf numFmtId="0" fontId="1" fillId="3" borderId="0" applyNumberFormat="0" applyBorder="0" applyAlignment="0" applyProtection="0"/>
  </cellStyleXfs>
  <cellXfs count="5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64" fontId="0" fillId="0" borderId="0" xfId="0" applyNumberFormat="1"/>
    <xf numFmtId="0" fontId="0" fillId="0" borderId="1" xfId="0" applyBorder="1"/>
    <xf numFmtId="0" fontId="1" fillId="3" borderId="24" xfId="2" applyBorder="1"/>
    <xf numFmtId="0" fontId="1" fillId="3" borderId="25" xfId="2" applyBorder="1"/>
    <xf numFmtId="0" fontId="0" fillId="0" borderId="3" xfId="0" applyBorder="1"/>
    <xf numFmtId="0" fontId="1" fillId="3" borderId="1" xfId="2" applyBorder="1"/>
    <xf numFmtId="0" fontId="1" fillId="3" borderId="3" xfId="2" applyBorder="1"/>
    <xf numFmtId="0" fontId="1" fillId="3" borderId="4" xfId="2" applyBorder="1"/>
    <xf numFmtId="0" fontId="1" fillId="3" borderId="5" xfId="2" applyBorder="1"/>
    <xf numFmtId="0" fontId="1" fillId="3" borderId="6" xfId="2" applyBorder="1"/>
    <xf numFmtId="0" fontId="1" fillId="3" borderId="8" xfId="2" applyBorder="1"/>
    <xf numFmtId="0" fontId="1" fillId="3" borderId="23" xfId="2" applyBorder="1"/>
    <xf numFmtId="0" fontId="1" fillId="3" borderId="0" xfId="2" applyBorder="1"/>
    <xf numFmtId="0" fontId="1" fillId="3" borderId="7" xfId="2" applyBorder="1"/>
    <xf numFmtId="0" fontId="1" fillId="3" borderId="2" xfId="2" applyBorder="1"/>
    <xf numFmtId="0" fontId="0" fillId="0" borderId="2" xfId="0" applyBorder="1"/>
    <xf numFmtId="164" fontId="2" fillId="2" borderId="26" xfId="1" applyNumberFormat="1" applyBorder="1"/>
    <xf numFmtId="164" fontId="2" fillId="2" borderId="27" xfId="1" applyNumberFormat="1" applyBorder="1"/>
    <xf numFmtId="164" fontId="2" fillId="2" borderId="28" xfId="1" applyNumberFormat="1" applyBorder="1"/>
    <xf numFmtId="164" fontId="2" fillId="2" borderId="29" xfId="1" applyNumberFormat="1" applyBorder="1"/>
    <xf numFmtId="164" fontId="2" fillId="2" borderId="30" xfId="1" applyNumberFormat="1" applyBorder="1"/>
    <xf numFmtId="164" fontId="2" fillId="2" borderId="31" xfId="1" applyNumberFormat="1" applyBorder="1"/>
    <xf numFmtId="0" fontId="0" fillId="0" borderId="0" xfId="0" applyBorder="1" applyAlignment="1"/>
    <xf numFmtId="165" fontId="1" fillId="3" borderId="24" xfId="2" applyNumberFormat="1" applyBorder="1"/>
    <xf numFmtId="166" fontId="0" fillId="0" borderId="0" xfId="0" applyNumberFormat="1"/>
    <xf numFmtId="166" fontId="1" fillId="3" borderId="23" xfId="2" applyNumberFormat="1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0" fillId="0" borderId="32" xfId="0" applyBorder="1" applyAlignment="1">
      <alignment horizontal="center" vertical="center"/>
    </xf>
    <xf numFmtId="0" fontId="1" fillId="3" borderId="33" xfId="2" applyBorder="1"/>
  </cellXfs>
  <cellStyles count="3">
    <cellStyle name="20 % - Akzent1" xfId="2" builtinId="30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93F2-B196-4BF8-8B0E-12CCCDD70F7B}">
  <dimension ref="A1:P61"/>
  <sheetViews>
    <sheetView topLeftCell="D1" workbookViewId="0">
      <selection activeCell="H15" sqref="H15"/>
    </sheetView>
  </sheetViews>
  <sheetFormatPr baseColWidth="10" defaultRowHeight="14.25" x14ac:dyDescent="0.45"/>
  <cols>
    <col min="6" max="6" width="13.1328125" customWidth="1"/>
    <col min="7" max="8" width="14.86328125" customWidth="1"/>
    <col min="10" max="10" width="15.265625" customWidth="1"/>
    <col min="11" max="11" width="15.73046875" customWidth="1"/>
    <col min="14" max="15" width="21.1328125" customWidth="1"/>
    <col min="16" max="16" width="23" customWidth="1"/>
  </cols>
  <sheetData>
    <row r="1" spans="1:16" x14ac:dyDescent="0.45">
      <c r="A1" s="48" t="s">
        <v>8</v>
      </c>
      <c r="B1" s="49"/>
      <c r="C1" s="49"/>
      <c r="D1" s="48" t="s">
        <v>7</v>
      </c>
      <c r="E1" s="49"/>
      <c r="F1" s="50"/>
      <c r="G1" s="49" t="s">
        <v>9</v>
      </c>
      <c r="H1" s="49"/>
      <c r="I1" s="49"/>
      <c r="J1" s="49"/>
      <c r="K1" s="49"/>
      <c r="L1" s="49"/>
      <c r="M1" s="50"/>
      <c r="N1" t="s">
        <v>23</v>
      </c>
    </row>
    <row r="2" spans="1:16" x14ac:dyDescent="0.45">
      <c r="A2" s="15" cm="1">
        <f t="array" aca="1" ref="A2:B17" ca="1">_xlfn.RANDARRAY(16,2,-10,10,TRUE)</f>
        <v>-7</v>
      </c>
      <c r="B2" s="13">
        <f ca="1"/>
        <v>3</v>
      </c>
      <c r="C2" s="13" t="str">
        <f t="shared" ref="C2:C17" ca="1" si="0">COMPLEX(A2,B2,"j")</f>
        <v>-7+3j</v>
      </c>
      <c r="D2" s="15">
        <v>-9</v>
      </c>
      <c r="E2" s="13">
        <v>19</v>
      </c>
      <c r="F2" s="14" t="str">
        <f>COMPLEX(D2,E2,"j")</f>
        <v>-9+19j</v>
      </c>
      <c r="G2" s="13"/>
      <c r="H2" s="13"/>
      <c r="I2" s="13"/>
      <c r="J2" s="13"/>
      <c r="K2" s="53" t="s">
        <v>5</v>
      </c>
      <c r="L2" s="13"/>
      <c r="M2" s="14"/>
      <c r="N2" t="s">
        <v>24</v>
      </c>
    </row>
    <row r="3" spans="1:16" ht="14.65" thickBot="1" x14ac:dyDescent="0.5">
      <c r="A3" s="1">
        <f ca="1"/>
        <v>9</v>
      </c>
      <c r="B3" s="2">
        <f ca="1"/>
        <v>-10</v>
      </c>
      <c r="C3" s="2" t="str">
        <f t="shared" ca="1" si="0"/>
        <v>9-10j</v>
      </c>
      <c r="D3" s="16">
        <v>-13</v>
      </c>
      <c r="E3" s="9">
        <v>0</v>
      </c>
      <c r="F3" s="10" t="str">
        <f>COMPLEX(D3,E3,"j")</f>
        <v>-13</v>
      </c>
      <c r="G3" s="9"/>
      <c r="H3" s="9"/>
      <c r="I3" s="9"/>
      <c r="J3" s="9"/>
      <c r="K3" s="54"/>
      <c r="L3" s="2"/>
      <c r="M3" s="3"/>
    </row>
    <row r="4" spans="1:16" x14ac:dyDescent="0.45">
      <c r="A4" s="1">
        <f ca="1"/>
        <v>1</v>
      </c>
      <c r="B4" s="2">
        <f ca="1"/>
        <v>-1</v>
      </c>
      <c r="C4" s="2" t="str">
        <f t="shared" ca="1" si="0"/>
        <v>1-j</v>
      </c>
      <c r="D4" s="1">
        <v>0</v>
      </c>
      <c r="E4" s="2">
        <v>0</v>
      </c>
      <c r="F4" s="3" t="str">
        <f>COMPLEX(D4,E4,"j")</f>
        <v>0</v>
      </c>
      <c r="G4" s="2"/>
      <c r="H4" s="2"/>
      <c r="I4" s="2"/>
      <c r="J4" s="2"/>
      <c r="K4" s="39"/>
      <c r="L4" s="2"/>
      <c r="M4" s="3"/>
      <c r="O4" s="18" t="s">
        <v>27</v>
      </c>
      <c r="P4" s="21"/>
    </row>
    <row r="5" spans="1:16" x14ac:dyDescent="0.45">
      <c r="A5" s="1">
        <f ca="1"/>
        <v>3</v>
      </c>
      <c r="B5" s="2">
        <f ca="1"/>
        <v>8</v>
      </c>
      <c r="C5" s="2" t="str">
        <f t="shared" ca="1" si="0"/>
        <v>3+8j</v>
      </c>
      <c r="D5" s="11">
        <f>D10*H20-I20*E10</f>
        <v>21</v>
      </c>
      <c r="E5" s="7">
        <f>E10*H20+D10*I20</f>
        <v>-1</v>
      </c>
      <c r="F5" s="8" t="str">
        <f>COMPLEX(D5,E5,"j")</f>
        <v>21-j</v>
      </c>
      <c r="G5" s="7"/>
      <c r="H5" s="12" t="s">
        <v>5</v>
      </c>
      <c r="I5" s="2"/>
      <c r="J5" s="2"/>
      <c r="K5" s="2"/>
      <c r="L5" s="2"/>
      <c r="M5" s="3"/>
      <c r="O5" s="1">
        <v>0.30822070010000002</v>
      </c>
      <c r="P5" s="3">
        <v>0</v>
      </c>
    </row>
    <row r="6" spans="1:16" x14ac:dyDescent="0.45">
      <c r="A6" s="1">
        <f ca="1"/>
        <v>8</v>
      </c>
      <c r="B6" s="2">
        <f ca="1"/>
        <v>5</v>
      </c>
      <c r="C6" s="2" t="str">
        <f t="shared" ca="1" si="0"/>
        <v>8+5j</v>
      </c>
      <c r="D6" s="11">
        <f>D11*H21-I21*E11</f>
        <v>5</v>
      </c>
      <c r="E6" s="7">
        <f>E11*H21+D11*I21</f>
        <v>1</v>
      </c>
      <c r="F6" s="8" t="str">
        <f>COMPLEX(D6,E6,"j")</f>
        <v>5+j</v>
      </c>
      <c r="G6" s="12" t="s">
        <v>6</v>
      </c>
      <c r="H6" s="13"/>
      <c r="I6" s="45" t="s">
        <v>3</v>
      </c>
      <c r="J6" s="2"/>
      <c r="K6" s="2"/>
      <c r="L6" s="2"/>
      <c r="M6" s="3"/>
      <c r="O6" s="1">
        <v>5.4772255749999998E-2</v>
      </c>
      <c r="P6" s="3">
        <v>0</v>
      </c>
    </row>
    <row r="7" spans="1:16" x14ac:dyDescent="0.45">
      <c r="A7" s="1">
        <f ca="1"/>
        <v>5</v>
      </c>
      <c r="B7" s="2">
        <f ca="1"/>
        <v>-9</v>
      </c>
      <c r="C7" s="2" t="str">
        <f t="shared" ca="1" si="0"/>
        <v>5-9j</v>
      </c>
      <c r="D7" s="16">
        <v>2</v>
      </c>
      <c r="E7" s="9">
        <v>3</v>
      </c>
      <c r="F7" s="10" t="str">
        <f t="shared" ref="F7:F17" si="1">COMPLEX(D7,E7,"j")</f>
        <v>2+3j</v>
      </c>
      <c r="G7" s="9"/>
      <c r="H7" s="9"/>
      <c r="I7" s="46"/>
      <c r="J7" s="2"/>
      <c r="K7" s="2"/>
      <c r="L7" s="2"/>
      <c r="M7" s="3"/>
      <c r="O7" s="1">
        <v>0.17606816859999999</v>
      </c>
      <c r="P7" s="3">
        <v>0</v>
      </c>
    </row>
    <row r="8" spans="1:16" x14ac:dyDescent="0.45">
      <c r="A8" s="1">
        <f ca="1"/>
        <v>3</v>
      </c>
      <c r="B8" s="2">
        <f ca="1"/>
        <v>7</v>
      </c>
      <c r="C8" s="2" t="str">
        <f t="shared" ca="1" si="0"/>
        <v>3+7j</v>
      </c>
      <c r="D8" s="15">
        <v>3</v>
      </c>
      <c r="E8" s="13">
        <v>5</v>
      </c>
      <c r="F8" s="14" t="str">
        <f t="shared" si="1"/>
        <v>3+5j</v>
      </c>
      <c r="G8" s="13"/>
      <c r="H8" s="13"/>
      <c r="I8" s="13"/>
      <c r="J8" s="45" t="s">
        <v>2</v>
      </c>
      <c r="K8" s="53" t="s">
        <v>5</v>
      </c>
      <c r="L8" s="2"/>
      <c r="M8" s="3"/>
      <c r="O8" s="1">
        <v>0.242899156</v>
      </c>
      <c r="P8" s="3">
        <v>0</v>
      </c>
    </row>
    <row r="9" spans="1:16" x14ac:dyDescent="0.45">
      <c r="A9" s="1">
        <f ca="1"/>
        <v>9</v>
      </c>
      <c r="B9" s="2">
        <f ca="1"/>
        <v>8</v>
      </c>
      <c r="C9" s="2" t="str">
        <f t="shared" ca="1" si="0"/>
        <v>9+8j</v>
      </c>
      <c r="D9" s="16">
        <v>-2</v>
      </c>
      <c r="E9" s="9">
        <v>3</v>
      </c>
      <c r="F9" s="10" t="str">
        <f t="shared" si="1"/>
        <v>-2+3j</v>
      </c>
      <c r="G9" s="9"/>
      <c r="H9" s="9"/>
      <c r="I9" s="9"/>
      <c r="J9" s="46"/>
      <c r="K9" s="54"/>
      <c r="L9" s="2"/>
      <c r="M9" s="3"/>
      <c r="O9" s="1">
        <v>0.30822070010000002</v>
      </c>
      <c r="P9" s="3">
        <v>0</v>
      </c>
    </row>
    <row r="10" spans="1:16" x14ac:dyDescent="0.45">
      <c r="A10" s="1">
        <f ca="1"/>
        <v>-7</v>
      </c>
      <c r="B10" s="2">
        <f ca="1"/>
        <v>-10</v>
      </c>
      <c r="C10" s="2" t="str">
        <f t="shared" ca="1" si="0"/>
        <v>-7-10j</v>
      </c>
      <c r="D10" s="11">
        <v>3</v>
      </c>
      <c r="E10" s="7">
        <v>-5</v>
      </c>
      <c r="F10" s="8" t="str">
        <f t="shared" si="1"/>
        <v>3-5j</v>
      </c>
      <c r="G10" s="7"/>
      <c r="H10" s="12" t="s">
        <v>5</v>
      </c>
      <c r="I10" s="45" t="s">
        <v>3</v>
      </c>
      <c r="J10" s="45" t="s">
        <v>2</v>
      </c>
      <c r="K10" s="13"/>
      <c r="L10" s="45" t="s">
        <v>1</v>
      </c>
      <c r="M10" s="51" t="s">
        <v>1</v>
      </c>
      <c r="O10" s="1">
        <v>5.4772255749999998E-2</v>
      </c>
      <c r="P10" s="3">
        <v>0</v>
      </c>
    </row>
    <row r="11" spans="1:16" x14ac:dyDescent="0.45">
      <c r="A11" s="1">
        <f ca="1"/>
        <v>-2</v>
      </c>
      <c r="B11" s="2">
        <f ca="1"/>
        <v>-4</v>
      </c>
      <c r="C11" s="2" t="str">
        <f t="shared" ca="1" si="0"/>
        <v>-2-4j</v>
      </c>
      <c r="D11" s="11">
        <v>-2</v>
      </c>
      <c r="E11" s="7">
        <v>-3</v>
      </c>
      <c r="F11" s="8" t="str">
        <f t="shared" si="1"/>
        <v>-2-3j</v>
      </c>
      <c r="G11" s="12" t="s">
        <v>6</v>
      </c>
      <c r="H11" s="9"/>
      <c r="I11" s="46"/>
      <c r="J11" s="46"/>
      <c r="K11" s="9"/>
      <c r="L11" s="46"/>
      <c r="M11" s="43"/>
      <c r="O11" s="1">
        <v>0.2236067977</v>
      </c>
      <c r="P11" s="3">
        <v>0</v>
      </c>
    </row>
    <row r="12" spans="1:16" x14ac:dyDescent="0.45">
      <c r="A12" s="1">
        <f ca="1"/>
        <v>2</v>
      </c>
      <c r="B12" s="2">
        <f ca="1"/>
        <v>3</v>
      </c>
      <c r="C12" s="2" t="str">
        <f t="shared" ca="1" si="0"/>
        <v>2+3j</v>
      </c>
      <c r="D12" s="1">
        <v>1</v>
      </c>
      <c r="E12" s="2">
        <v>-2</v>
      </c>
      <c r="F12" s="3" t="str">
        <f t="shared" si="1"/>
        <v>1-2j</v>
      </c>
      <c r="G12" s="2"/>
      <c r="H12" s="2"/>
      <c r="I12" s="2"/>
      <c r="J12" s="2"/>
      <c r="K12" s="56" t="s">
        <v>1</v>
      </c>
      <c r="L12" s="2"/>
      <c r="M12" s="43"/>
      <c r="O12" s="1">
        <v>0.34641016149999998</v>
      </c>
      <c r="P12" s="3">
        <v>0</v>
      </c>
    </row>
    <row r="13" spans="1:16" x14ac:dyDescent="0.45">
      <c r="A13" s="1">
        <f ca="1"/>
        <v>3</v>
      </c>
      <c r="B13" s="2">
        <f ca="1"/>
        <v>1</v>
      </c>
      <c r="C13" s="2" t="str">
        <f t="shared" ca="1" si="0"/>
        <v>3+j</v>
      </c>
      <c r="D13" s="16">
        <v>2</v>
      </c>
      <c r="E13" s="9">
        <v>2</v>
      </c>
      <c r="F13" s="10" t="str">
        <f t="shared" si="1"/>
        <v>2+2j</v>
      </c>
      <c r="G13" s="9"/>
      <c r="H13" s="9"/>
      <c r="I13" s="9"/>
      <c r="J13" s="9"/>
      <c r="K13" s="46"/>
      <c r="L13" s="9"/>
      <c r="M13" s="52"/>
      <c r="O13" s="1">
        <v>0.30822070010000002</v>
      </c>
      <c r="P13" s="3">
        <v>0</v>
      </c>
    </row>
    <row r="14" spans="1:16" x14ac:dyDescent="0.45">
      <c r="A14" s="1">
        <f ca="1"/>
        <v>5</v>
      </c>
      <c r="B14" s="2">
        <f ca="1"/>
        <v>-10</v>
      </c>
      <c r="C14" s="2" t="str">
        <f t="shared" ca="1" si="0"/>
        <v>5-10j</v>
      </c>
      <c r="D14" s="15">
        <v>3</v>
      </c>
      <c r="E14" s="13">
        <v>-5</v>
      </c>
      <c r="F14" s="14" t="str">
        <f t="shared" si="1"/>
        <v>3-5j</v>
      </c>
      <c r="G14" s="13"/>
      <c r="H14" s="13"/>
      <c r="I14" s="13"/>
      <c r="J14" s="13"/>
      <c r="K14" s="13"/>
      <c r="L14" s="45" t="s">
        <v>1</v>
      </c>
      <c r="M14" s="51" t="s">
        <v>1</v>
      </c>
      <c r="O14" s="1">
        <v>5.4772255749999998E-2</v>
      </c>
      <c r="P14" s="3">
        <v>0</v>
      </c>
    </row>
    <row r="15" spans="1:16" x14ac:dyDescent="0.45">
      <c r="A15" s="1">
        <f ca="1"/>
        <v>-7</v>
      </c>
      <c r="B15" s="2">
        <f ca="1"/>
        <v>7</v>
      </c>
      <c r="C15" s="2" t="str">
        <f t="shared" ca="1" si="0"/>
        <v>-7+7j</v>
      </c>
      <c r="D15" s="16">
        <v>-2</v>
      </c>
      <c r="E15" s="9">
        <v>-3</v>
      </c>
      <c r="F15" s="10" t="str">
        <f t="shared" si="1"/>
        <v>-2-3j</v>
      </c>
      <c r="G15" s="9"/>
      <c r="H15" s="9"/>
      <c r="I15" s="9"/>
      <c r="J15" s="9"/>
      <c r="K15" s="9"/>
      <c r="L15" s="46"/>
      <c r="M15" s="43"/>
      <c r="O15" s="1">
        <v>0.2236067977</v>
      </c>
      <c r="P15" s="3">
        <v>0</v>
      </c>
    </row>
    <row r="16" spans="1:16" x14ac:dyDescent="0.45">
      <c r="A16" s="1">
        <f ca="1"/>
        <v>10</v>
      </c>
      <c r="B16" s="2">
        <f ca="1"/>
        <v>-3</v>
      </c>
      <c r="C16" s="2" t="str">
        <f t="shared" ca="1" si="0"/>
        <v>10-3j</v>
      </c>
      <c r="D16" s="15">
        <v>1</v>
      </c>
      <c r="E16" s="13">
        <v>-2</v>
      </c>
      <c r="F16" s="14" t="str">
        <f t="shared" si="1"/>
        <v>1-2j</v>
      </c>
      <c r="G16" s="13"/>
      <c r="H16" s="13"/>
      <c r="I16" s="13"/>
      <c r="J16" s="13"/>
      <c r="K16" s="45" t="s">
        <v>1</v>
      </c>
      <c r="L16" s="2"/>
      <c r="M16" s="43"/>
      <c r="O16" s="1">
        <v>0.34641016149999998</v>
      </c>
      <c r="P16" s="3">
        <v>0</v>
      </c>
    </row>
    <row r="17" spans="1:16" ht="14.65" thickBot="1" x14ac:dyDescent="0.5">
      <c r="A17" s="4">
        <f ca="1"/>
        <v>0</v>
      </c>
      <c r="B17" s="5">
        <f ca="1"/>
        <v>5</v>
      </c>
      <c r="C17" s="5" t="str">
        <f t="shared" ca="1" si="0"/>
        <v>5j</v>
      </c>
      <c r="D17" s="4">
        <v>2</v>
      </c>
      <c r="E17" s="5">
        <v>2</v>
      </c>
      <c r="F17" s="6" t="str">
        <f t="shared" si="1"/>
        <v>2+2j</v>
      </c>
      <c r="G17" s="5"/>
      <c r="H17" s="5"/>
      <c r="I17" s="5"/>
      <c r="J17" s="5"/>
      <c r="K17" s="47"/>
      <c r="L17" s="5"/>
      <c r="M17" s="44"/>
      <c r="O17" s="1">
        <v>0.26267851069999998</v>
      </c>
      <c r="P17" s="3">
        <v>0</v>
      </c>
    </row>
    <row r="18" spans="1:16" x14ac:dyDescent="0.45">
      <c r="F18" s="2"/>
      <c r="O18" s="1">
        <v>0.26267851069999998</v>
      </c>
      <c r="P18" s="3">
        <v>0</v>
      </c>
    </row>
    <row r="19" spans="1:16" x14ac:dyDescent="0.45">
      <c r="F19" s="2"/>
      <c r="H19" t="s">
        <v>4</v>
      </c>
      <c r="N19" s="17"/>
      <c r="O19" s="1">
        <v>0.26267851069999998</v>
      </c>
      <c r="P19" s="3">
        <v>0</v>
      </c>
    </row>
    <row r="20" spans="1:16" ht="14.65" thickBot="1" x14ac:dyDescent="0.5">
      <c r="G20">
        <v>1</v>
      </c>
      <c r="H20">
        <v>2</v>
      </c>
      <c r="I20">
        <v>3</v>
      </c>
      <c r="J20" t="str">
        <f t="shared" ref="J20:J21" si="2">COMPLEX(H20,I20,"j")</f>
        <v>2+3j</v>
      </c>
      <c r="N20" s="17"/>
      <c r="O20" s="4">
        <v>0.26267851069999998</v>
      </c>
      <c r="P20" s="6">
        <v>0</v>
      </c>
    </row>
    <row r="21" spans="1:16" x14ac:dyDescent="0.45">
      <c r="G21">
        <v>2</v>
      </c>
      <c r="H21">
        <v>-1</v>
      </c>
      <c r="I21">
        <v>1</v>
      </c>
      <c r="J21" t="str">
        <f t="shared" si="2"/>
        <v>-1+j</v>
      </c>
      <c r="N21" s="17"/>
    </row>
    <row r="22" spans="1:16" ht="14.65" thickBot="1" x14ac:dyDescent="0.5">
      <c r="A22" t="s">
        <v>25</v>
      </c>
    </row>
    <row r="23" spans="1:16" x14ac:dyDescent="0.45">
      <c r="A23" s="18" t="s">
        <v>19</v>
      </c>
      <c r="B23" s="32"/>
      <c r="C23" s="32"/>
      <c r="D23" s="32"/>
      <c r="E23" s="32"/>
      <c r="F23" s="32"/>
      <c r="G23" s="32"/>
      <c r="H23" s="32"/>
      <c r="I23" s="32"/>
      <c r="J23" s="21"/>
      <c r="L23" t="s">
        <v>26</v>
      </c>
      <c r="M23" s="17"/>
    </row>
    <row r="24" spans="1:16" x14ac:dyDescent="0.45">
      <c r="A24" s="1" t="s">
        <v>20</v>
      </c>
      <c r="B24" s="2"/>
      <c r="C24" s="2"/>
      <c r="D24" s="2" t="s">
        <v>10</v>
      </c>
      <c r="E24" s="2"/>
      <c r="F24" s="2"/>
      <c r="G24" s="2" t="s">
        <v>21</v>
      </c>
      <c r="H24" s="2"/>
      <c r="I24" s="2"/>
      <c r="J24" s="3"/>
      <c r="M24" s="17"/>
    </row>
    <row r="25" spans="1:16" ht="14.65" thickBot="1" x14ac:dyDescent="0.5">
      <c r="A25" s="1">
        <f>D2^2+E2^2</f>
        <v>442</v>
      </c>
      <c r="B25" s="2"/>
      <c r="C25" s="2"/>
      <c r="D25" s="2">
        <f t="shared" ref="D25:E27" si="3">D2/$B$42</f>
        <v>-0.25364694994899373</v>
      </c>
      <c r="E25" s="2">
        <f t="shared" si="3"/>
        <v>0.53547689433676449</v>
      </c>
      <c r="F25" s="2"/>
      <c r="G25" s="2"/>
      <c r="H25" s="2">
        <f t="shared" ref="H25:H40" si="4">D25^2+E25^2</f>
        <v>0.35107227958697379</v>
      </c>
      <c r="I25" s="2"/>
      <c r="J25" s="3"/>
      <c r="L25" t="s">
        <v>10</v>
      </c>
      <c r="N25" t="s">
        <v>18</v>
      </c>
    </row>
    <row r="26" spans="1:16" x14ac:dyDescent="0.45">
      <c r="A26" s="1">
        <f>D3^2+E3^2</f>
        <v>169</v>
      </c>
      <c r="B26" s="2"/>
      <c r="C26" s="2"/>
      <c r="D26" s="2">
        <f t="shared" si="3"/>
        <v>-0.36637892770410202</v>
      </c>
      <c r="E26" s="2">
        <f t="shared" si="3"/>
        <v>0</v>
      </c>
      <c r="F26" s="2"/>
      <c r="G26" s="2"/>
      <c r="H26" s="2">
        <f t="shared" si="4"/>
        <v>0.13423351866560762</v>
      </c>
      <c r="I26" s="2"/>
      <c r="J26" s="3"/>
      <c r="L26" s="33">
        <v>-0.25364694994899373</v>
      </c>
      <c r="M26" s="34">
        <v>0.53547689433676449</v>
      </c>
      <c r="N26" s="3" t="str">
        <f>COMPLEX(L26,M26,"j")</f>
        <v>-0,253646949948994+0,535476894336764j</v>
      </c>
    </row>
    <row r="27" spans="1:16" x14ac:dyDescent="0.45">
      <c r="A27" s="1">
        <f>D4^2+E4^2</f>
        <v>0</v>
      </c>
      <c r="B27" s="2"/>
      <c r="C27" s="2"/>
      <c r="D27" s="2">
        <f t="shared" si="3"/>
        <v>0</v>
      </c>
      <c r="E27" s="2">
        <f t="shared" si="3"/>
        <v>0</v>
      </c>
      <c r="F27" s="2"/>
      <c r="G27" s="2"/>
      <c r="H27" s="2">
        <f t="shared" si="4"/>
        <v>0</v>
      </c>
      <c r="I27" s="2"/>
      <c r="J27" s="3"/>
      <c r="L27" s="35">
        <v>-0.36637892770410202</v>
      </c>
      <c r="M27" s="36">
        <v>0</v>
      </c>
      <c r="N27" s="2" t="str">
        <f t="shared" ref="N27:N41" si="5">COMPLEX(L27,M27,"j")</f>
        <v>-0,366378927704102</v>
      </c>
      <c r="O27" s="2"/>
    </row>
    <row r="28" spans="1:16" x14ac:dyDescent="0.45">
      <c r="A28" s="1">
        <f t="shared" ref="A28:A40" si="6">D5^2+E5^2</f>
        <v>442</v>
      </c>
      <c r="B28" s="2"/>
      <c r="C28" s="2"/>
      <c r="D28" s="2">
        <f t="shared" ref="D28:E40" si="7">D5/$B$42</f>
        <v>0.59184288321431866</v>
      </c>
      <c r="E28" s="2">
        <f t="shared" si="7"/>
        <v>-2.8182994438777077E-2</v>
      </c>
      <c r="F28" s="2"/>
      <c r="G28" s="2"/>
      <c r="H28" s="2">
        <f t="shared" si="4"/>
        <v>0.35107227958697379</v>
      </c>
      <c r="I28" s="2"/>
      <c r="J28" s="3"/>
      <c r="L28" s="35">
        <v>0</v>
      </c>
      <c r="M28" s="36">
        <v>0</v>
      </c>
      <c r="N28" s="2" t="str">
        <f t="shared" si="5"/>
        <v>0</v>
      </c>
      <c r="O28" s="2"/>
    </row>
    <row r="29" spans="1:16" x14ac:dyDescent="0.45">
      <c r="A29" s="1">
        <f t="shared" si="6"/>
        <v>26</v>
      </c>
      <c r="B29" s="2"/>
      <c r="C29" s="2"/>
      <c r="D29" s="2">
        <f t="shared" si="7"/>
        <v>0.14091497219388538</v>
      </c>
      <c r="E29" s="2">
        <f t="shared" si="7"/>
        <v>2.8182994438777077E-2</v>
      </c>
      <c r="F29" s="2"/>
      <c r="G29" s="2"/>
      <c r="H29" s="2">
        <f t="shared" si="4"/>
        <v>2.0651310563939627E-2</v>
      </c>
      <c r="I29" s="2"/>
      <c r="J29" s="3"/>
      <c r="L29" s="35">
        <v>0.59184288321431866</v>
      </c>
      <c r="M29" s="36">
        <v>-2.8182994438777077E-2</v>
      </c>
      <c r="N29" s="2" t="str">
        <f t="shared" si="5"/>
        <v>0,591842883214319-0,0281829944387771j</v>
      </c>
      <c r="O29" s="2"/>
    </row>
    <row r="30" spans="1:16" x14ac:dyDescent="0.45">
      <c r="A30" s="1">
        <f t="shared" si="6"/>
        <v>13</v>
      </c>
      <c r="B30" s="2"/>
      <c r="C30" s="2"/>
      <c r="D30" s="2">
        <f t="shared" si="7"/>
        <v>5.6365988877554153E-2</v>
      </c>
      <c r="E30" s="2">
        <f t="shared" si="7"/>
        <v>8.4548983316331233E-2</v>
      </c>
      <c r="F30" s="2"/>
      <c r="G30" s="2"/>
      <c r="H30" s="2">
        <f t="shared" si="4"/>
        <v>1.0325655281969815E-2</v>
      </c>
      <c r="I30" s="2"/>
      <c r="J30" s="3"/>
      <c r="L30" s="35">
        <v>0.14091497219388538</v>
      </c>
      <c r="M30" s="36">
        <v>2.8182994438777077E-2</v>
      </c>
      <c r="N30" s="2" t="str">
        <f t="shared" si="5"/>
        <v>0,140914972193885+0,0281829944387771j</v>
      </c>
      <c r="O30" s="2"/>
    </row>
    <row r="31" spans="1:16" x14ac:dyDescent="0.45">
      <c r="A31" s="1">
        <f t="shared" si="6"/>
        <v>34</v>
      </c>
      <c r="B31" s="2"/>
      <c r="C31" s="2"/>
      <c r="D31" s="2">
        <f t="shared" si="7"/>
        <v>8.4548983316331233E-2</v>
      </c>
      <c r="E31" s="2">
        <f t="shared" si="7"/>
        <v>0.14091497219388538</v>
      </c>
      <c r="F31" s="2"/>
      <c r="G31" s="2"/>
      <c r="H31" s="2">
        <f t="shared" si="4"/>
        <v>2.7005559968228746E-2</v>
      </c>
      <c r="I31" s="2"/>
      <c r="J31" s="3"/>
      <c r="L31" s="35">
        <v>5.6365988877554153E-2</v>
      </c>
      <c r="M31" s="36">
        <v>8.4548983316331233E-2</v>
      </c>
      <c r="N31" s="2" t="str">
        <f t="shared" si="5"/>
        <v>0,0563659888775542+0,0845489833163312j</v>
      </c>
      <c r="O31" s="2"/>
    </row>
    <row r="32" spans="1:16" x14ac:dyDescent="0.45">
      <c r="A32" s="1">
        <f t="shared" si="6"/>
        <v>13</v>
      </c>
      <c r="B32" s="2"/>
      <c r="C32" s="2"/>
      <c r="D32" s="2">
        <f t="shared" si="7"/>
        <v>-5.6365988877554153E-2</v>
      </c>
      <c r="E32" s="2">
        <f t="shared" si="7"/>
        <v>8.4548983316331233E-2</v>
      </c>
      <c r="F32" s="2"/>
      <c r="G32" s="2"/>
      <c r="H32" s="2">
        <f t="shared" si="4"/>
        <v>1.0325655281969815E-2</v>
      </c>
      <c r="I32" s="2"/>
      <c r="J32" s="3"/>
      <c r="L32" s="35">
        <v>8.4548983316331233E-2</v>
      </c>
      <c r="M32" s="36">
        <v>0.14091497219388538</v>
      </c>
      <c r="N32" s="2" t="str">
        <f t="shared" si="5"/>
        <v>0,0845489833163312+0,140914972193885j</v>
      </c>
      <c r="O32" s="2"/>
    </row>
    <row r="33" spans="1:15" x14ac:dyDescent="0.45">
      <c r="A33" s="1">
        <f t="shared" si="6"/>
        <v>34</v>
      </c>
      <c r="B33" s="2"/>
      <c r="C33" s="2"/>
      <c r="D33" s="2">
        <f t="shared" si="7"/>
        <v>8.4548983316331233E-2</v>
      </c>
      <c r="E33" s="2">
        <f t="shared" si="7"/>
        <v>-0.14091497219388538</v>
      </c>
      <c r="F33" s="2"/>
      <c r="G33" s="2"/>
      <c r="H33" s="2">
        <f t="shared" si="4"/>
        <v>2.7005559968228746E-2</v>
      </c>
      <c r="I33" s="2"/>
      <c r="J33" s="3"/>
      <c r="L33" s="35">
        <v>-5.6365988877554153E-2</v>
      </c>
      <c r="M33" s="36">
        <v>8.4548983316331233E-2</v>
      </c>
      <c r="N33" s="2" t="str">
        <f t="shared" si="5"/>
        <v>-0,0563659888775542+0,0845489833163312j</v>
      </c>
      <c r="O33" s="2"/>
    </row>
    <row r="34" spans="1:15" x14ac:dyDescent="0.45">
      <c r="A34" s="1">
        <f t="shared" si="6"/>
        <v>13</v>
      </c>
      <c r="B34" s="2"/>
      <c r="C34" s="2"/>
      <c r="D34" s="2">
        <f t="shared" si="7"/>
        <v>-5.6365988877554153E-2</v>
      </c>
      <c r="E34" s="2">
        <f t="shared" si="7"/>
        <v>-8.4548983316331233E-2</v>
      </c>
      <c r="F34" s="2"/>
      <c r="G34" s="2"/>
      <c r="H34" s="2">
        <f t="shared" si="4"/>
        <v>1.0325655281969815E-2</v>
      </c>
      <c r="I34" s="2"/>
      <c r="J34" s="3"/>
      <c r="L34" s="35">
        <v>8.4548983316331233E-2</v>
      </c>
      <c r="M34" s="36">
        <v>-0.14091497219388538</v>
      </c>
      <c r="N34" s="2" t="str">
        <f t="shared" si="5"/>
        <v>0,0845489833163312-0,140914972193885j</v>
      </c>
      <c r="O34" s="2"/>
    </row>
    <row r="35" spans="1:15" x14ac:dyDescent="0.45">
      <c r="A35" s="1">
        <f t="shared" si="6"/>
        <v>5</v>
      </c>
      <c r="B35" s="2"/>
      <c r="C35" s="2"/>
      <c r="D35" s="2">
        <f t="shared" si="7"/>
        <v>2.8182994438777077E-2</v>
      </c>
      <c r="E35" s="2">
        <f t="shared" si="7"/>
        <v>-5.6365988877554153E-2</v>
      </c>
      <c r="F35" s="2"/>
      <c r="G35" s="2"/>
      <c r="H35" s="2">
        <f t="shared" si="4"/>
        <v>3.971405877680698E-3</v>
      </c>
      <c r="I35" s="2"/>
      <c r="J35" s="3"/>
      <c r="L35" s="35">
        <v>-5.6365988877554153E-2</v>
      </c>
      <c r="M35" s="36">
        <v>-8.4548983316331233E-2</v>
      </c>
      <c r="N35" s="2" t="str">
        <f t="shared" si="5"/>
        <v>-0,0563659888775542-0,0845489833163312j</v>
      </c>
      <c r="O35" s="2"/>
    </row>
    <row r="36" spans="1:15" x14ac:dyDescent="0.45">
      <c r="A36" s="1">
        <f t="shared" si="6"/>
        <v>8</v>
      </c>
      <c r="B36" s="2"/>
      <c r="C36" s="2"/>
      <c r="D36" s="2">
        <f t="shared" si="7"/>
        <v>5.6365988877554153E-2</v>
      </c>
      <c r="E36" s="2">
        <f t="shared" si="7"/>
        <v>5.6365988877554153E-2</v>
      </c>
      <c r="F36" s="2"/>
      <c r="G36" s="2"/>
      <c r="H36" s="2">
        <f t="shared" si="4"/>
        <v>6.3542494042891171E-3</v>
      </c>
      <c r="I36" s="2"/>
      <c r="J36" s="3"/>
      <c r="L36" s="35">
        <v>2.8182994438777077E-2</v>
      </c>
      <c r="M36" s="36">
        <v>-5.6365988877554153E-2</v>
      </c>
      <c r="N36" s="2" t="str">
        <f t="shared" si="5"/>
        <v>0,0281829944387771-0,0563659888775542j</v>
      </c>
      <c r="O36" s="2"/>
    </row>
    <row r="37" spans="1:15" x14ac:dyDescent="0.45">
      <c r="A37" s="1">
        <f t="shared" si="6"/>
        <v>34</v>
      </c>
      <c r="B37" s="2"/>
      <c r="C37" s="2"/>
      <c r="D37" s="2">
        <f t="shared" si="7"/>
        <v>8.4548983316331233E-2</v>
      </c>
      <c r="E37" s="2">
        <f t="shared" si="7"/>
        <v>-0.14091497219388538</v>
      </c>
      <c r="F37" s="2"/>
      <c r="G37" s="2"/>
      <c r="H37" s="2">
        <f t="shared" si="4"/>
        <v>2.7005559968228746E-2</v>
      </c>
      <c r="I37" s="2"/>
      <c r="J37" s="3"/>
      <c r="L37" s="35">
        <v>5.6365988877554153E-2</v>
      </c>
      <c r="M37" s="36">
        <v>5.6365988877554153E-2</v>
      </c>
      <c r="N37" s="2" t="str">
        <f t="shared" si="5"/>
        <v>0,0563659888775542+0,0563659888775542j</v>
      </c>
      <c r="O37" s="2"/>
    </row>
    <row r="38" spans="1:15" x14ac:dyDescent="0.45">
      <c r="A38" s="1">
        <f t="shared" si="6"/>
        <v>13</v>
      </c>
      <c r="B38" s="2"/>
      <c r="C38" s="2"/>
      <c r="D38" s="2">
        <f t="shared" si="7"/>
        <v>-5.6365988877554153E-2</v>
      </c>
      <c r="E38" s="2">
        <f t="shared" si="7"/>
        <v>-8.4548983316331233E-2</v>
      </c>
      <c r="F38" s="2"/>
      <c r="G38" s="2"/>
      <c r="H38" s="2">
        <f t="shared" si="4"/>
        <v>1.0325655281969815E-2</v>
      </c>
      <c r="I38" s="2"/>
      <c r="J38" s="3"/>
      <c r="L38" s="35">
        <v>8.4548983316331233E-2</v>
      </c>
      <c r="M38" s="36">
        <v>-0.14091497219388538</v>
      </c>
      <c r="N38" s="2" t="str">
        <f t="shared" si="5"/>
        <v>0,0845489833163312-0,140914972193885j</v>
      </c>
      <c r="O38" s="2"/>
    </row>
    <row r="39" spans="1:15" x14ac:dyDescent="0.45">
      <c r="A39" s="1">
        <f t="shared" si="6"/>
        <v>5</v>
      </c>
      <c r="B39" s="2"/>
      <c r="C39" s="2"/>
      <c r="D39" s="2">
        <f t="shared" si="7"/>
        <v>2.8182994438777077E-2</v>
      </c>
      <c r="E39" s="2">
        <f t="shared" si="7"/>
        <v>-5.6365988877554153E-2</v>
      </c>
      <c r="F39" s="2"/>
      <c r="G39" s="2"/>
      <c r="H39" s="2">
        <f t="shared" si="4"/>
        <v>3.971405877680698E-3</v>
      </c>
      <c r="I39" s="2"/>
      <c r="J39" s="3"/>
      <c r="L39" s="35">
        <v>-5.6365988877554153E-2</v>
      </c>
      <c r="M39" s="36">
        <v>-8.4548983316331233E-2</v>
      </c>
      <c r="N39" s="2" t="str">
        <f t="shared" si="5"/>
        <v>-0,0563659888775542-0,0845489833163312j</v>
      </c>
      <c r="O39" s="2"/>
    </row>
    <row r="40" spans="1:15" x14ac:dyDescent="0.45">
      <c r="A40" s="1">
        <f t="shared" si="6"/>
        <v>8</v>
      </c>
      <c r="B40" s="2"/>
      <c r="C40" s="2"/>
      <c r="D40" s="2">
        <f t="shared" si="7"/>
        <v>5.6365988877554153E-2</v>
      </c>
      <c r="E40" s="2">
        <f t="shared" si="7"/>
        <v>5.6365988877554153E-2</v>
      </c>
      <c r="F40" s="2"/>
      <c r="G40" s="2"/>
      <c r="H40" s="2">
        <f t="shared" si="4"/>
        <v>6.3542494042891171E-3</v>
      </c>
      <c r="I40" s="2"/>
      <c r="J40" s="3"/>
      <c r="L40" s="35">
        <v>2.8182994438777077E-2</v>
      </c>
      <c r="M40" s="36">
        <v>-5.6365988877554153E-2</v>
      </c>
      <c r="N40" s="2" t="str">
        <f t="shared" si="5"/>
        <v>0,0281829944387771-0,0563659888775542j</v>
      </c>
      <c r="O40" s="2"/>
    </row>
    <row r="41" spans="1:15" ht="14.65" thickBot="1" x14ac:dyDescent="0.5">
      <c r="A41" s="1" t="s">
        <v>0</v>
      </c>
      <c r="B41" s="2" t="s">
        <v>17</v>
      </c>
      <c r="C41" s="2"/>
      <c r="D41" s="2"/>
      <c r="E41" s="2"/>
      <c r="F41" s="2"/>
      <c r="G41" s="2" t="s">
        <v>0</v>
      </c>
      <c r="H41" s="2">
        <f>SUM(H25:H40)</f>
        <v>1</v>
      </c>
      <c r="I41" s="2"/>
      <c r="J41" s="3"/>
      <c r="L41" s="37">
        <v>5.6365988877554153E-2</v>
      </c>
      <c r="M41" s="38">
        <v>5.6365988877554153E-2</v>
      </c>
      <c r="N41" s="2" t="str">
        <f t="shared" si="5"/>
        <v>0,0563659888775542+0,0563659888775542j</v>
      </c>
      <c r="O41" s="2"/>
    </row>
    <row r="42" spans="1:15" x14ac:dyDescent="0.45">
      <c r="A42" s="1">
        <f>SUM(A25:A40)</f>
        <v>1259</v>
      </c>
      <c r="B42" s="2">
        <f>SQRT(A42)</f>
        <v>35.482389998420345</v>
      </c>
      <c r="C42" s="2"/>
      <c r="D42" s="2"/>
      <c r="E42" s="2"/>
      <c r="F42" s="2"/>
      <c r="G42" s="2"/>
      <c r="H42" s="2"/>
      <c r="I42" s="2"/>
      <c r="J42" s="3"/>
      <c r="N42" s="17"/>
    </row>
    <row r="43" spans="1:15" ht="14.65" thickBot="1" x14ac:dyDescent="0.5">
      <c r="A43" s="4" t="s">
        <v>22</v>
      </c>
      <c r="B43" s="5"/>
      <c r="C43" s="5"/>
      <c r="D43" s="5"/>
      <c r="E43" s="5"/>
      <c r="F43" s="5"/>
      <c r="G43" s="5"/>
      <c r="H43" s="5"/>
      <c r="I43" s="5"/>
      <c r="J43" s="6"/>
      <c r="N43" s="17"/>
    </row>
    <row r="44" spans="1:15" x14ac:dyDescent="0.45">
      <c r="N44" s="17"/>
    </row>
    <row r="45" spans="1:15" x14ac:dyDescent="0.45">
      <c r="E45" t="s">
        <v>29</v>
      </c>
      <c r="L45">
        <v>2</v>
      </c>
      <c r="M45">
        <v>0</v>
      </c>
    </row>
    <row r="46" spans="1:15" x14ac:dyDescent="0.45">
      <c r="B46" s="55">
        <v>-0.3474411</v>
      </c>
      <c r="C46" s="55">
        <v>0.73348685999999996</v>
      </c>
      <c r="E46">
        <v>-0.25364694994899373</v>
      </c>
      <c r="F46">
        <v>0.53547689433676449</v>
      </c>
      <c r="H46">
        <v>-0.3300491809922248</v>
      </c>
      <c r="I46">
        <v>9.9014754297667443E-2</v>
      </c>
      <c r="L46">
        <v>2</v>
      </c>
      <c r="M46">
        <v>0</v>
      </c>
    </row>
    <row r="47" spans="1:15" x14ac:dyDescent="0.45">
      <c r="B47" s="55">
        <v>-0.50185939999999996</v>
      </c>
      <c r="C47" s="55">
        <v>0</v>
      </c>
      <c r="E47">
        <v>-0.36637892770410202</v>
      </c>
      <c r="F47">
        <v>0</v>
      </c>
      <c r="H47">
        <v>0</v>
      </c>
      <c r="I47">
        <v>0.1650245904961124</v>
      </c>
      <c r="L47">
        <v>4</v>
      </c>
      <c r="M47">
        <v>0</v>
      </c>
    </row>
    <row r="48" spans="1:15" x14ac:dyDescent="0.45">
      <c r="B48" s="55">
        <v>0</v>
      </c>
      <c r="C48" s="55">
        <v>0</v>
      </c>
      <c r="E48">
        <v>0</v>
      </c>
      <c r="F48">
        <v>0</v>
      </c>
      <c r="H48">
        <v>0.19802950859533489</v>
      </c>
      <c r="I48">
        <v>-0.3300491809922248</v>
      </c>
      <c r="L48">
        <v>4</v>
      </c>
      <c r="M48">
        <v>0</v>
      </c>
    </row>
    <row r="49" spans="2:13" x14ac:dyDescent="0.45">
      <c r="B49" s="55">
        <v>0</v>
      </c>
      <c r="C49" s="55">
        <v>0</v>
      </c>
      <c r="E49">
        <v>0.59184288321431866</v>
      </c>
      <c r="F49">
        <v>-2.8182994438777077E-2</v>
      </c>
      <c r="H49">
        <v>0.69310328008367206</v>
      </c>
      <c r="I49">
        <v>-3.3004918099222479E-2</v>
      </c>
      <c r="L49">
        <v>6</v>
      </c>
      <c r="M49">
        <v>0</v>
      </c>
    </row>
    <row r="50" spans="2:13" x14ac:dyDescent="0.45">
      <c r="B50" s="55">
        <v>0</v>
      </c>
      <c r="C50" s="55">
        <v>0</v>
      </c>
      <c r="E50">
        <v>0.14091497219388538</v>
      </c>
      <c r="F50">
        <v>2.8182994438777077E-2</v>
      </c>
      <c r="H50">
        <v>0.1650245904961124</v>
      </c>
      <c r="I50">
        <v>3.3004918099222479E-2</v>
      </c>
      <c r="L50">
        <v>6</v>
      </c>
      <c r="M50">
        <v>0</v>
      </c>
    </row>
    <row r="51" spans="2:13" x14ac:dyDescent="0.45">
      <c r="B51" s="55">
        <v>7.7209139999999996E-2</v>
      </c>
      <c r="C51" s="55">
        <v>0.11581372</v>
      </c>
      <c r="E51">
        <v>5.6365988877554153E-2</v>
      </c>
      <c r="F51">
        <v>8.4548983316331233E-2</v>
      </c>
      <c r="H51">
        <v>6.6009836198444957E-2</v>
      </c>
      <c r="I51">
        <v>9.9014754297667443E-2</v>
      </c>
      <c r="L51">
        <v>12</v>
      </c>
      <c r="M51">
        <v>0</v>
      </c>
    </row>
    <row r="52" spans="2:13" x14ac:dyDescent="0.45">
      <c r="B52" s="55">
        <v>0.11581372</v>
      </c>
      <c r="C52" s="55">
        <v>0.19302285999999999</v>
      </c>
      <c r="E52">
        <v>8.4548983316331233E-2</v>
      </c>
      <c r="F52">
        <v>0.14091497219388538</v>
      </c>
      <c r="H52">
        <v>9.9014754297667443E-2</v>
      </c>
      <c r="I52">
        <v>0.1650245904961124</v>
      </c>
      <c r="L52">
        <v>12</v>
      </c>
      <c r="M52">
        <v>0</v>
      </c>
    </row>
    <row r="53" spans="2:13" x14ac:dyDescent="0.45">
      <c r="B53" s="55">
        <v>-7.7209100000000003E-2</v>
      </c>
      <c r="C53" s="55">
        <v>0.11581372</v>
      </c>
      <c r="E53">
        <v>-5.6365988877554153E-2</v>
      </c>
      <c r="F53">
        <v>8.4548983316331233E-2</v>
      </c>
      <c r="H53">
        <v>-6.6009836198444957E-2</v>
      </c>
      <c r="I53">
        <v>9.9014754297667443E-2</v>
      </c>
      <c r="L53">
        <v>2</v>
      </c>
      <c r="M53">
        <v>0</v>
      </c>
    </row>
    <row r="54" spans="2:13" x14ac:dyDescent="0.45">
      <c r="B54" s="55">
        <v>0</v>
      </c>
      <c r="C54" s="55">
        <v>0</v>
      </c>
      <c r="E54">
        <v>8.4548983316331233E-2</v>
      </c>
      <c r="F54">
        <v>-0.14091497219388538</v>
      </c>
      <c r="H54">
        <v>9.9014754297667443E-2</v>
      </c>
      <c r="I54">
        <v>-0.1650245904961124</v>
      </c>
      <c r="L54">
        <v>2</v>
      </c>
      <c r="M54">
        <v>0</v>
      </c>
    </row>
    <row r="55" spans="2:13" x14ac:dyDescent="0.45">
      <c r="B55" s="55">
        <v>0</v>
      </c>
      <c r="C55" s="55">
        <v>0</v>
      </c>
      <c r="E55">
        <v>-5.6365988877554153E-2</v>
      </c>
      <c r="F55">
        <v>-8.4548983316331233E-2</v>
      </c>
      <c r="H55">
        <v>-6.6009836198444957E-2</v>
      </c>
      <c r="I55">
        <v>-9.9014754297667443E-2</v>
      </c>
      <c r="L55">
        <v>4</v>
      </c>
      <c r="M55">
        <v>0</v>
      </c>
    </row>
    <row r="56" spans="2:13" x14ac:dyDescent="0.45">
      <c r="B56" s="55">
        <v>0</v>
      </c>
      <c r="C56" s="55">
        <v>0</v>
      </c>
      <c r="E56">
        <v>2.8182994438777077E-2</v>
      </c>
      <c r="F56">
        <v>-5.6365988877554153E-2</v>
      </c>
      <c r="H56">
        <v>3.3004918099222479E-2</v>
      </c>
      <c r="I56">
        <v>-6.6009836198444957E-2</v>
      </c>
      <c r="L56">
        <v>4</v>
      </c>
      <c r="M56">
        <v>0</v>
      </c>
    </row>
    <row r="57" spans="2:13" x14ac:dyDescent="0.45">
      <c r="B57" s="55">
        <v>0</v>
      </c>
      <c r="C57" s="55">
        <v>0</v>
      </c>
      <c r="E57">
        <v>5.6365988877554153E-2</v>
      </c>
      <c r="F57">
        <v>5.6365988877554153E-2</v>
      </c>
      <c r="H57">
        <v>6.6009836198444957E-2</v>
      </c>
      <c r="I57">
        <v>6.6009836198444957E-2</v>
      </c>
      <c r="L57">
        <v>6</v>
      </c>
      <c r="M57">
        <v>0</v>
      </c>
    </row>
    <row r="58" spans="2:13" x14ac:dyDescent="0.45">
      <c r="B58" s="55">
        <v>0</v>
      </c>
      <c r="C58" s="55">
        <v>0</v>
      </c>
      <c r="E58">
        <v>8.4548983316331233E-2</v>
      </c>
      <c r="F58">
        <v>-0.14091497219388538</v>
      </c>
      <c r="H58">
        <v>3.3004918099222479E-2</v>
      </c>
      <c r="I58">
        <v>-6.6009836198444957E-2</v>
      </c>
      <c r="L58">
        <v>6</v>
      </c>
      <c r="M58">
        <v>0</v>
      </c>
    </row>
    <row r="59" spans="2:13" x14ac:dyDescent="0.45">
      <c r="B59" s="55">
        <v>0</v>
      </c>
      <c r="C59" s="55">
        <v>0</v>
      </c>
      <c r="E59">
        <v>-5.6365988877554153E-2</v>
      </c>
      <c r="F59">
        <v>-8.4548983316331233E-2</v>
      </c>
      <c r="H59">
        <v>6.6009836198444957E-2</v>
      </c>
      <c r="I59">
        <v>6.6009836198444957E-2</v>
      </c>
      <c r="L59">
        <v>12</v>
      </c>
      <c r="M59">
        <v>0</v>
      </c>
    </row>
    <row r="60" spans="2:13" x14ac:dyDescent="0.45">
      <c r="B60" s="55">
        <v>0</v>
      </c>
      <c r="C60" s="55">
        <v>0</v>
      </c>
      <c r="E60">
        <v>2.8182994438777077E-2</v>
      </c>
      <c r="F60">
        <v>-5.6365988877554153E-2</v>
      </c>
      <c r="H60">
        <v>9.9014754297667443E-2</v>
      </c>
      <c r="I60">
        <v>-0.1650245904961124</v>
      </c>
      <c r="L60">
        <v>12</v>
      </c>
      <c r="M60">
        <v>0</v>
      </c>
    </row>
    <row r="61" spans="2:13" x14ac:dyDescent="0.45">
      <c r="B61" s="55">
        <v>0</v>
      </c>
      <c r="C61" s="55">
        <v>0</v>
      </c>
      <c r="E61">
        <v>5.6365988877554153E-2</v>
      </c>
      <c r="F61">
        <v>5.6365988877554153E-2</v>
      </c>
      <c r="H61">
        <v>-6.6009836198444957E-2</v>
      </c>
      <c r="I61">
        <v>-9.9014754297667443E-2</v>
      </c>
    </row>
  </sheetData>
  <mergeCells count="15">
    <mergeCell ref="I6:I7"/>
    <mergeCell ref="I10:I11"/>
    <mergeCell ref="A1:C1"/>
    <mergeCell ref="D1:F1"/>
    <mergeCell ref="G1:M1"/>
    <mergeCell ref="M10:M13"/>
    <mergeCell ref="K8:K9"/>
    <mergeCell ref="K2:K3"/>
    <mergeCell ref="M14:M17"/>
    <mergeCell ref="J8:J9"/>
    <mergeCell ref="J10:J11"/>
    <mergeCell ref="L10:L11"/>
    <mergeCell ref="L14:L15"/>
    <mergeCell ref="K12:K13"/>
    <mergeCell ref="K16:K1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4110-5D11-45D1-8D2E-DE7E2EE57CF7}">
  <dimension ref="A1:J32"/>
  <sheetViews>
    <sheetView workbookViewId="0">
      <selection activeCell="I7" sqref="I7:J7"/>
    </sheetView>
  </sheetViews>
  <sheetFormatPr baseColWidth="10" defaultRowHeight="14.25" x14ac:dyDescent="0.45"/>
  <cols>
    <col min="3" max="3" width="11.73046875" bestFit="1" customWidth="1"/>
  </cols>
  <sheetData>
    <row r="1" spans="1:10" ht="14.65" thickBot="1" x14ac:dyDescent="0.5">
      <c r="A1" t="s">
        <v>28</v>
      </c>
      <c r="G1" s="22" cm="1">
        <f t="array" ref="G1:H2">E2:F3</f>
        <v>-0.25364694994899373</v>
      </c>
      <c r="H1" s="23">
        <v>0.53547689433676449</v>
      </c>
      <c r="I1" s="19" cm="1">
        <f t="array" ref="I1:J1">G1:H1</f>
        <v>-0.25364694994899373</v>
      </c>
      <c r="J1" s="20">
        <v>0.53547689433676449</v>
      </c>
    </row>
    <row r="2" spans="1:10" ht="14.65" thickBot="1" x14ac:dyDescent="0.5">
      <c r="E2" s="22" cm="1">
        <f t="array" ref="E2:F5">C4:D7</f>
        <v>-0.25364694994899373</v>
      </c>
      <c r="F2" s="23">
        <v>0.53547689433676449</v>
      </c>
      <c r="G2" s="26">
        <v>-0.36637892770410202</v>
      </c>
      <c r="H2" s="27">
        <v>0</v>
      </c>
    </row>
    <row r="3" spans="1:10" ht="14.65" thickBot="1" x14ac:dyDescent="0.5">
      <c r="E3" s="24">
        <v>-0.36637892770410202</v>
      </c>
      <c r="F3" s="25">
        <v>0</v>
      </c>
      <c r="I3" s="19" cm="1">
        <f t="array" ref="I3:J3">G2:H2</f>
        <v>-0.36637892770410202</v>
      </c>
      <c r="J3" s="20">
        <v>0</v>
      </c>
    </row>
    <row r="4" spans="1:10" ht="14.65" thickBot="1" x14ac:dyDescent="0.5">
      <c r="C4" s="22" cm="1">
        <f t="array" ref="C4:D11">A9:B16</f>
        <v>-0.25364694994899373</v>
      </c>
      <c r="D4" s="23">
        <v>0.53547689433676449</v>
      </c>
      <c r="E4" s="24">
        <v>0</v>
      </c>
      <c r="F4" s="25">
        <v>0</v>
      </c>
    </row>
    <row r="5" spans="1:10" ht="14.65" thickBot="1" x14ac:dyDescent="0.5">
      <c r="C5" s="24">
        <v>-0.36637892770410202</v>
      </c>
      <c r="D5" s="25">
        <v>0</v>
      </c>
      <c r="E5" s="26">
        <v>0.59184288321431866</v>
      </c>
      <c r="F5" s="27">
        <v>-2.8182994438777077E-2</v>
      </c>
      <c r="G5" s="22" cm="1">
        <f t="array" ref="G5:H6">E4:F5</f>
        <v>0</v>
      </c>
      <c r="H5" s="23">
        <v>0</v>
      </c>
      <c r="I5" s="19" cm="1">
        <f t="array" ref="I5:J5">G5:H5</f>
        <v>0</v>
      </c>
      <c r="J5" s="20">
        <v>0</v>
      </c>
    </row>
    <row r="6" spans="1:10" ht="14.65" thickBot="1" x14ac:dyDescent="0.5">
      <c r="C6" s="24">
        <v>0</v>
      </c>
      <c r="D6" s="25">
        <v>0</v>
      </c>
      <c r="G6" s="26">
        <v>0.59184288321431866</v>
      </c>
      <c r="H6" s="27">
        <v>-2.8182994438777077E-2</v>
      </c>
    </row>
    <row r="7" spans="1:10" ht="14.65" thickBot="1" x14ac:dyDescent="0.5">
      <c r="C7" s="24">
        <v>0.59184288321431866</v>
      </c>
      <c r="D7" s="25">
        <v>-2.8182994438777077E-2</v>
      </c>
      <c r="I7" s="19" cm="1">
        <f t="array" ref="I7:J7">G6:H6</f>
        <v>0.59184288321431866</v>
      </c>
      <c r="J7" s="20">
        <v>-2.8182994438777077E-2</v>
      </c>
    </row>
    <row r="8" spans="1:10" ht="14.65" thickBot="1" x14ac:dyDescent="0.5">
      <c r="C8" s="24">
        <v>0.14091497219388538</v>
      </c>
      <c r="D8" s="25">
        <v>2.8182994438777077E-2</v>
      </c>
    </row>
    <row r="9" spans="1:10" ht="14.65" thickBot="1" x14ac:dyDescent="0.5">
      <c r="A9" s="22">
        <f>'Vektor erstellen'!L26</f>
        <v>-0.25364694994899373</v>
      </c>
      <c r="B9" s="23">
        <f>'Vektor erstellen'!M26</f>
        <v>0.53547689433676449</v>
      </c>
      <c r="C9" s="24">
        <v>5.6365988877554153E-2</v>
      </c>
      <c r="D9" s="25">
        <v>8.4548983316331233E-2</v>
      </c>
      <c r="G9" s="22" cm="1">
        <f t="array" ref="G9:H10">E10:F11</f>
        <v>0.14091497219388538</v>
      </c>
      <c r="H9" s="23">
        <v>2.8182994438777077E-2</v>
      </c>
      <c r="I9" s="19" cm="1">
        <f t="array" ref="I9:J9">G9:H9</f>
        <v>0.14091497219388538</v>
      </c>
      <c r="J9" s="20">
        <v>2.8182994438777077E-2</v>
      </c>
    </row>
    <row r="10" spans="1:10" ht="14.65" thickBot="1" x14ac:dyDescent="0.5">
      <c r="A10" s="24">
        <f>'Vektor erstellen'!L27</f>
        <v>-0.36637892770410202</v>
      </c>
      <c r="B10" s="25">
        <f>'Vektor erstellen'!M27</f>
        <v>0</v>
      </c>
      <c r="C10" s="24">
        <v>8.4548983316331233E-2</v>
      </c>
      <c r="D10" s="29">
        <v>0.14091497219388538</v>
      </c>
      <c r="E10" s="22" cm="1">
        <f t="array" ref="E10:F13">C8:D11</f>
        <v>0.14091497219388538</v>
      </c>
      <c r="F10" s="23">
        <v>2.8182994438777077E-2</v>
      </c>
      <c r="G10" s="30">
        <v>5.6365988877554153E-2</v>
      </c>
      <c r="H10" s="27">
        <v>8.4548983316331233E-2</v>
      </c>
    </row>
    <row r="11" spans="1:10" ht="14.65" thickBot="1" x14ac:dyDescent="0.5">
      <c r="A11" s="24">
        <f>'Vektor erstellen'!L28</f>
        <v>0</v>
      </c>
      <c r="B11" s="25">
        <f>'Vektor erstellen'!M28</f>
        <v>0</v>
      </c>
      <c r="C11" s="26">
        <v>-5.6365988877554153E-2</v>
      </c>
      <c r="D11" s="30">
        <v>8.4548983316331233E-2</v>
      </c>
      <c r="E11" s="24">
        <v>5.6365988877554153E-2</v>
      </c>
      <c r="F11" s="25">
        <v>8.4548983316331233E-2</v>
      </c>
      <c r="I11" s="19" cm="1">
        <f t="array" ref="I11:J11">G10:H10</f>
        <v>5.6365988877554153E-2</v>
      </c>
      <c r="J11" s="20">
        <v>8.4548983316331233E-2</v>
      </c>
    </row>
    <row r="12" spans="1:10" ht="14.65" thickBot="1" x14ac:dyDescent="0.5">
      <c r="A12" s="24">
        <f>'Vektor erstellen'!L29</f>
        <v>0.59184288321431866</v>
      </c>
      <c r="B12" s="25">
        <f>'Vektor erstellen'!M29</f>
        <v>-2.8182994438777077E-2</v>
      </c>
      <c r="E12" s="24">
        <v>8.4548983316331233E-2</v>
      </c>
      <c r="F12" s="25">
        <v>0.14091497219388538</v>
      </c>
    </row>
    <row r="13" spans="1:10" ht="14.65" thickBot="1" x14ac:dyDescent="0.5">
      <c r="A13" s="24">
        <f>'Vektor erstellen'!L30</f>
        <v>0.14091497219388538</v>
      </c>
      <c r="B13" s="25">
        <f>'Vektor erstellen'!M30</f>
        <v>2.8182994438777077E-2</v>
      </c>
      <c r="E13" s="26">
        <v>-5.6365988877554153E-2</v>
      </c>
      <c r="F13" s="27">
        <v>8.4548983316331233E-2</v>
      </c>
      <c r="G13" s="31" cm="1">
        <f t="array" ref="G13:H14">E12:F13</f>
        <v>8.4548983316331233E-2</v>
      </c>
      <c r="H13" s="23">
        <v>0.14091497219388538</v>
      </c>
      <c r="I13" s="19" cm="1">
        <f t="array" ref="I13:J13">G13:H13</f>
        <v>8.4548983316331233E-2</v>
      </c>
      <c r="J13" s="20">
        <v>0.14091497219388538</v>
      </c>
    </row>
    <row r="14" spans="1:10" ht="14.65" thickBot="1" x14ac:dyDescent="0.5">
      <c r="A14" s="24">
        <f>'Vektor erstellen'!L31</f>
        <v>5.6365988877554153E-2</v>
      </c>
      <c r="B14" s="25">
        <f>'Vektor erstellen'!M31</f>
        <v>8.4548983316331233E-2</v>
      </c>
      <c r="G14" s="26">
        <v>-5.6365988877554153E-2</v>
      </c>
      <c r="H14" s="27">
        <v>8.4548983316331233E-2</v>
      </c>
    </row>
    <row r="15" spans="1:10" ht="14.65" thickBot="1" x14ac:dyDescent="0.5">
      <c r="A15" s="24">
        <f>'Vektor erstellen'!L32</f>
        <v>8.4548983316331233E-2</v>
      </c>
      <c r="B15" s="25">
        <f>'Vektor erstellen'!M32</f>
        <v>0.14091497219388538</v>
      </c>
      <c r="I15" s="19" cm="1">
        <f t="array" ref="I15:J15">G14:H14</f>
        <v>-5.6365988877554153E-2</v>
      </c>
      <c r="J15" s="20">
        <v>8.4548983316331233E-2</v>
      </c>
    </row>
    <row r="16" spans="1:10" x14ac:dyDescent="0.45">
      <c r="A16" s="24">
        <f>'Vektor erstellen'!L33</f>
        <v>-5.6365988877554153E-2</v>
      </c>
      <c r="B16" s="25">
        <f>'Vektor erstellen'!M33</f>
        <v>8.4548983316331233E-2</v>
      </c>
    </row>
    <row r="17" spans="1:10" ht="14.65" thickBot="1" x14ac:dyDescent="0.5">
      <c r="A17" s="24">
        <f>'Vektor erstellen'!L34</f>
        <v>8.4548983316331233E-2</v>
      </c>
      <c r="B17" s="25">
        <f>'Vektor erstellen'!M34</f>
        <v>-0.14091497219388538</v>
      </c>
    </row>
    <row r="18" spans="1:10" ht="14.65" thickBot="1" x14ac:dyDescent="0.5">
      <c r="A18" s="24">
        <f>'Vektor erstellen'!L35</f>
        <v>-5.6365988877554153E-2</v>
      </c>
      <c r="B18" s="25">
        <f>'Vektor erstellen'!M35</f>
        <v>-8.4548983316331233E-2</v>
      </c>
      <c r="I18" s="19" cm="1">
        <f t="array" ref="I18:J18">G19:H19</f>
        <v>8.4548983316331233E-2</v>
      </c>
      <c r="J18" s="20">
        <v>-0.14091497219388538</v>
      </c>
    </row>
    <row r="19" spans="1:10" ht="14.65" thickBot="1" x14ac:dyDescent="0.5">
      <c r="A19" s="24">
        <f>'Vektor erstellen'!L36</f>
        <v>2.8182994438777077E-2</v>
      </c>
      <c r="B19" s="25">
        <f>'Vektor erstellen'!M36</f>
        <v>-5.6365988877554153E-2</v>
      </c>
      <c r="G19" s="22" cm="1">
        <f t="array" ref="G19:H20">E20:F21</f>
        <v>8.4548983316331233E-2</v>
      </c>
      <c r="H19" s="23">
        <v>-0.14091497219388538</v>
      </c>
    </row>
    <row r="20" spans="1:10" ht="14.65" thickBot="1" x14ac:dyDescent="0.5">
      <c r="A20" s="24">
        <f>'Vektor erstellen'!L37</f>
        <v>5.6365988877554153E-2</v>
      </c>
      <c r="B20" s="25">
        <f>'Vektor erstellen'!M37</f>
        <v>5.6365988877554153E-2</v>
      </c>
      <c r="E20" s="22" cm="1">
        <f t="array" ref="E20:F23">C22:D25</f>
        <v>8.4548983316331233E-2</v>
      </c>
      <c r="F20" s="23">
        <v>-0.14091497219388538</v>
      </c>
      <c r="G20" s="26">
        <v>-5.6365988877554153E-2</v>
      </c>
      <c r="H20" s="27">
        <v>-8.4548983316331233E-2</v>
      </c>
      <c r="I20" s="19" cm="1">
        <f t="array" ref="I20:J20">G20:H20</f>
        <v>-5.6365988877554153E-2</v>
      </c>
      <c r="J20" s="20">
        <v>-8.4548983316331233E-2</v>
      </c>
    </row>
    <row r="21" spans="1:10" ht="14.65" thickBot="1" x14ac:dyDescent="0.5">
      <c r="A21" s="24">
        <f>'Vektor erstellen'!L38</f>
        <v>8.4548983316331233E-2</v>
      </c>
      <c r="B21" s="25">
        <f>'Vektor erstellen'!M38</f>
        <v>-0.14091497219388538</v>
      </c>
      <c r="E21" s="24">
        <v>-5.6365988877554153E-2</v>
      </c>
      <c r="F21" s="25">
        <v>-8.4548983316331233E-2</v>
      </c>
    </row>
    <row r="22" spans="1:10" ht="14.65" thickBot="1" x14ac:dyDescent="0.5">
      <c r="A22" s="24">
        <f>'Vektor erstellen'!L39</f>
        <v>-5.6365988877554153E-2</v>
      </c>
      <c r="B22" s="25">
        <f>'Vektor erstellen'!M39</f>
        <v>-8.4548983316331233E-2</v>
      </c>
      <c r="C22" s="22" cm="1">
        <f t="array" ref="C22:D29">A17:B24</f>
        <v>8.4548983316331233E-2</v>
      </c>
      <c r="D22" s="23">
        <v>-0.14091497219388538</v>
      </c>
      <c r="E22" s="24">
        <v>2.8182994438777077E-2</v>
      </c>
      <c r="F22" s="25">
        <v>-5.6365988877554153E-2</v>
      </c>
      <c r="I22" s="19" cm="1">
        <f t="array" ref="I22:J22">G23:H23</f>
        <v>2.8182994438777077E-2</v>
      </c>
      <c r="J22" s="20">
        <v>-5.6365988877554153E-2</v>
      </c>
    </row>
    <row r="23" spans="1:10" ht="14.65" thickBot="1" x14ac:dyDescent="0.5">
      <c r="A23" s="24">
        <f>'Vektor erstellen'!L40</f>
        <v>2.8182994438777077E-2</v>
      </c>
      <c r="B23" s="25">
        <f>'Vektor erstellen'!M40</f>
        <v>-5.6365988877554153E-2</v>
      </c>
      <c r="C23" s="24">
        <v>-5.6365988877554153E-2</v>
      </c>
      <c r="D23" s="25">
        <v>-8.4548983316331233E-2</v>
      </c>
      <c r="E23" s="26">
        <v>5.6365988877554153E-2</v>
      </c>
      <c r="F23" s="27">
        <v>5.6365988877554153E-2</v>
      </c>
      <c r="G23" s="22" cm="1">
        <f t="array" ref="G23:H24">E22:F23</f>
        <v>2.8182994438777077E-2</v>
      </c>
      <c r="H23" s="23">
        <v>-5.6365988877554153E-2</v>
      </c>
    </row>
    <row r="24" spans="1:10" ht="14.65" thickBot="1" x14ac:dyDescent="0.5">
      <c r="A24" s="26">
        <f>'Vektor erstellen'!L41</f>
        <v>5.6365988877554153E-2</v>
      </c>
      <c r="B24" s="27">
        <f>'Vektor erstellen'!M41</f>
        <v>5.6365988877554153E-2</v>
      </c>
      <c r="C24" s="24">
        <v>2.8182994438777077E-2</v>
      </c>
      <c r="D24" s="25">
        <v>-5.6365988877554153E-2</v>
      </c>
      <c r="G24" s="26">
        <v>5.6365988877554153E-2</v>
      </c>
      <c r="H24" s="27">
        <v>5.6365988877554153E-2</v>
      </c>
      <c r="I24" s="19" cm="1">
        <f t="array" ref="I24:J24">G24:H24</f>
        <v>5.6365988877554153E-2</v>
      </c>
      <c r="J24" s="20">
        <v>5.6365988877554153E-2</v>
      </c>
    </row>
    <row r="25" spans="1:10" ht="14.65" thickBot="1" x14ac:dyDescent="0.5">
      <c r="C25" s="24">
        <v>5.6365988877554153E-2</v>
      </c>
      <c r="D25" s="25">
        <v>5.6365988877554153E-2</v>
      </c>
    </row>
    <row r="26" spans="1:10" ht="14.65" thickBot="1" x14ac:dyDescent="0.5">
      <c r="C26" s="24">
        <v>8.4548983316331233E-2</v>
      </c>
      <c r="D26" s="25">
        <v>-0.14091497219388538</v>
      </c>
      <c r="I26" s="19" cm="1">
        <f t="array" ref="I26:J26">G27:H27</f>
        <v>8.4548983316331233E-2</v>
      </c>
      <c r="J26" s="20">
        <v>-0.14091497219388538</v>
      </c>
    </row>
    <row r="27" spans="1:10" ht="14.65" thickBot="1" x14ac:dyDescent="0.5">
      <c r="C27" s="24">
        <v>-5.6365988877554153E-2</v>
      </c>
      <c r="D27" s="25">
        <v>-8.4548983316331233E-2</v>
      </c>
      <c r="G27" s="22" cm="1">
        <f t="array" ref="G27:H28">E28:F29</f>
        <v>8.4548983316331233E-2</v>
      </c>
      <c r="H27" s="23">
        <v>-0.14091497219388538</v>
      </c>
    </row>
    <row r="28" spans="1:10" ht="14.65" thickBot="1" x14ac:dyDescent="0.5">
      <c r="C28" s="24">
        <v>2.8182994438777077E-2</v>
      </c>
      <c r="D28" s="25">
        <v>-5.6365988877554153E-2</v>
      </c>
      <c r="E28" s="22" cm="1">
        <f t="array" ref="E28:F31">C26:D29</f>
        <v>8.4548983316331233E-2</v>
      </c>
      <c r="F28" s="23">
        <v>-0.14091497219388538</v>
      </c>
      <c r="G28" s="26">
        <v>-5.6365988877554153E-2</v>
      </c>
      <c r="H28" s="27">
        <v>-8.4548983316331233E-2</v>
      </c>
      <c r="I28" s="19" cm="1">
        <f t="array" ref="I28:J28">G28:H28</f>
        <v>-5.6365988877554153E-2</v>
      </c>
      <c r="J28" s="20">
        <v>-8.4548983316331233E-2</v>
      </c>
    </row>
    <row r="29" spans="1:10" ht="14.65" thickBot="1" x14ac:dyDescent="0.5">
      <c r="C29" s="26">
        <v>5.6365988877554153E-2</v>
      </c>
      <c r="D29" s="27">
        <v>5.6365988877554153E-2</v>
      </c>
      <c r="E29" s="24">
        <v>-5.6365988877554153E-2</v>
      </c>
      <c r="F29" s="25">
        <v>-8.4548983316331233E-2</v>
      </c>
    </row>
    <row r="30" spans="1:10" ht="14.65" thickBot="1" x14ac:dyDescent="0.5">
      <c r="E30" s="24">
        <v>2.8182994438777077E-2</v>
      </c>
      <c r="F30" s="25">
        <v>-5.6365988877554153E-2</v>
      </c>
      <c r="I30" s="19" cm="1">
        <f t="array" ref="I30:J30">G31:H31</f>
        <v>2.8182994438777077E-2</v>
      </c>
      <c r="J30" s="20">
        <v>-5.6365988877554153E-2</v>
      </c>
    </row>
    <row r="31" spans="1:10" ht="14.65" thickBot="1" x14ac:dyDescent="0.5">
      <c r="E31" s="26">
        <v>5.6365988877554153E-2</v>
      </c>
      <c r="F31" s="27">
        <v>5.6365988877554153E-2</v>
      </c>
      <c r="G31" s="22" cm="1">
        <f t="array" ref="G31:H32">E30:F31</f>
        <v>2.8182994438777077E-2</v>
      </c>
      <c r="H31" s="23">
        <v>-5.6365988877554153E-2</v>
      </c>
    </row>
    <row r="32" spans="1:10" ht="14.65" thickBot="1" x14ac:dyDescent="0.5">
      <c r="G32" s="26">
        <v>5.6365988877554153E-2</v>
      </c>
      <c r="H32" s="27">
        <v>5.6365988877554153E-2</v>
      </c>
      <c r="I32" s="19" cm="1">
        <f t="array" ref="I32:J32">G32:H32</f>
        <v>5.6365988877554153E-2</v>
      </c>
      <c r="J32" s="20">
        <v>5.6365988877554153E-2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7219-36A8-4A77-BFA3-1D372E05008F}">
  <dimension ref="A1:J33"/>
  <sheetViews>
    <sheetView workbookViewId="0">
      <selection activeCell="M11" sqref="M11"/>
    </sheetView>
  </sheetViews>
  <sheetFormatPr baseColWidth="10" defaultRowHeight="14.25" x14ac:dyDescent="0.45"/>
  <cols>
    <col min="7" max="7" width="12.265625" bestFit="1" customWidth="1"/>
  </cols>
  <sheetData>
    <row r="1" spans="1:10" ht="14.65" thickBot="1" x14ac:dyDescent="0.5">
      <c r="A1" t="s">
        <v>16</v>
      </c>
      <c r="H1">
        <f>SQRT(I1^2+J1^2)</f>
        <v>0.59251352692320347</v>
      </c>
      <c r="I1" s="19" cm="1">
        <f t="array" ref="I1:J1">_xlfn.ANCHORARRAY('Schritt 1'!I1)</f>
        <v>-0.25364694994899373</v>
      </c>
      <c r="J1" s="20">
        <v>0.53547689433676449</v>
      </c>
    </row>
    <row r="2" spans="1:10" ht="14.65" thickBot="1" x14ac:dyDescent="0.5">
      <c r="F2">
        <f>SQRT(G2^2+H2^2)</f>
        <v>0.59251352692320347</v>
      </c>
      <c r="G2" s="40" cm="1">
        <f t="array" ref="G2:H2">IF(SQRT(I1^2+J1^2)&gt;=SQRT(I3^2+J3^2),_xlfn.ANCHORARRAY(I1),_xlfn.ANCHORARRAY(I3))</f>
        <v>-0.25364694994899373</v>
      </c>
      <c r="H2" s="20">
        <v>0.53547689433676449</v>
      </c>
    </row>
    <row r="3" spans="1:10" ht="14.65" thickBot="1" x14ac:dyDescent="0.5">
      <c r="H3">
        <f>SQRT(I3^2+J3^2)</f>
        <v>0.36637892770410202</v>
      </c>
      <c r="I3" s="19" cm="1">
        <f t="array" ref="I3:J3">_xlfn.ANCHORARRAY('Schritt 1'!I3)</f>
        <v>-0.36637892770410202</v>
      </c>
      <c r="J3" s="20">
        <v>0</v>
      </c>
    </row>
    <row r="4" spans="1:10" ht="14.65" thickBot="1" x14ac:dyDescent="0.5">
      <c r="D4">
        <f>SQRT(E4^2+F4^2)</f>
        <v>0.59251352692320347</v>
      </c>
      <c r="E4" s="19" cm="1">
        <f t="array" ref="E4:F4">IF(SQRT(G2^2+H2^2)&gt;=SQRT(G6^2+H6^2),_xlfn.ANCHORARRAY(G2),_xlfn.ANCHORARRAY(G6))</f>
        <v>-0.25364694994899373</v>
      </c>
      <c r="F4" s="20">
        <v>0.53547689433676449</v>
      </c>
    </row>
    <row r="5" spans="1:10" ht="14.65" thickBot="1" x14ac:dyDescent="0.5">
      <c r="H5">
        <f>SQRT(I5^2+J5^2)</f>
        <v>0</v>
      </c>
      <c r="I5" s="19" cm="1">
        <f t="array" ref="I5:J5">_xlfn.ANCHORARRAY('Schritt 1'!I5)</f>
        <v>0</v>
      </c>
      <c r="J5" s="20">
        <v>0</v>
      </c>
    </row>
    <row r="6" spans="1:10" ht="14.65" thickBot="1" x14ac:dyDescent="0.5">
      <c r="F6">
        <f>SQRT(G6^2+H6^2)</f>
        <v>0.59251352692320347</v>
      </c>
      <c r="G6" s="19" cm="1">
        <f t="array" ref="G6:H6">IF(SQRT(I5^2+J5^2)&gt;=SQRT(I7^2+J7^2),_xlfn.ANCHORARRAY(I5),_xlfn.ANCHORARRAY(I7))</f>
        <v>0.59184288321431866</v>
      </c>
      <c r="H6" s="20">
        <v>-2.8182994438777077E-2</v>
      </c>
    </row>
    <row r="7" spans="1:10" ht="14.65" thickBot="1" x14ac:dyDescent="0.5">
      <c r="H7">
        <f>SQRT(I7^2+J7^2)</f>
        <v>0.59251352692320347</v>
      </c>
      <c r="I7" s="19" cm="1">
        <f t="array" ref="I7:J7">_xlfn.ANCHORARRAY('Schritt 1'!I7)</f>
        <v>0.59184288321431866</v>
      </c>
      <c r="J7" s="20">
        <v>-2.8182994438777077E-2</v>
      </c>
    </row>
    <row r="8" spans="1:10" ht="14.65" thickBot="1" x14ac:dyDescent="0.5">
      <c r="B8">
        <f>SQRT(C8^2+D8^2)</f>
        <v>0.59251352692320347</v>
      </c>
      <c r="C8" s="19" cm="1">
        <f t="array" ref="C8:D8">IF(SQRT(E4^2+F4^2)&gt;=SQRT(E12^2+F12^2),_xlfn.ANCHORARRAY(E4),_xlfn.ANCHORARRAY(E12))</f>
        <v>-0.25364694994899373</v>
      </c>
      <c r="D8" s="20">
        <v>0.53547689433676449</v>
      </c>
    </row>
    <row r="9" spans="1:10" ht="14.65" thickBot="1" x14ac:dyDescent="0.5">
      <c r="H9">
        <f>SQRT(I9^2+J9^2)</f>
        <v>0.14370563859480123</v>
      </c>
      <c r="I9" s="19" cm="1">
        <f t="array" ref="I9:J9">_xlfn.ANCHORARRAY('Schritt 1'!I9)</f>
        <v>0.14091497219388538</v>
      </c>
      <c r="J9" s="20">
        <v>2.8182994438777077E-2</v>
      </c>
    </row>
    <row r="10" spans="1:10" ht="14.65" thickBot="1" x14ac:dyDescent="0.5">
      <c r="F10">
        <f>SQRT(G10^2+H10^2)</f>
        <v>0.14370563859480123</v>
      </c>
      <c r="G10" s="19" cm="1">
        <f t="array" ref="G10:H10">IF(SQRT(I9^2+J9^2)&gt;=SQRT(I11^2+J11^2),_xlfn.ANCHORARRAY(I9),_xlfn.ANCHORARRAY(I11))</f>
        <v>0.14091497219388538</v>
      </c>
      <c r="H10" s="20">
        <v>2.8182994438777077E-2</v>
      </c>
    </row>
    <row r="11" spans="1:10" ht="14.65" thickBot="1" x14ac:dyDescent="0.5">
      <c r="H11">
        <f>SQRT(I11^2+J11^2)</f>
        <v>0.10161523154512721</v>
      </c>
      <c r="I11" s="19" cm="1">
        <f t="array" ref="I11:J11">_xlfn.ANCHORARRAY('Schritt 1'!I11)</f>
        <v>5.6365988877554153E-2</v>
      </c>
      <c r="J11" s="20">
        <v>8.4548983316331233E-2</v>
      </c>
    </row>
    <row r="12" spans="1:10" ht="14.65" thickBot="1" x14ac:dyDescent="0.5">
      <c r="D12">
        <f>SQRT(E12^2+F12^2)</f>
        <v>0.16433368482520175</v>
      </c>
      <c r="E12" s="19" cm="1">
        <f t="array" ref="E12:F12">IF(SQRT(G10^2+H10^2)&gt;=SQRT(G14^2+H14^2),_xlfn.ANCHORARRAY(G10),_xlfn.ANCHORARRAY(G14))</f>
        <v>8.4548983316331233E-2</v>
      </c>
      <c r="F12" s="20">
        <v>0.14091497219388538</v>
      </c>
    </row>
    <row r="13" spans="1:10" ht="14.65" thickBot="1" x14ac:dyDescent="0.5">
      <c r="H13">
        <f>SQRT(I13^2+J13^2)</f>
        <v>0.16433368482520175</v>
      </c>
      <c r="I13" s="19" cm="1">
        <f t="array" ref="I13:J13">_xlfn.ANCHORARRAY('Schritt 1'!I13)</f>
        <v>8.4548983316331233E-2</v>
      </c>
      <c r="J13" s="20">
        <v>0.14091497219388538</v>
      </c>
    </row>
    <row r="14" spans="1:10" ht="14.65" thickBot="1" x14ac:dyDescent="0.5">
      <c r="F14">
        <f>SQRT(G14^2+H14^2)</f>
        <v>0.16433368482520175</v>
      </c>
      <c r="G14" s="19" cm="1">
        <f t="array" ref="G14:H14">IF(SQRT(I13^2+J13^2)&gt;=SQRT(I15^2+J15^2),_xlfn.ANCHORARRAY(I13),_xlfn.ANCHORARRAY(I15))</f>
        <v>8.4548983316331233E-2</v>
      </c>
      <c r="H14" s="20">
        <v>0.14091497219388538</v>
      </c>
    </row>
    <row r="15" spans="1:10" ht="14.65" thickBot="1" x14ac:dyDescent="0.5">
      <c r="H15">
        <f>SQRT(I15^2+J15^2)</f>
        <v>0.10161523154512721</v>
      </c>
      <c r="I15" s="19" cm="1">
        <f t="array" ref="I15:J15">_xlfn.ANCHORARRAY('Schritt 1'!I15)</f>
        <v>-5.6365988877554153E-2</v>
      </c>
      <c r="J15" s="20">
        <v>8.4548983316331233E-2</v>
      </c>
    </row>
    <row r="16" spans="1:10" ht="14.65" thickBot="1" x14ac:dyDescent="0.5">
      <c r="A16">
        <f>SQRT(A17^2+B17^2)</f>
        <v>0.59251352692320347</v>
      </c>
    </row>
    <row r="17" spans="1:10" ht="14.65" thickBot="1" x14ac:dyDescent="0.5">
      <c r="A17" s="19" cm="1">
        <f t="array" ref="A17:B17">IF(SQRT(C8^2+D8^2)&gt;=SQRT(C26^2+D26^2),_xlfn.ANCHORARRAY(C8),_xlfn.ANCHORARRAY(C26))</f>
        <v>-0.25364694994899373</v>
      </c>
      <c r="B17" s="20">
        <v>0.53547689433676449</v>
      </c>
    </row>
    <row r="18" spans="1:10" ht="14.65" thickBot="1" x14ac:dyDescent="0.5"/>
    <row r="19" spans="1:10" ht="14.65" thickBot="1" x14ac:dyDescent="0.5">
      <c r="H19">
        <f>SQRT(I19^2+J19^2)</f>
        <v>0.16433368482520175</v>
      </c>
      <c r="I19" s="19" cm="1">
        <f t="array" ref="I19:J19">_xlfn.ANCHORARRAY('Schritt 1'!I18)</f>
        <v>8.4548983316331233E-2</v>
      </c>
      <c r="J19" s="20">
        <v>-0.14091497219388538</v>
      </c>
    </row>
    <row r="20" spans="1:10" ht="14.65" thickBot="1" x14ac:dyDescent="0.5">
      <c r="F20">
        <f>SQRT(G20^2+H20^2)</f>
        <v>0.16433368482520175</v>
      </c>
      <c r="G20" s="19" cm="1">
        <f t="array" ref="G20:H20">IF(SQRT(I19^2+J19^2)&gt;=SQRT(I21^2+J21^2),_xlfn.ANCHORARRAY(I19),_xlfn.ANCHORARRAY(I21))</f>
        <v>8.4548983316331233E-2</v>
      </c>
      <c r="H20" s="20">
        <v>-0.14091497219388538</v>
      </c>
    </row>
    <row r="21" spans="1:10" ht="14.65" thickBot="1" x14ac:dyDescent="0.5">
      <c r="H21">
        <f>SQRT(I21^2+J21^2)</f>
        <v>0.10161523154512721</v>
      </c>
      <c r="I21" s="19" cm="1">
        <f t="array" ref="I21:J21">_xlfn.ANCHORARRAY('Schritt 1'!I20)</f>
        <v>-5.6365988877554153E-2</v>
      </c>
      <c r="J21" s="20">
        <v>-8.4548983316331233E-2</v>
      </c>
    </row>
    <row r="22" spans="1:10" ht="14.65" thickBot="1" x14ac:dyDescent="0.5">
      <c r="D22">
        <f>SQRT(E22^2+F22^2)</f>
        <v>0.16433368482520175</v>
      </c>
      <c r="E22" s="19" cm="1">
        <f t="array" ref="E22:F22">IF(SQRT(G20^2+H20^2)&gt;=SQRT(G24^2+H24^2),_xlfn.ANCHORARRAY(G20),_xlfn.ANCHORARRAY(G24))</f>
        <v>8.4548983316331233E-2</v>
      </c>
      <c r="F22" s="20">
        <v>-0.14091497219388538</v>
      </c>
    </row>
    <row r="23" spans="1:10" ht="14.65" thickBot="1" x14ac:dyDescent="0.5">
      <c r="H23">
        <f>SQRT(I23^2+J23^2)</f>
        <v>6.3019091374604083E-2</v>
      </c>
      <c r="I23" s="19" cm="1">
        <f t="array" ref="I23:J23">_xlfn.ANCHORARRAY('Schritt 1'!I22)</f>
        <v>2.8182994438777077E-2</v>
      </c>
      <c r="J23" s="20">
        <v>-5.6365988877554153E-2</v>
      </c>
    </row>
    <row r="24" spans="1:10" ht="14.65" thickBot="1" x14ac:dyDescent="0.5">
      <c r="F24">
        <f>SQRT(G24^2+H24^2)</f>
        <v>7.9713545927208113E-2</v>
      </c>
      <c r="G24" s="19" cm="1">
        <f t="array" ref="G24:H24">IF(SQRT(I23^2+J23^2)&gt;=SQRT(I25^2+J25^2),_xlfn.ANCHORARRAY(I23),_xlfn.ANCHORARRAY(I25))</f>
        <v>5.6365988877554153E-2</v>
      </c>
      <c r="H24" s="20">
        <v>5.6365988877554153E-2</v>
      </c>
    </row>
    <row r="25" spans="1:10" ht="14.65" thickBot="1" x14ac:dyDescent="0.5">
      <c r="H25">
        <f>SQRT(I25^2+J25^2)</f>
        <v>7.9713545927208113E-2</v>
      </c>
      <c r="I25" s="19" cm="1">
        <f t="array" ref="I25:J25">_xlfn.ANCHORARRAY('Schritt 1'!I24)</f>
        <v>5.6365988877554153E-2</v>
      </c>
      <c r="J25" s="20">
        <v>5.6365988877554153E-2</v>
      </c>
    </row>
    <row r="26" spans="1:10" ht="14.65" thickBot="1" x14ac:dyDescent="0.5">
      <c r="B26">
        <f>SQRT(C26^2+D26^2)</f>
        <v>0.16433368482520175</v>
      </c>
      <c r="C26" s="19" cm="1">
        <f t="array" ref="C26:D26">IF(SQRT(E22^2+F22^2)&gt;=SQRT(E30^2+F30^2),_xlfn.ANCHORARRAY(E22),_xlfn.ANCHORARRAY(E30))</f>
        <v>8.4548983316331233E-2</v>
      </c>
      <c r="D26" s="20">
        <v>-0.14091497219388538</v>
      </c>
    </row>
    <row r="27" spans="1:10" ht="14.65" thickBot="1" x14ac:dyDescent="0.5">
      <c r="H27">
        <f>SQRT(I27^2+J27^2)</f>
        <v>0.16433368482520175</v>
      </c>
      <c r="I27" s="19" cm="1">
        <f t="array" ref="I27:J27">_xlfn.ANCHORARRAY('Schritt 1'!I26)</f>
        <v>8.4548983316331233E-2</v>
      </c>
      <c r="J27" s="20">
        <v>-0.14091497219388538</v>
      </c>
    </row>
    <row r="28" spans="1:10" ht="14.65" thickBot="1" x14ac:dyDescent="0.5">
      <c r="F28">
        <f>SQRT(G28^2+H28^2)</f>
        <v>0.16433368482520175</v>
      </c>
      <c r="G28" s="19" cm="1">
        <f t="array" ref="G28:H28">IF(SQRT(I27^2+J27^2)&gt;=SQRT(I29^2+J29^2),_xlfn.ANCHORARRAY(I27),_xlfn.ANCHORARRAY(I29))</f>
        <v>8.4548983316331233E-2</v>
      </c>
      <c r="H28" s="20">
        <v>-0.14091497219388538</v>
      </c>
    </row>
    <row r="29" spans="1:10" ht="14.65" thickBot="1" x14ac:dyDescent="0.5">
      <c r="H29">
        <f>SQRT(I29^2+J29^2)</f>
        <v>0.10161523154512721</v>
      </c>
      <c r="I29" s="19" cm="1">
        <f t="array" ref="I29:J29">_xlfn.ANCHORARRAY('Schritt 1'!I28)</f>
        <v>-5.6365988877554153E-2</v>
      </c>
      <c r="J29" s="20">
        <v>-8.4548983316331233E-2</v>
      </c>
    </row>
    <row r="30" spans="1:10" ht="14.65" thickBot="1" x14ac:dyDescent="0.5">
      <c r="D30">
        <f>SQRT(E30^2+F30^2)</f>
        <v>0.16433368482520175</v>
      </c>
      <c r="E30" s="19" cm="1">
        <f t="array" ref="E30:F30">IF(SQRT(G28^2+H28^2)&gt;=SQRT(G32^2+H32^2),_xlfn.ANCHORARRAY(G28),_xlfn.ANCHORARRAY(G32))</f>
        <v>8.4548983316331233E-2</v>
      </c>
      <c r="F30" s="20">
        <v>-0.14091497219388538</v>
      </c>
    </row>
    <row r="31" spans="1:10" ht="14.65" thickBot="1" x14ac:dyDescent="0.5">
      <c r="H31">
        <f>SQRT(I31^2+J31^2)</f>
        <v>6.3019091374604083E-2</v>
      </c>
      <c r="I31" s="19" cm="1">
        <f t="array" ref="I31:J31">_xlfn.ANCHORARRAY('Schritt 1'!I30)</f>
        <v>2.8182994438777077E-2</v>
      </c>
      <c r="J31" s="20">
        <v>-5.6365988877554153E-2</v>
      </c>
    </row>
    <row r="32" spans="1:10" ht="14.65" thickBot="1" x14ac:dyDescent="0.5">
      <c r="F32">
        <f>SQRT(G32^2+H32^2)</f>
        <v>7.9713545927208113E-2</v>
      </c>
      <c r="G32" s="19" cm="1">
        <f t="array" ref="G32:H32">IF(SQRT(I31^2+J31^2)&gt;=SQRT(I33^2+J33^2),_xlfn.ANCHORARRAY(I31),_xlfn.ANCHORARRAY(I33))</f>
        <v>5.6365988877554153E-2</v>
      </c>
      <c r="H32" s="20">
        <v>5.6365988877554153E-2</v>
      </c>
    </row>
    <row r="33" spans="8:10" ht="14.65" thickBot="1" x14ac:dyDescent="0.5">
      <c r="H33">
        <f>SQRT(I33^2+J33^2)</f>
        <v>7.9713545927208113E-2</v>
      </c>
      <c r="I33" s="19" cm="1">
        <f t="array" ref="I33:J33">_xlfn.ANCHORARRAY('Schritt 1'!I32)</f>
        <v>5.6365988877554153E-2</v>
      </c>
      <c r="J33" s="20">
        <v>5.6365988877554153E-2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9BE8-D842-4381-AA27-C646EE20B5B3}">
  <dimension ref="A1:J33"/>
  <sheetViews>
    <sheetView workbookViewId="0">
      <selection activeCell="H21" sqref="H13:H21"/>
    </sheetView>
  </sheetViews>
  <sheetFormatPr baseColWidth="10" defaultRowHeight="14.25" x14ac:dyDescent="0.45"/>
  <sheetData>
    <row r="1" spans="1:10" ht="14.65" thickBot="1" x14ac:dyDescent="0.5">
      <c r="A1" t="s">
        <v>11</v>
      </c>
      <c r="I1" s="19">
        <f>('Schritt 3'!I1*'Schritt 3'!G2+'Schritt 3'!J1*'Schritt 3'!H2)/('Schritt 3'!G2^2+'Schritt 3'!H2^2)</f>
        <v>1</v>
      </c>
      <c r="J1" s="20">
        <f>('Schritt 3'!J1*'Schritt 3'!G2-'Schritt 3'!I1*'Schritt 3'!H2)/('Schritt 3'!G2^2+'Schritt 3'!H2^2)</f>
        <v>0</v>
      </c>
    </row>
    <row r="2" spans="1:10" ht="14.65" thickBot="1" x14ac:dyDescent="0.5">
      <c r="G2" s="19">
        <f>('Schritt 3'!G2*'Schritt 3'!E4+'Schritt 3'!H2*'Schritt 3'!F4)/('Schritt 3'!E4^2+'Schritt 3'!F4^2)</f>
        <v>1</v>
      </c>
      <c r="H2" s="20">
        <f>('Schritt 3'!H2*'Schritt 3'!E4-'Schritt 3'!G2*'Schritt 3'!F4)/('Schritt 3'!E4^2+'Schritt 3'!F4^2)</f>
        <v>0</v>
      </c>
    </row>
    <row r="3" spans="1:10" ht="14.65" thickBot="1" x14ac:dyDescent="0.5">
      <c r="I3" s="19">
        <f>('Schritt 3'!I3*'Schritt 3'!G2+'Schritt 3'!J3*'Schritt 3'!H2)/('Schritt 3'!G2^2+'Schritt 3'!H2^2)</f>
        <v>0.26470588235294118</v>
      </c>
      <c r="J3" s="20">
        <f>('Schritt 3'!J3*'Schritt 3'!G2-'Schritt 3'!I3*'Schritt 3'!H2)/('Schritt 3'!G2^2+'Schritt 3'!H2^2)</f>
        <v>0.55882352941176472</v>
      </c>
    </row>
    <row r="4" spans="1:10" ht="14.65" thickBot="1" x14ac:dyDescent="0.5">
      <c r="E4" s="19">
        <f>('Schritt 3'!E4*'Schritt 3'!C8+'Schritt 3'!F4*'Schritt 3'!D8)/('Schritt 3'!C8^2+'Schritt 3'!D8^2)</f>
        <v>1</v>
      </c>
      <c r="F4" s="20">
        <f>('Schritt 3'!F4*'Schritt 3'!C8-'Schritt 3'!E4*'Schritt 3'!D8)/('Schritt 3'!C8^2+'Schritt 3'!D8^2)</f>
        <v>0</v>
      </c>
    </row>
    <row r="5" spans="1:10" ht="14.65" thickBot="1" x14ac:dyDescent="0.5">
      <c r="I5" s="19">
        <f>('Schritt 3'!I5*'Schritt 3'!G6+'Schritt 3'!J5*'Schritt 3'!H6)/('Schritt 3'!G6^2+'Schritt 3'!H6^2)</f>
        <v>0</v>
      </c>
      <c r="J5" s="20">
        <f>('Schritt 3'!J5*'Schritt 3'!G6-'Schritt 3'!I5*'Schritt 3'!H6)/('Schritt 3'!G6^2+'Schritt 3'!H6^2)</f>
        <v>0</v>
      </c>
    </row>
    <row r="6" spans="1:10" ht="14.65" thickBot="1" x14ac:dyDescent="0.5">
      <c r="G6" s="19">
        <f>('Schritt 3'!G6*'Schritt 3'!E4+'Schritt 3'!H6*'Schritt 3'!F4)/('Schritt 3'!E4^2+'Schritt 3'!F4^2)</f>
        <v>-0.4705882352941177</v>
      </c>
      <c r="H6" s="20">
        <f>('Schritt 3'!H6*'Schritt 3'!E4-'Schritt 3'!G6*'Schritt 3'!F4)/('Schritt 3'!E4^2+'Schritt 3'!F4^2)</f>
        <v>-0.88235294117647067</v>
      </c>
    </row>
    <row r="7" spans="1:10" ht="14.65" thickBot="1" x14ac:dyDescent="0.5">
      <c r="I7" s="19">
        <f>('Schritt 3'!I7*'Schritt 3'!G6+'Schritt 3'!J7*'Schritt 3'!H6)/('Schritt 3'!G6^2+'Schritt 3'!H6^2)</f>
        <v>1</v>
      </c>
      <c r="J7" s="20">
        <f>('Schritt 3'!J7*'Schritt 3'!G6-'Schritt 3'!I7*'Schritt 3'!H6)/('Schritt 3'!G6^2+'Schritt 3'!H6^2)</f>
        <v>0</v>
      </c>
    </row>
    <row r="8" spans="1:10" ht="14.65" thickBot="1" x14ac:dyDescent="0.5">
      <c r="C8" s="19">
        <f>('Schritt 3'!C8*'Schritt 3'!A17+'Schritt 3'!D8*'Schritt 3'!B17)/('Schritt 3'!A17^2+'Schritt 3'!B17^2)</f>
        <v>1</v>
      </c>
      <c r="D8" s="20">
        <f>('Schritt 3'!D8*'Schritt 3'!A17-'Schritt 3'!C8*'Schritt 3'!B17)/('Schritt 3'!A17^2+'Schritt 3'!B17^2)</f>
        <v>0</v>
      </c>
    </row>
    <row r="9" spans="1:10" ht="14.65" thickBot="1" x14ac:dyDescent="0.5">
      <c r="I9" s="19">
        <f>('Schritt 3'!I9*'Schritt 3'!G10+'Schritt 3'!J9*'Schritt 3'!H10)/('Schritt 3'!G10^2+'Schritt 3'!H10^2)</f>
        <v>1</v>
      </c>
      <c r="J9" s="20">
        <f>('Schritt 3'!J9*'Schritt 3'!G10-'Schritt 3'!I9*'Schritt 3'!H10)/('Schritt 3'!G10^2+'Schritt 3'!H10^2)</f>
        <v>0</v>
      </c>
    </row>
    <row r="10" spans="1:10" ht="14.65" thickBot="1" x14ac:dyDescent="0.5">
      <c r="G10" s="19">
        <f>('Schritt 3'!G10*'Schritt 3'!E12+'Schritt 3'!H10*'Schritt 3'!F12)/('Schritt 3'!E12^2+'Schritt 3'!F12^2)</f>
        <v>0.58823529411764708</v>
      </c>
      <c r="H10" s="20">
        <f>('Schritt 3'!H10*'Schritt 3'!E12-'Schritt 3'!G10*'Schritt 3'!F12)/('Schritt 3'!E12^2+'Schritt 3'!F12^2)</f>
        <v>-0.64705882352941169</v>
      </c>
    </row>
    <row r="11" spans="1:10" ht="14.65" thickBot="1" x14ac:dyDescent="0.5">
      <c r="I11" s="19">
        <f>('Schritt 3'!I11*'Schritt 3'!G10+'Schritt 3'!J11*'Schritt 3'!H10)/('Schritt 3'!G10^2+'Schritt 3'!H10^2)</f>
        <v>0.50000000000000011</v>
      </c>
      <c r="J11" s="20">
        <f>('Schritt 3'!J11*'Schritt 3'!G10-'Schritt 3'!I11*'Schritt 3'!H10)/('Schritt 3'!G10^2+'Schritt 3'!H10^2)</f>
        <v>0.50000000000000011</v>
      </c>
    </row>
    <row r="12" spans="1:10" ht="14.65" thickBot="1" x14ac:dyDescent="0.5">
      <c r="E12" s="19">
        <f>('Schritt 3'!E12*'Schritt 3'!C8+'Schritt 3'!F12*'Schritt 3'!D8)/('Schritt 3'!C8^2+'Schritt 3'!D8^2)</f>
        <v>0.1538461538461538</v>
      </c>
      <c r="F12" s="20">
        <f>('Schritt 3'!F12*'Schritt 3'!C8-'Schritt 3'!E12*'Schritt 3'!D8)/('Schritt 3'!C8^2+'Schritt 3'!D8^2)</f>
        <v>-0.23076923076923075</v>
      </c>
    </row>
    <row r="13" spans="1:10" ht="14.65" thickBot="1" x14ac:dyDescent="0.5">
      <c r="I13" s="19">
        <f>('Schritt 3'!I13*'Schritt 3'!G14+'Schritt 3'!J13*'Schritt 3'!H14)/('Schritt 3'!G14^2+'Schritt 3'!H14^2)</f>
        <v>1</v>
      </c>
      <c r="J13" s="20">
        <f>('Schritt 3'!J13*'Schritt 3'!G14-'Schritt 3'!I13*'Schritt 3'!H14)/('Schritt 3'!G14^2+'Schritt 3'!H14^2)</f>
        <v>0</v>
      </c>
    </row>
    <row r="14" spans="1:10" ht="14.65" thickBot="1" x14ac:dyDescent="0.5">
      <c r="G14" s="19">
        <f>('Schritt 3'!G14*'Schritt 3'!E12+'Schritt 3'!H14*'Schritt 3'!F12)/('Schritt 3'!E12^2+'Schritt 3'!F12^2)</f>
        <v>1</v>
      </c>
      <c r="H14" s="20">
        <f>('Schritt 3'!H14*'Schritt 3'!E12-'Schritt 3'!G14*'Schritt 3'!F12)/('Schritt 3'!E12^2+'Schritt 3'!F12^2)</f>
        <v>0</v>
      </c>
    </row>
    <row r="15" spans="1:10" ht="14.65" thickBot="1" x14ac:dyDescent="0.5">
      <c r="I15" s="19">
        <f>('Schritt 3'!I15*'Schritt 3'!G14+'Schritt 3'!J15*'Schritt 3'!H14)/('Schritt 3'!G14^2+'Schritt 3'!H14^2)</f>
        <v>0.26470588235294118</v>
      </c>
      <c r="J15" s="20">
        <f>('Schritt 3'!J15*'Schritt 3'!G14-'Schritt 3'!I15*'Schritt 3'!H14)/('Schritt 3'!G14^2+'Schritt 3'!H14^2)</f>
        <v>0.55882352941176472</v>
      </c>
    </row>
    <row r="16" spans="1:10" ht="14.65" thickBot="1" x14ac:dyDescent="0.5"/>
    <row r="17" spans="1:10" ht="14.65" thickBot="1" x14ac:dyDescent="0.5">
      <c r="A17" s="19">
        <f>'Schritt 3'!A17/1</f>
        <v>-0.25364694994899373</v>
      </c>
      <c r="B17" s="20">
        <f>'Schritt 3'!B17/1</f>
        <v>0.53547689433676449</v>
      </c>
    </row>
    <row r="18" spans="1:10" ht="14.65" thickBot="1" x14ac:dyDescent="0.5"/>
    <row r="19" spans="1:10" ht="14.65" thickBot="1" x14ac:dyDescent="0.5">
      <c r="I19" s="19">
        <f>('Schritt 3'!I19*'Schritt 3'!G20+'Schritt 3'!J19*'Schritt 3'!H20)/('Schritt 3'!G20^2+'Schritt 3'!H20^2)</f>
        <v>1</v>
      </c>
      <c r="J19" s="20">
        <f>('Schritt 3'!J19*'Schritt 3'!G20-'Schritt 3'!I19*'Schritt 3'!H20)/('Schritt 3'!G20^2+'Schritt 3'!H20^2)</f>
        <v>0</v>
      </c>
    </row>
    <row r="20" spans="1:10" ht="14.65" thickBot="1" x14ac:dyDescent="0.5">
      <c r="G20" s="19">
        <f>('Schritt 3'!G20*'Schritt 3'!E22+'Schritt 3'!H20*'Schritt 3'!F22)/('Schritt 3'!E22^2+'Schritt 3'!F22^2)</f>
        <v>1</v>
      </c>
      <c r="H20" s="20">
        <f>('Schritt 3'!H20*'Schritt 3'!E22-'Schritt 3'!G20*'Schritt 3'!F22)/('Schritt 3'!E22^2+'Schritt 3'!F22^2)</f>
        <v>0</v>
      </c>
    </row>
    <row r="21" spans="1:10" ht="14.65" thickBot="1" x14ac:dyDescent="0.5">
      <c r="I21" s="19">
        <f>('Schritt 3'!I21*'Schritt 3'!G20+'Schritt 3'!J21*'Schritt 3'!H20)/('Schritt 3'!G20^2+'Schritt 3'!H20^2)</f>
        <v>0.26470588235294118</v>
      </c>
      <c r="J21" s="20">
        <f>('Schritt 3'!J21*'Schritt 3'!G20-'Schritt 3'!I21*'Schritt 3'!H20)/('Schritt 3'!G20^2+'Schritt 3'!H20^2)</f>
        <v>-0.55882352941176472</v>
      </c>
    </row>
    <row r="22" spans="1:10" ht="14.65" thickBot="1" x14ac:dyDescent="0.5">
      <c r="E22" s="19">
        <f>('Schritt 3'!E22*'Schritt 3'!C26+'Schritt 3'!F22*'Schritt 3'!D26)/('Schritt 3'!C26^2+'Schritt 3'!D26^2)</f>
        <v>1</v>
      </c>
      <c r="F22" s="20">
        <f>('Schritt 3'!F22*'Schritt 3'!C26-'Schritt 3'!E22*'Schritt 3'!D26)/('Schritt 3'!C26^2+'Schritt 3'!D26^2)</f>
        <v>0</v>
      </c>
    </row>
    <row r="23" spans="1:10" ht="14.65" thickBot="1" x14ac:dyDescent="0.5">
      <c r="I23" s="19">
        <f>('Schritt 3'!I23*'Schritt 3'!G24+'Schritt 3'!J23*'Schritt 3'!H24)/('Schritt 3'!G24^2+'Schritt 3'!H24^2)</f>
        <v>-0.25</v>
      </c>
      <c r="J23" s="20">
        <f>('Schritt 3'!J23*'Schritt 3'!G24-'Schritt 3'!I23*'Schritt 3'!H24)/('Schritt 3'!G24^2+'Schritt 3'!H24^2)</f>
        <v>-0.75000000000000011</v>
      </c>
    </row>
    <row r="24" spans="1:10" ht="14.65" thickBot="1" x14ac:dyDescent="0.5">
      <c r="G24" s="19">
        <f>('Schritt 3'!G24*'Schritt 3'!E22+'Schritt 3'!H24*'Schritt 3'!F22)/('Schritt 3'!E22^2+'Schritt 3'!F22^2)</f>
        <v>-0.11764705882352938</v>
      </c>
      <c r="H24" s="20">
        <f>('Schritt 3'!H24*'Schritt 3'!E22-'Schritt 3'!G24*'Schritt 3'!F22)/('Schritt 3'!E22^2+'Schritt 3'!F22^2)</f>
        <v>0.4705882352941177</v>
      </c>
    </row>
    <row r="25" spans="1:10" ht="14.65" thickBot="1" x14ac:dyDescent="0.5">
      <c r="I25" s="19">
        <f>('Schritt 3'!I25*'Schritt 3'!G24+'Schritt 3'!J25*'Schritt 3'!H24)/('Schritt 3'!G24^2+'Schritt 3'!H24^2)</f>
        <v>1</v>
      </c>
      <c r="J25" s="20">
        <f>('Schritt 3'!J25*'Schritt 3'!G24-'Schritt 3'!I25*'Schritt 3'!H24)/('Schritt 3'!G24^2+'Schritt 3'!H24^2)</f>
        <v>0</v>
      </c>
    </row>
    <row r="26" spans="1:10" ht="14.65" thickBot="1" x14ac:dyDescent="0.5">
      <c r="C26" s="19">
        <f>('Schritt 3'!C26*'Schritt 3'!A17+'Schritt 3'!D26*'Schritt 3'!B17)/('Schritt 3'!A17^2+'Schritt 3'!B17^2)</f>
        <v>-0.27601809954751128</v>
      </c>
      <c r="D26" s="20">
        <f>('Schritt 3'!D26*'Schritt 3'!A17-'Schritt 3'!C26*'Schritt 3'!B17)/('Schritt 3'!A17^2+'Schritt 3'!B17^2)</f>
        <v>-2.7149321266968323E-2</v>
      </c>
    </row>
    <row r="27" spans="1:10" ht="14.65" thickBot="1" x14ac:dyDescent="0.5">
      <c r="I27" s="19">
        <f>('Schritt 3'!I27*'Schritt 3'!G28+'Schritt 3'!J27*'Schritt 3'!H28)/('Schritt 3'!G28^2+'Schritt 3'!H28^2)</f>
        <v>1</v>
      </c>
      <c r="J27" s="20">
        <f>('Schritt 3'!J27*'Schritt 3'!G28-'Schritt 3'!I27*'Schritt 3'!H28)/('Schritt 3'!G28^2+'Schritt 3'!H28^2)</f>
        <v>0</v>
      </c>
    </row>
    <row r="28" spans="1:10" ht="14.65" thickBot="1" x14ac:dyDescent="0.5">
      <c r="G28" s="19">
        <f>('Schritt 3'!G28*'Schritt 3'!E30+'Schritt 3'!H28*'Schritt 3'!F30)/('Schritt 3'!E30^2+'Schritt 3'!F30^2)</f>
        <v>1</v>
      </c>
      <c r="H28" s="20">
        <f>('Schritt 3'!H28*'Schritt 3'!E30-'Schritt 3'!G28*'Schritt 3'!F30)/('Schritt 3'!E30^2+'Schritt 3'!F30^2)</f>
        <v>0</v>
      </c>
    </row>
    <row r="29" spans="1:10" ht="14.65" thickBot="1" x14ac:dyDescent="0.5">
      <c r="I29" s="19">
        <f>('Schritt 3'!I29*'Schritt 3'!G28+'Schritt 3'!J29*'Schritt 3'!H28)/('Schritt 3'!G28^2+'Schritt 3'!H28^2)</f>
        <v>0.26470588235294118</v>
      </c>
      <c r="J29" s="20">
        <f>('Schritt 3'!J29*'Schritt 3'!G28-'Schritt 3'!I29*'Schritt 3'!H28)/('Schritt 3'!G28^2+'Schritt 3'!H28^2)</f>
        <v>-0.55882352941176472</v>
      </c>
    </row>
    <row r="30" spans="1:10" ht="14.65" thickBot="1" x14ac:dyDescent="0.5">
      <c r="E30" s="19">
        <f>('Schritt 3'!E30*'Schritt 3'!C26+'Schritt 3'!F30*'Schritt 3'!D26)/('Schritt 3'!C26^2+'Schritt 3'!D26^2)</f>
        <v>1</v>
      </c>
      <c r="F30" s="20">
        <f>('Schritt 3'!F30*'Schritt 3'!C26-'Schritt 3'!E30*'Schritt 3'!D26)/('Schritt 3'!C26^2+'Schritt 3'!D26^2)</f>
        <v>0</v>
      </c>
    </row>
    <row r="31" spans="1:10" ht="14.65" thickBot="1" x14ac:dyDescent="0.5">
      <c r="I31" s="19">
        <f>('Schritt 3'!I31*'Schritt 3'!G32+'Schritt 3'!J31*'Schritt 3'!H32)/('Schritt 3'!G32^2+'Schritt 3'!H32^2)</f>
        <v>-0.25</v>
      </c>
      <c r="J31" s="20">
        <f>('Schritt 3'!J31*'Schritt 3'!G32-'Schritt 3'!I31*'Schritt 3'!H32)/('Schritt 3'!G32^2+'Schritt 3'!H32^2)</f>
        <v>-0.75000000000000011</v>
      </c>
    </row>
    <row r="32" spans="1:10" ht="14.65" thickBot="1" x14ac:dyDescent="0.5">
      <c r="G32" s="19">
        <f>('Schritt 3'!G32*'Schritt 3'!E30+'Schritt 3'!H32*'Schritt 3'!F30)/('Schritt 3'!E30^2+'Schritt 3'!F30^2)</f>
        <v>-0.11764705882352938</v>
      </c>
      <c r="H32" s="20">
        <f>('Schritt 3'!H32*'Schritt 3'!E30-'Schritt 3'!G32*'Schritt 3'!F30)/('Schritt 3'!E30^2+'Schritt 3'!F30^2)</f>
        <v>0.4705882352941177</v>
      </c>
    </row>
    <row r="33" spans="9:10" ht="14.65" thickBot="1" x14ac:dyDescent="0.5">
      <c r="I33" s="19">
        <f>('Schritt 3'!I33*'Schritt 3'!G32+'Schritt 3'!J33*'Schritt 3'!H32)/('Schritt 3'!G32^2+'Schritt 3'!H32^2)</f>
        <v>1</v>
      </c>
      <c r="J33" s="20">
        <f>('Schritt 3'!J33*'Schritt 3'!G32-'Schritt 3'!I33*'Schritt 3'!H32)/('Schritt 3'!G32^2+'Schritt 3'!H32^2)</f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1504-8CC8-4608-A7FB-A8011E7389EF}">
  <dimension ref="A1:I32"/>
  <sheetViews>
    <sheetView workbookViewId="0">
      <selection activeCell="M12" sqref="M12"/>
    </sheetView>
  </sheetViews>
  <sheetFormatPr baseColWidth="10" defaultRowHeight="14.25" x14ac:dyDescent="0.45"/>
  <cols>
    <col min="1" max="1" width="18.73046875" bestFit="1" customWidth="1"/>
    <col min="3" max="3" width="18.73046875" bestFit="1" customWidth="1"/>
    <col min="5" max="5" width="18.73046875" bestFit="1" customWidth="1"/>
    <col min="7" max="7" width="18.73046875" bestFit="1" customWidth="1"/>
    <col min="9" max="9" width="18.73046875" bestFit="1" customWidth="1"/>
  </cols>
  <sheetData>
    <row r="1" spans="1:9" ht="14.65" thickBot="1" x14ac:dyDescent="0.5">
      <c r="A1" s="41" t="s">
        <v>13</v>
      </c>
      <c r="B1" s="41"/>
      <c r="C1" s="41"/>
      <c r="D1" s="41"/>
      <c r="E1" s="41"/>
      <c r="F1" s="41"/>
      <c r="G1" s="41"/>
      <c r="H1" s="41"/>
      <c r="I1" s="42">
        <f>IF(AND('Schritt 1'!I1=0,'Schritt 1'!J1=0),0,1)</f>
        <v>1</v>
      </c>
    </row>
    <row r="2" spans="1:9" ht="14.65" thickBot="1" x14ac:dyDescent="0.5">
      <c r="A2" s="41"/>
      <c r="B2" s="41"/>
      <c r="C2" s="41"/>
      <c r="D2" s="41"/>
      <c r="E2" s="41"/>
      <c r="F2" s="41"/>
      <c r="G2" s="42">
        <f>I1*('Schritt 4'!I1^2+'Schritt 4'!J1^2)+I3*('Schritt 4'!I3^2+'Schritt 4'!J3^2)</f>
        <v>1.3823529411764706</v>
      </c>
      <c r="H2" s="41"/>
      <c r="I2" s="41"/>
    </row>
    <row r="3" spans="1:9" ht="14.65" thickBot="1" x14ac:dyDescent="0.5">
      <c r="A3" s="41"/>
      <c r="B3" s="41"/>
      <c r="C3" s="41"/>
      <c r="D3" s="41"/>
      <c r="E3" s="41"/>
      <c r="F3" s="41"/>
      <c r="G3" s="41"/>
      <c r="H3" s="41"/>
      <c r="I3" s="42">
        <f>IF(AND('Schritt 1'!I3=0,'Schritt 1'!J3=0),0,1)</f>
        <v>1</v>
      </c>
    </row>
    <row r="4" spans="1:9" ht="14.65" thickBot="1" x14ac:dyDescent="0.5">
      <c r="A4" s="41"/>
      <c r="B4" s="41"/>
      <c r="C4" s="41"/>
      <c r="D4" s="41"/>
      <c r="E4" s="42">
        <f>G2*('Schritt 4'!G2^2+'Schritt 4'!H2^2)+G6*('Schritt 4'!G6^2+'Schritt 4'!H6^2)</f>
        <v>2.382352941176471</v>
      </c>
      <c r="F4" s="41"/>
      <c r="G4" s="41"/>
      <c r="H4" s="41"/>
      <c r="I4" s="41"/>
    </row>
    <row r="5" spans="1:9" ht="14.65" thickBot="1" x14ac:dyDescent="0.5">
      <c r="A5" s="41"/>
      <c r="B5" s="41"/>
      <c r="C5" s="41"/>
      <c r="D5" s="41"/>
      <c r="E5" s="41"/>
      <c r="F5" s="41"/>
      <c r="G5" s="41"/>
      <c r="H5" s="41"/>
      <c r="I5" s="42">
        <f>IF(AND('Schritt 1'!I5=0,'Schritt 1'!J5=0),0,1)</f>
        <v>0</v>
      </c>
    </row>
    <row r="6" spans="1:9" ht="14.65" thickBot="1" x14ac:dyDescent="0.5">
      <c r="A6" s="41"/>
      <c r="B6" s="41"/>
      <c r="C6" s="41"/>
      <c r="D6" s="41"/>
      <c r="E6" s="41"/>
      <c r="F6" s="41"/>
      <c r="G6" s="42">
        <f>I5*('Schritt 4'!I5^2+'Schritt 4'!J5^2)+I7*('Schritt 4'!I7^2+'Schritt 4'!J7^2)</f>
        <v>1</v>
      </c>
      <c r="H6" s="41"/>
      <c r="I6" s="41"/>
    </row>
    <row r="7" spans="1:9" ht="14.65" thickBot="1" x14ac:dyDescent="0.5">
      <c r="A7" s="41"/>
      <c r="B7" s="41"/>
      <c r="C7" s="41"/>
      <c r="D7" s="41"/>
      <c r="E7" s="41"/>
      <c r="F7" s="41"/>
      <c r="G7" s="41"/>
      <c r="H7" s="41"/>
      <c r="I7" s="42">
        <f>IF(AND('Schritt 1'!I7=0,'Schritt 1'!J7=0),0,1)</f>
        <v>1</v>
      </c>
    </row>
    <row r="8" spans="1:9" ht="14.65" thickBot="1" x14ac:dyDescent="0.5">
      <c r="A8" s="41"/>
      <c r="B8" s="41"/>
      <c r="C8" s="42">
        <f>E4*('Schritt 4'!E4^2+'Schritt 4'!F4^2)+E12*('Schritt 4'!E12^2+'Schritt 4'!F12^2)</f>
        <v>2.5769230769230771</v>
      </c>
      <c r="D8" s="41"/>
      <c r="E8" s="41"/>
      <c r="F8" s="41"/>
      <c r="G8" s="41"/>
      <c r="H8" s="41"/>
      <c r="I8" s="41"/>
    </row>
    <row r="9" spans="1:9" ht="14.65" thickBot="1" x14ac:dyDescent="0.5">
      <c r="A9" s="41"/>
      <c r="B9" s="41"/>
      <c r="C9" s="41"/>
      <c r="D9" s="41"/>
      <c r="E9" s="41"/>
      <c r="F9" s="41"/>
      <c r="G9" s="41"/>
      <c r="H9" s="41"/>
      <c r="I9" s="42">
        <f>IF(AND('Schritt 1'!I9=0,'Schritt 1'!J9=0),0,1)</f>
        <v>1</v>
      </c>
    </row>
    <row r="10" spans="1:9" ht="14.65" thickBot="1" x14ac:dyDescent="0.5">
      <c r="A10" s="41"/>
      <c r="B10" s="41"/>
      <c r="C10" s="41"/>
      <c r="D10" s="41"/>
      <c r="E10" s="41"/>
      <c r="F10" s="41"/>
      <c r="G10" s="42">
        <f>I9*('Schritt 4'!I9^2+'Schritt 4'!J9^2)+I11*('Schritt 4'!I11^2+'Schritt 4'!J11^2)</f>
        <v>1.5000000000000002</v>
      </c>
      <c r="H10" s="41"/>
      <c r="I10" s="41"/>
    </row>
    <row r="11" spans="1:9" ht="14.65" thickBot="1" x14ac:dyDescent="0.5">
      <c r="A11" s="41"/>
      <c r="B11" s="41"/>
      <c r="C11" s="41"/>
      <c r="D11" s="41"/>
      <c r="E11" s="41"/>
      <c r="F11" s="41"/>
      <c r="G11" s="41"/>
      <c r="H11" s="41"/>
      <c r="I11" s="42">
        <f>IF(AND('Schritt 1'!I11=0,'Schritt 1'!J11=0),0,1)</f>
        <v>1</v>
      </c>
    </row>
    <row r="12" spans="1:9" ht="14.65" thickBot="1" x14ac:dyDescent="0.5">
      <c r="A12" s="41"/>
      <c r="B12" s="41"/>
      <c r="C12" s="41"/>
      <c r="D12" s="41"/>
      <c r="E12" s="42">
        <f>G10*('Schritt 4'!G10^2+'Schritt 4'!H10^2)+G14*('Schritt 4'!G14^2+'Schritt 4'!H14^2)</f>
        <v>2.5294117647058822</v>
      </c>
      <c r="F12" s="41"/>
      <c r="G12" s="41"/>
      <c r="H12" s="41"/>
      <c r="I12" s="41"/>
    </row>
    <row r="13" spans="1:9" ht="14.65" thickBot="1" x14ac:dyDescent="0.5">
      <c r="A13" s="41"/>
      <c r="B13" s="41"/>
      <c r="C13" s="41"/>
      <c r="D13" s="41"/>
      <c r="E13" s="41"/>
      <c r="F13" s="41"/>
      <c r="G13" s="41"/>
      <c r="H13" s="41"/>
      <c r="I13" s="42">
        <f>IF(AND('Schritt 1'!I13=0,'Schritt 1'!J13=0),0,1)</f>
        <v>1</v>
      </c>
    </row>
    <row r="14" spans="1:9" ht="14.65" thickBot="1" x14ac:dyDescent="0.5">
      <c r="A14" s="41"/>
      <c r="B14" s="41"/>
      <c r="C14" s="41"/>
      <c r="D14" s="41"/>
      <c r="E14" s="41"/>
      <c r="F14" s="41"/>
      <c r="G14" s="42">
        <f>I13*('Schritt 4'!I13^2+'Schritt 4'!J13^2)+I15*('Schritt 4'!I15^2+'Schritt 4'!J15^2)</f>
        <v>1.3823529411764706</v>
      </c>
      <c r="H14" s="41"/>
      <c r="I14" s="41"/>
    </row>
    <row r="15" spans="1:9" ht="14.65" thickBot="1" x14ac:dyDescent="0.5">
      <c r="A15" s="41"/>
      <c r="B15" s="41"/>
      <c r="C15" s="41"/>
      <c r="D15" s="41"/>
      <c r="E15" s="41"/>
      <c r="F15" s="41"/>
      <c r="G15" s="41"/>
      <c r="H15" s="41"/>
      <c r="I15" s="42">
        <f>IF(AND('Schritt 1'!I15=0,'Schritt 1'!J15=0),0,1)</f>
        <v>1</v>
      </c>
    </row>
    <row r="16" spans="1:9" ht="14.65" thickBot="1" x14ac:dyDescent="0.5">
      <c r="A16" s="41"/>
      <c r="B16" s="41"/>
      <c r="C16" s="41"/>
      <c r="D16" s="41"/>
      <c r="E16" s="41"/>
      <c r="F16" s="41"/>
      <c r="G16" s="41"/>
      <c r="H16" s="41"/>
      <c r="I16" s="41"/>
    </row>
    <row r="17" spans="1:9" ht="14.65" thickBot="1" x14ac:dyDescent="0.5">
      <c r="A17" s="42">
        <f>C8*('Schritt 4'!C8^2+'Schritt 4'!D8^2)+C25*('Schritt 4'!C26^2+'Schritt 4'!D26^2)</f>
        <v>2.8484162895927603</v>
      </c>
      <c r="B17" s="41"/>
      <c r="C17" s="41"/>
      <c r="D17" s="41"/>
      <c r="E17" s="41"/>
      <c r="F17" s="41"/>
      <c r="G17" s="41"/>
      <c r="H17" s="41"/>
      <c r="I17" s="41"/>
    </row>
    <row r="18" spans="1:9" ht="14.65" thickBot="1" x14ac:dyDescent="0.5">
      <c r="A18" s="41"/>
      <c r="B18" s="41"/>
      <c r="C18" s="41"/>
      <c r="D18" s="41"/>
      <c r="E18" s="41"/>
      <c r="F18" s="41"/>
      <c r="G18" s="41"/>
      <c r="H18" s="41"/>
      <c r="I18" s="42">
        <f>IF(AND('Schritt 1'!I18=0,'Schritt 1'!J18=0),0,1)</f>
        <v>1</v>
      </c>
    </row>
    <row r="19" spans="1:9" ht="14.65" thickBot="1" x14ac:dyDescent="0.5">
      <c r="A19" s="41"/>
      <c r="B19" s="41"/>
      <c r="C19" s="41"/>
      <c r="D19" s="41"/>
      <c r="E19" s="41"/>
      <c r="F19" s="41"/>
      <c r="G19" s="42">
        <f>I18*('Schritt 4'!I19^2+'Schritt 4'!J19^2)+I20*('Schritt 4'!I21^2+'Schritt 4'!J21^2)</f>
        <v>1.3823529411764706</v>
      </c>
      <c r="H19" s="41"/>
      <c r="I19" s="41"/>
    </row>
    <row r="20" spans="1:9" ht="14.65" thickBot="1" x14ac:dyDescent="0.5">
      <c r="A20" s="41"/>
      <c r="B20" s="41"/>
      <c r="C20" s="41"/>
      <c r="D20" s="41"/>
      <c r="E20" s="41"/>
      <c r="F20" s="41"/>
      <c r="G20" s="41"/>
      <c r="H20" s="41"/>
      <c r="I20" s="42">
        <f>IF(AND('Schritt 1'!I20=0,'Schritt 1'!J20=0),0,1)</f>
        <v>1</v>
      </c>
    </row>
    <row r="21" spans="1:9" ht="14.65" thickBot="1" x14ac:dyDescent="0.5">
      <c r="A21" s="41"/>
      <c r="B21" s="41"/>
      <c r="C21" s="41"/>
      <c r="D21" s="41"/>
      <c r="E21" s="42">
        <f>G19*('Schritt 4'!G20^2+'Schritt 4'!H20^2)+G23*('Schritt 4'!G24^2+'Schritt 4'!H24^2)</f>
        <v>1.7647058823529411</v>
      </c>
      <c r="F21" s="41"/>
      <c r="G21" s="41"/>
      <c r="H21" s="41"/>
      <c r="I21" s="41"/>
    </row>
    <row r="22" spans="1:9" ht="14.65" thickBot="1" x14ac:dyDescent="0.5">
      <c r="A22" s="41"/>
      <c r="B22" s="41"/>
      <c r="C22" s="41"/>
      <c r="D22" s="41"/>
      <c r="E22" s="41"/>
      <c r="F22" s="41"/>
      <c r="G22" s="41"/>
      <c r="H22" s="41"/>
      <c r="I22" s="42">
        <f>IF(AND('Schritt 1'!I22=0,'Schritt 1'!J22=0),0,1)</f>
        <v>1</v>
      </c>
    </row>
    <row r="23" spans="1:9" ht="14.65" thickBot="1" x14ac:dyDescent="0.5">
      <c r="A23" s="41"/>
      <c r="B23" s="41"/>
      <c r="C23" s="41"/>
      <c r="D23" s="41"/>
      <c r="E23" s="41"/>
      <c r="F23" s="41"/>
      <c r="G23" s="42">
        <f>I22*('Schritt 4'!I23^2+'Schritt 4'!J23^2)+I24*('Schritt 4'!I25^2+'Schritt 4'!J25^2)</f>
        <v>1.6250000000000002</v>
      </c>
      <c r="H23" s="41"/>
      <c r="I23" s="41"/>
    </row>
    <row r="24" spans="1:9" ht="14.65" thickBot="1" x14ac:dyDescent="0.5">
      <c r="A24" s="41"/>
      <c r="B24" s="41"/>
      <c r="C24" s="41"/>
      <c r="D24" s="41"/>
      <c r="E24" s="41"/>
      <c r="F24" s="41"/>
      <c r="G24" s="41"/>
      <c r="H24" s="41"/>
      <c r="I24" s="42">
        <f>IF(AND('Schritt 1'!I24=0,'Schritt 1'!J24=0),0,1)</f>
        <v>1</v>
      </c>
    </row>
    <row r="25" spans="1:9" ht="14.65" thickBot="1" x14ac:dyDescent="0.5">
      <c r="A25" s="41"/>
      <c r="B25" s="41"/>
      <c r="C25" s="42">
        <f>E21*('Schritt 4'!E22^2+'Schritt 4'!F22^2)+E29*('Schritt 4'!E30^2+'Schritt 4'!F30^2)</f>
        <v>3.5294117647058822</v>
      </c>
      <c r="D25" s="41"/>
      <c r="E25" s="41"/>
      <c r="F25" s="41"/>
      <c r="G25" s="41"/>
      <c r="H25" s="41"/>
      <c r="I25" s="41"/>
    </row>
    <row r="26" spans="1:9" ht="14.65" thickBot="1" x14ac:dyDescent="0.5">
      <c r="A26" s="41"/>
      <c r="B26" s="41"/>
      <c r="C26" s="41"/>
      <c r="D26" s="41"/>
      <c r="E26" s="41"/>
      <c r="F26" s="41"/>
      <c r="G26" s="41"/>
      <c r="H26" s="41"/>
      <c r="I26" s="42">
        <f>IF(AND('Schritt 1'!I26=0,'Schritt 1'!J26=0),0,1)</f>
        <v>1</v>
      </c>
    </row>
    <row r="27" spans="1:9" ht="14.65" thickBot="1" x14ac:dyDescent="0.5">
      <c r="A27" s="41"/>
      <c r="B27" s="41"/>
      <c r="C27" s="41"/>
      <c r="D27" s="41"/>
      <c r="E27" s="41"/>
      <c r="F27" s="41"/>
      <c r="G27" s="42">
        <f>I26*('Schritt 4'!I27^2+'Schritt 4'!J27^2)+I28*('Schritt 4'!I29^2+'Schritt 4'!J29^2)</f>
        <v>1.3823529411764706</v>
      </c>
      <c r="H27" s="41"/>
      <c r="I27" s="41"/>
    </row>
    <row r="28" spans="1:9" ht="14.65" thickBot="1" x14ac:dyDescent="0.5">
      <c r="A28" s="41"/>
      <c r="B28" s="41"/>
      <c r="C28" s="41"/>
      <c r="D28" s="41"/>
      <c r="E28" s="41"/>
      <c r="F28" s="41"/>
      <c r="G28" s="41"/>
      <c r="H28" s="41"/>
      <c r="I28" s="42">
        <f>IF(AND('Schritt 1'!I28=0,'Schritt 1'!J28=0),0,1)</f>
        <v>1</v>
      </c>
    </row>
    <row r="29" spans="1:9" ht="14.65" thickBot="1" x14ac:dyDescent="0.5">
      <c r="A29" s="41"/>
      <c r="B29" s="41"/>
      <c r="C29" s="41"/>
      <c r="D29" s="41"/>
      <c r="E29" s="42">
        <f>G27*('Schritt 4'!G28^2+'Schritt 4'!H28^2)+G31*('Schritt 4'!G32^2+'Schritt 4'!H32^2)</f>
        <v>1.7647058823529411</v>
      </c>
      <c r="F29" s="41"/>
      <c r="G29" s="41"/>
      <c r="H29" s="41"/>
      <c r="I29" s="41"/>
    </row>
    <row r="30" spans="1:9" ht="14.65" thickBot="1" x14ac:dyDescent="0.5">
      <c r="A30" s="41"/>
      <c r="B30" s="41"/>
      <c r="C30" s="41"/>
      <c r="D30" s="41"/>
      <c r="E30" s="41"/>
      <c r="F30" s="41"/>
      <c r="G30" s="41"/>
      <c r="H30" s="41"/>
      <c r="I30" s="42">
        <f>IF(AND('Schritt 1'!I30=0,'Schritt 1'!J30=0),0,1)</f>
        <v>1</v>
      </c>
    </row>
    <row r="31" spans="1:9" ht="14.65" thickBot="1" x14ac:dyDescent="0.5">
      <c r="A31" s="41"/>
      <c r="B31" s="41"/>
      <c r="C31" s="41"/>
      <c r="D31" s="41"/>
      <c r="E31" s="41"/>
      <c r="F31" s="41"/>
      <c r="G31" s="42">
        <f>I30*('Schritt 4'!I31^2+'Schritt 4'!J31^2)+I32*('Schritt 4'!I33^2+'Schritt 4'!J33^2)</f>
        <v>1.6250000000000002</v>
      </c>
      <c r="H31" s="41"/>
      <c r="I31" s="41"/>
    </row>
    <row r="32" spans="1:9" ht="14.65" thickBot="1" x14ac:dyDescent="0.5">
      <c r="A32" s="41"/>
      <c r="B32" s="41"/>
      <c r="C32" s="41"/>
      <c r="D32" s="41"/>
      <c r="E32" s="41"/>
      <c r="F32" s="41"/>
      <c r="G32" s="41"/>
      <c r="H32" s="41"/>
      <c r="I32" s="42">
        <f>IF(AND('Schritt 1'!I32=0,'Schritt 1'!J32=0),0,1)</f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B662-989B-401D-A3EE-9183445425A6}">
  <dimension ref="A1:I32"/>
  <sheetViews>
    <sheetView workbookViewId="0">
      <selection activeCell="E2" sqref="E2:E12"/>
    </sheetView>
  </sheetViews>
  <sheetFormatPr baseColWidth="10" defaultRowHeight="14.25" x14ac:dyDescent="0.45"/>
  <sheetData>
    <row r="1" spans="1:9" ht="14.65" thickBot="1" x14ac:dyDescent="0.5">
      <c r="A1" t="s">
        <v>12</v>
      </c>
      <c r="I1" s="28">
        <f>G2*('Schritt 4'!I1^2+'Schritt 4'!J1^2)</f>
        <v>0.35107227958697379</v>
      </c>
    </row>
    <row r="2" spans="1:9" ht="14.65" thickBot="1" x14ac:dyDescent="0.5">
      <c r="A2" t="s">
        <v>14</v>
      </c>
      <c r="G2" s="28">
        <f>E4*('Schritt 4'!G2^2+'Schritt 4'!H2^2)</f>
        <v>0.35107227958697379</v>
      </c>
    </row>
    <row r="3" spans="1:9" ht="14.65" thickBot="1" x14ac:dyDescent="0.5">
      <c r="I3" s="28">
        <f>G2*('Schritt 4'!I3^2+'Schritt 4'!J3^2)</f>
        <v>0.13423351866560765</v>
      </c>
    </row>
    <row r="4" spans="1:9" ht="14.65" thickBot="1" x14ac:dyDescent="0.5">
      <c r="E4" s="28">
        <f>C8*('Schritt 4'!E4^2+'Schritt 4'!F4^2)</f>
        <v>0.35107227958697379</v>
      </c>
    </row>
    <row r="5" spans="1:9" ht="14.65" thickBot="1" x14ac:dyDescent="0.5">
      <c r="I5" s="28">
        <f>G6*('Schritt 4'!I5^2+'Schritt 4'!J5^2)</f>
        <v>0</v>
      </c>
    </row>
    <row r="6" spans="1:9" ht="14.65" thickBot="1" x14ac:dyDescent="0.5">
      <c r="G6" s="28">
        <f>E4*('Schritt 4'!G6^2+'Schritt 4'!H6^2)</f>
        <v>0.35107227958697385</v>
      </c>
    </row>
    <row r="7" spans="1:9" ht="14.65" thickBot="1" x14ac:dyDescent="0.5">
      <c r="I7" s="28">
        <f>G6*('Schritt 4'!I7^2+'Schritt 4'!J7^2)</f>
        <v>0.35107227958697385</v>
      </c>
    </row>
    <row r="8" spans="1:9" ht="14.65" thickBot="1" x14ac:dyDescent="0.5">
      <c r="C8" s="28">
        <f>A17*('Schritt 4'!C8^2+'Schritt 4'!D8^2)</f>
        <v>0.35107227958697379</v>
      </c>
    </row>
    <row r="9" spans="1:9" ht="14.65" thickBot="1" x14ac:dyDescent="0.5">
      <c r="I9" s="28">
        <f>G10*('Schritt 4'!I9^2+'Schritt 4'!J9^2)</f>
        <v>2.0651310563939627E-2</v>
      </c>
    </row>
    <row r="10" spans="1:9" ht="14.65" thickBot="1" x14ac:dyDescent="0.5">
      <c r="G10" s="28">
        <f>E12*('Schritt 4'!G10^2+'Schritt 4'!H10^2)</f>
        <v>2.0651310563939627E-2</v>
      </c>
    </row>
    <row r="11" spans="1:9" ht="14.65" thickBot="1" x14ac:dyDescent="0.5">
      <c r="I11" s="28">
        <f>G10*('Schritt 4'!I11^2+'Schritt 4'!J11^2)</f>
        <v>1.0325655281969819E-2</v>
      </c>
    </row>
    <row r="12" spans="1:9" ht="14.65" thickBot="1" x14ac:dyDescent="0.5">
      <c r="E12" s="28">
        <f>C8*('Schritt 4'!E12^2+'Schritt 4'!F12^2)</f>
        <v>2.7005559968228746E-2</v>
      </c>
    </row>
    <row r="13" spans="1:9" ht="14.65" thickBot="1" x14ac:dyDescent="0.5">
      <c r="I13" s="28">
        <f>G14*('Schritt 4'!I13^2+'Schritt 4'!J13^2)</f>
        <v>2.7005559968228746E-2</v>
      </c>
    </row>
    <row r="14" spans="1:9" ht="14.65" thickBot="1" x14ac:dyDescent="0.5">
      <c r="G14" s="28">
        <f>E12*('Schritt 4'!G14^2+'Schritt 4'!H14^2)</f>
        <v>2.7005559968228746E-2</v>
      </c>
    </row>
    <row r="15" spans="1:9" ht="14.65" thickBot="1" x14ac:dyDescent="0.5">
      <c r="I15" s="28">
        <f>G14*('Schritt 4'!I15^2+'Schritt 4'!J15^2)</f>
        <v>1.0325655281969815E-2</v>
      </c>
    </row>
    <row r="16" spans="1:9" ht="14.65" thickBot="1" x14ac:dyDescent="0.5"/>
    <row r="17" spans="1:9" ht="14.65" thickBot="1" x14ac:dyDescent="0.5">
      <c r="A17" s="28">
        <f>'Schritt 4'!A17^2+'Schritt 4'!B17^2</f>
        <v>0.35107227958697379</v>
      </c>
    </row>
    <row r="18" spans="1:9" ht="14.65" thickBot="1" x14ac:dyDescent="0.5">
      <c r="I18" s="28">
        <f>G19*('Schritt 4'!I19^2+'Schritt 4'!J19^2)</f>
        <v>2.7005559968228746E-2</v>
      </c>
    </row>
    <row r="19" spans="1:9" ht="14.65" thickBot="1" x14ac:dyDescent="0.5">
      <c r="G19" s="28">
        <f>E21*('Schritt 4'!G20^2+'Schritt 4'!H20^2)</f>
        <v>2.7005559968228746E-2</v>
      </c>
    </row>
    <row r="20" spans="1:9" ht="14.65" thickBot="1" x14ac:dyDescent="0.5">
      <c r="I20" s="28">
        <f>G19*('Schritt 4'!I21^2+'Schritt 4'!J21^2)</f>
        <v>1.0325655281969815E-2</v>
      </c>
    </row>
    <row r="21" spans="1:9" ht="14.65" thickBot="1" x14ac:dyDescent="0.5">
      <c r="E21" s="28">
        <f>C25*('Schritt 4'!E22^2+'Schritt 4'!F22^2)</f>
        <v>2.7005559968228746E-2</v>
      </c>
    </row>
    <row r="22" spans="1:9" ht="14.65" thickBot="1" x14ac:dyDescent="0.5">
      <c r="I22" s="28">
        <f>G23*('Schritt 4'!I23^2+'Schritt 4'!J23^2)</f>
        <v>3.9714058776806997E-3</v>
      </c>
    </row>
    <row r="23" spans="1:9" ht="14.65" thickBot="1" x14ac:dyDescent="0.5">
      <c r="G23" s="28">
        <f>E21*('Schritt 4'!G24^2+'Schritt 4'!H24^2)</f>
        <v>6.3542494042891171E-3</v>
      </c>
    </row>
    <row r="24" spans="1:9" ht="14.65" thickBot="1" x14ac:dyDescent="0.5">
      <c r="I24" s="28">
        <f>G23*('Schritt 4'!I25^2+'Schritt 4'!J25^2)</f>
        <v>6.3542494042891171E-3</v>
      </c>
    </row>
    <row r="25" spans="1:9" ht="14.65" thickBot="1" x14ac:dyDescent="0.5">
      <c r="C25" s="28">
        <f>A17*('Schritt 4'!C26^2+'Schritt 4'!D26^2)</f>
        <v>2.7005559968228746E-2</v>
      </c>
    </row>
    <row r="26" spans="1:9" ht="14.65" thickBot="1" x14ac:dyDescent="0.5">
      <c r="I26" s="28">
        <f>G27*('Schritt 4'!I27^2+'Schritt 4'!J27^2)</f>
        <v>2.7005559968228746E-2</v>
      </c>
    </row>
    <row r="27" spans="1:9" ht="14.65" thickBot="1" x14ac:dyDescent="0.5">
      <c r="G27" s="28">
        <f>E29*('Schritt 4'!G28^2+'Schritt 4'!H28^2)</f>
        <v>2.7005559968228746E-2</v>
      </c>
    </row>
    <row r="28" spans="1:9" ht="14.65" thickBot="1" x14ac:dyDescent="0.5">
      <c r="I28" s="28">
        <f>G27*('Schritt 4'!I29^2+'Schritt 4'!J29^2)</f>
        <v>1.0325655281969815E-2</v>
      </c>
    </row>
    <row r="29" spans="1:9" ht="14.65" thickBot="1" x14ac:dyDescent="0.5">
      <c r="E29" s="28">
        <f>C25*('Schritt 4'!E30^2+'Schritt 4'!F30^2)</f>
        <v>2.7005559968228746E-2</v>
      </c>
    </row>
    <row r="30" spans="1:9" ht="14.65" thickBot="1" x14ac:dyDescent="0.5">
      <c r="I30" s="28">
        <f>G31*('Schritt 4'!I31^2+'Schritt 4'!J31^2)</f>
        <v>3.9714058776806997E-3</v>
      </c>
    </row>
    <row r="31" spans="1:9" ht="14.65" thickBot="1" x14ac:dyDescent="0.5">
      <c r="G31" s="28">
        <f>E29*('Schritt 4'!G32^2+'Schritt 4'!H32^2)</f>
        <v>6.3542494042891171E-3</v>
      </c>
    </row>
    <row r="32" spans="1:9" ht="14.65" thickBot="1" x14ac:dyDescent="0.5">
      <c r="I32" s="28">
        <f>G31*('Schritt 4'!I33^2+'Schritt 4'!J33^2)</f>
        <v>6.3542494042891171E-3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756C-8185-4363-B6A0-0BB89C0EFE0F}">
  <dimension ref="A1:I36"/>
  <sheetViews>
    <sheetView workbookViewId="0">
      <selection activeCell="G31" sqref="G31"/>
    </sheetView>
  </sheetViews>
  <sheetFormatPr baseColWidth="10" defaultRowHeight="14.25" x14ac:dyDescent="0.45"/>
  <sheetData>
    <row r="1" spans="1:9" ht="14.65" thickBot="1" x14ac:dyDescent="0.5">
      <c r="A1" t="s">
        <v>15</v>
      </c>
      <c r="I1" s="28">
        <f>'Schritt 7'!I1*'Schritt 8'!I1</f>
        <v>0.35107227958697379</v>
      </c>
    </row>
    <row r="2" spans="1:9" ht="14.65" thickBot="1" x14ac:dyDescent="0.5">
      <c r="G2" s="28">
        <f>'Schritt 7'!G2*'Schritt 8'!G2</f>
        <v>0.48530579825258141</v>
      </c>
    </row>
    <row r="3" spans="1:9" ht="14.65" thickBot="1" x14ac:dyDescent="0.5">
      <c r="I3" s="28">
        <f>'Schritt 7'!I3*'Schritt 8'!I3</f>
        <v>0.13423351866560765</v>
      </c>
    </row>
    <row r="4" spans="1:9" ht="14.65" thickBot="1" x14ac:dyDescent="0.5">
      <c r="E4" s="28">
        <f>'Schritt 7'!E4*'Schritt 8'!E4</f>
        <v>0.83637807783955531</v>
      </c>
    </row>
    <row r="5" spans="1:9" ht="14.65" thickBot="1" x14ac:dyDescent="0.5">
      <c r="I5" s="28">
        <f>'Schritt 7'!I5*'Schritt 8'!I5</f>
        <v>0</v>
      </c>
    </row>
    <row r="6" spans="1:9" ht="14.65" thickBot="1" x14ac:dyDescent="0.5">
      <c r="G6" s="28">
        <f>'Schritt 7'!G6*'Schritt 8'!G6</f>
        <v>0.35107227958697385</v>
      </c>
    </row>
    <row r="7" spans="1:9" ht="14.65" thickBot="1" x14ac:dyDescent="0.5">
      <c r="I7" s="28">
        <f>'Schritt 7'!I7*'Schritt 8'!I7</f>
        <v>0.35107227958697385</v>
      </c>
    </row>
    <row r="8" spans="1:9" ht="14.65" thickBot="1" x14ac:dyDescent="0.5">
      <c r="C8" s="28">
        <f>'Schritt 7'!C8*'Schritt 8'!C8</f>
        <v>0.90468625893566323</v>
      </c>
    </row>
    <row r="9" spans="1:9" ht="14.65" thickBot="1" x14ac:dyDescent="0.5">
      <c r="I9" s="28">
        <f>'Schritt 7'!I9*'Schritt 8'!I9</f>
        <v>2.0651310563939627E-2</v>
      </c>
    </row>
    <row r="10" spans="1:9" ht="14.65" thickBot="1" x14ac:dyDescent="0.5">
      <c r="G10" s="28">
        <f>'Schritt 7'!G10*'Schritt 8'!G10</f>
        <v>3.0976965845909445E-2</v>
      </c>
    </row>
    <row r="11" spans="1:9" ht="14.65" thickBot="1" x14ac:dyDescent="0.5">
      <c r="I11" s="28">
        <f>'Schritt 7'!I11*'Schritt 8'!I11</f>
        <v>1.0325655281969819E-2</v>
      </c>
    </row>
    <row r="12" spans="1:9" ht="14.65" thickBot="1" x14ac:dyDescent="0.5">
      <c r="E12" s="28">
        <f>'Schritt 7'!E12*'Schritt 8'!E12</f>
        <v>6.8308181096108006E-2</v>
      </c>
    </row>
    <row r="13" spans="1:9" ht="14.65" thickBot="1" x14ac:dyDescent="0.5">
      <c r="I13" s="28">
        <f>'Schritt 7'!I13*'Schritt 8'!I13</f>
        <v>2.7005559968228746E-2</v>
      </c>
    </row>
    <row r="14" spans="1:9" ht="14.65" thickBot="1" x14ac:dyDescent="0.5">
      <c r="G14" s="28">
        <f>'Schritt 7'!G14*'Schritt 8'!G14</f>
        <v>3.7331215250198557E-2</v>
      </c>
    </row>
    <row r="15" spans="1:9" ht="14.65" thickBot="1" x14ac:dyDescent="0.5">
      <c r="I15" s="28">
        <f>'Schritt 7'!I15*'Schritt 8'!I15</f>
        <v>1.0325655281969815E-2</v>
      </c>
    </row>
    <row r="16" spans="1:9" ht="14.65" thickBot="1" x14ac:dyDescent="0.5"/>
    <row r="17" spans="1:9" ht="14.65" thickBot="1" x14ac:dyDescent="0.5">
      <c r="A17" s="28">
        <f>'Schritt 7'!A17*'Schritt 8'!A17</f>
        <v>1</v>
      </c>
    </row>
    <row r="18" spans="1:9" ht="14.65" thickBot="1" x14ac:dyDescent="0.5">
      <c r="I18" s="28">
        <f>'Schritt 7'!I18*'Schritt 8'!I18</f>
        <v>2.7005559968228746E-2</v>
      </c>
    </row>
    <row r="19" spans="1:9" ht="14.65" thickBot="1" x14ac:dyDescent="0.5">
      <c r="G19" s="28">
        <f>'Schritt 7'!G19*'Schritt 8'!G19</f>
        <v>3.7331215250198557E-2</v>
      </c>
    </row>
    <row r="20" spans="1:9" ht="14.65" thickBot="1" x14ac:dyDescent="0.5">
      <c r="I20" s="28">
        <f>'Schritt 7'!I20*'Schritt 8'!I20</f>
        <v>1.0325655281969815E-2</v>
      </c>
    </row>
    <row r="21" spans="1:9" ht="14.65" thickBot="1" x14ac:dyDescent="0.5">
      <c r="E21" s="28">
        <f>'Schritt 7'!E21*'Schritt 8'!E21</f>
        <v>4.7656870532168376E-2</v>
      </c>
    </row>
    <row r="22" spans="1:9" ht="14.65" thickBot="1" x14ac:dyDescent="0.5">
      <c r="I22" s="28">
        <f>'Schritt 7'!I22*'Schritt 8'!I22</f>
        <v>3.9714058776806997E-3</v>
      </c>
    </row>
    <row r="23" spans="1:9" ht="14.65" thickBot="1" x14ac:dyDescent="0.5">
      <c r="G23" s="28">
        <f>'Schritt 7'!G23*'Schritt 8'!G23</f>
        <v>1.0325655281969817E-2</v>
      </c>
    </row>
    <row r="24" spans="1:9" ht="14.65" thickBot="1" x14ac:dyDescent="0.5">
      <c r="I24" s="28">
        <f>'Schritt 7'!I24*'Schritt 8'!I24</f>
        <v>6.3542494042891171E-3</v>
      </c>
    </row>
    <row r="25" spans="1:9" ht="14.65" thickBot="1" x14ac:dyDescent="0.5">
      <c r="C25" s="28">
        <f>'Schritt 7'!C25*'Schritt 8'!C25</f>
        <v>9.5313741064336752E-2</v>
      </c>
    </row>
    <row r="26" spans="1:9" ht="14.65" thickBot="1" x14ac:dyDescent="0.5">
      <c r="I26" s="28">
        <f>'Schritt 7'!I26*'Schritt 8'!I26</f>
        <v>2.7005559968228746E-2</v>
      </c>
    </row>
    <row r="27" spans="1:9" ht="14.65" thickBot="1" x14ac:dyDescent="0.5">
      <c r="G27" s="28">
        <f>'Schritt 7'!G27*'Schritt 8'!G27</f>
        <v>3.7331215250198557E-2</v>
      </c>
    </row>
    <row r="28" spans="1:9" ht="14.65" thickBot="1" x14ac:dyDescent="0.5">
      <c r="I28" s="28">
        <f>'Schritt 7'!I28*'Schritt 8'!I28</f>
        <v>1.0325655281969815E-2</v>
      </c>
    </row>
    <row r="29" spans="1:9" ht="14.65" thickBot="1" x14ac:dyDescent="0.5">
      <c r="E29" s="28">
        <f>'Schritt 7'!E29*'Schritt 8'!E29</f>
        <v>4.7656870532168376E-2</v>
      </c>
    </row>
    <row r="30" spans="1:9" ht="14.65" thickBot="1" x14ac:dyDescent="0.5">
      <c r="I30" s="28">
        <f>'Schritt 7'!I30*'Schritt 8'!I30</f>
        <v>3.9714058776806997E-3</v>
      </c>
    </row>
    <row r="31" spans="1:9" ht="14.65" thickBot="1" x14ac:dyDescent="0.5">
      <c r="G31" s="28">
        <f>'Schritt 7'!G31*'Schritt 8'!G31</f>
        <v>1.0325655281969817E-2</v>
      </c>
    </row>
    <row r="32" spans="1:9" ht="14.65" thickBot="1" x14ac:dyDescent="0.5">
      <c r="I32" s="28">
        <f>'Schritt 7'!I32*'Schritt 8'!I32</f>
        <v>6.3542494042891171E-3</v>
      </c>
    </row>
    <row r="36" spans="1:9" x14ac:dyDescent="0.45">
      <c r="A36">
        <f>SUM(A1:A32)</f>
        <v>1</v>
      </c>
      <c r="C36">
        <f t="shared" ref="C36:I36" si="0">SUM(C1:C32)</f>
        <v>1</v>
      </c>
      <c r="E36">
        <f t="shared" si="0"/>
        <v>1</v>
      </c>
      <c r="G36">
        <f t="shared" si="0"/>
        <v>1</v>
      </c>
      <c r="I36">
        <f t="shared" si="0"/>
        <v>1.0000000000000002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0E1E-F809-4BE2-8391-850B3C10E771}">
  <dimension ref="A1:I32"/>
  <sheetViews>
    <sheetView tabSelected="1" workbookViewId="0">
      <selection activeCell="K21" sqref="K21"/>
    </sheetView>
  </sheetViews>
  <sheetFormatPr baseColWidth="10" defaultRowHeight="14.25" x14ac:dyDescent="0.45"/>
  <sheetData>
    <row r="1" spans="1:9" x14ac:dyDescent="0.45">
      <c r="A1" t="s">
        <v>30</v>
      </c>
      <c r="I1" s="57">
        <f>'Schritt 9'!I1/'Schritt 9'!G2</f>
        <v>0.72340425531914898</v>
      </c>
    </row>
    <row r="2" spans="1:9" x14ac:dyDescent="0.45">
      <c r="G2" s="57">
        <f>'Schritt 9'!G2/'Schritt 9'!E4</f>
        <v>0.58024691358024683</v>
      </c>
    </row>
    <row r="3" spans="1:9" x14ac:dyDescent="0.45">
      <c r="I3" s="57">
        <f>'Schritt 9'!I3/'Schritt 9'!G2</f>
        <v>0.27659574468085113</v>
      </c>
    </row>
    <row r="4" spans="1:9" x14ac:dyDescent="0.45">
      <c r="E4" s="57">
        <f>'Schritt 9'!E4/'Schritt 9'!C8</f>
        <v>0.92449517120280955</v>
      </c>
    </row>
    <row r="5" spans="1:9" x14ac:dyDescent="0.45">
      <c r="I5" s="57">
        <f>'Schritt 9'!I5/'Schritt 9'!G6</f>
        <v>0</v>
      </c>
    </row>
    <row r="6" spans="1:9" x14ac:dyDescent="0.45">
      <c r="G6" s="57">
        <f>'Schritt 9'!G6/'Schritt 9'!E4</f>
        <v>0.41975308641975312</v>
      </c>
    </row>
    <row r="7" spans="1:9" x14ac:dyDescent="0.45">
      <c r="I7" s="57">
        <f>'Schritt 9'!I7/'Schritt 9'!G6</f>
        <v>1</v>
      </c>
    </row>
    <row r="8" spans="1:9" x14ac:dyDescent="0.45">
      <c r="C8" s="57">
        <f>'Schritt 9'!C8/'Schritt 9'!A17</f>
        <v>0.90468625893566323</v>
      </c>
    </row>
    <row r="9" spans="1:9" x14ac:dyDescent="0.45">
      <c r="I9" s="57">
        <f>'Schritt 9'!I9/'Schritt 9'!G10</f>
        <v>0.66666666666666652</v>
      </c>
    </row>
    <row r="10" spans="1:9" x14ac:dyDescent="0.45">
      <c r="G10" s="57">
        <f>'Schritt 9'!G10/'Schritt 9'!E12</f>
        <v>0.45348837209302328</v>
      </c>
    </row>
    <row r="11" spans="1:9" x14ac:dyDescent="0.45">
      <c r="I11" s="57">
        <f>'Schritt 9'!I11/'Schritt 9'!G10</f>
        <v>0.33333333333333343</v>
      </c>
    </row>
    <row r="12" spans="1:9" x14ac:dyDescent="0.45">
      <c r="E12" s="57">
        <f>'Schritt 9'!E12/'Schritt 9'!C8</f>
        <v>7.5504828797190504E-2</v>
      </c>
    </row>
    <row r="13" spans="1:9" x14ac:dyDescent="0.45">
      <c r="I13" s="57">
        <f>'Schritt 9'!I13/'Schritt 9'!G14</f>
        <v>0.72340425531914898</v>
      </c>
    </row>
    <row r="14" spans="1:9" x14ac:dyDescent="0.45">
      <c r="G14" s="57">
        <f>'Schritt 9'!G14/'Schritt 9'!E12</f>
        <v>0.54651162790697672</v>
      </c>
    </row>
    <row r="15" spans="1:9" x14ac:dyDescent="0.45">
      <c r="I15" s="57">
        <f>'Schritt 9'!I15/'Schritt 9'!G14</f>
        <v>0.27659574468085107</v>
      </c>
    </row>
    <row r="17" spans="1:9" x14ac:dyDescent="0.45">
      <c r="A17" s="57">
        <f>'Schritt 9'!A17/1</f>
        <v>1</v>
      </c>
    </row>
    <row r="18" spans="1:9" x14ac:dyDescent="0.45">
      <c r="I18" s="57">
        <f>'Schritt 9'!I18/'Schritt 9'!G19</f>
        <v>0.72340425531914898</v>
      </c>
    </row>
    <row r="19" spans="1:9" x14ac:dyDescent="0.45">
      <c r="G19" s="57">
        <f>'Schritt 9'!G19/'Schritt 9'!E21</f>
        <v>0.78333333333333321</v>
      </c>
    </row>
    <row r="20" spans="1:9" x14ac:dyDescent="0.45">
      <c r="I20" s="57">
        <f>'Schritt 9'!I20/'Schritt 9'!G19</f>
        <v>0.27659574468085107</v>
      </c>
    </row>
    <row r="21" spans="1:9" x14ac:dyDescent="0.45">
      <c r="E21" s="57">
        <f>'Schritt 9'!E21/'Schritt 9'!C25</f>
        <v>0.5</v>
      </c>
    </row>
    <row r="22" spans="1:9" x14ac:dyDescent="0.45">
      <c r="I22" s="57">
        <f>'Schritt 9'!I22/'Schritt 9'!G23</f>
        <v>0.38461538461538469</v>
      </c>
    </row>
    <row r="23" spans="1:9" x14ac:dyDescent="0.45">
      <c r="G23" s="57">
        <f>'Schritt 9'!G23/'Schritt 9'!E21</f>
        <v>0.2166666666666667</v>
      </c>
    </row>
    <row r="24" spans="1:9" x14ac:dyDescent="0.45">
      <c r="I24" s="57">
        <f>'Schritt 9'!I24/'Schritt 9'!G23</f>
        <v>0.61538461538461531</v>
      </c>
    </row>
    <row r="26" spans="1:9" x14ac:dyDescent="0.45">
      <c r="C26" s="57">
        <f>'Schritt 9'!C25/'Schritt 9'!A17</f>
        <v>9.5313741064336752E-2</v>
      </c>
      <c r="I26" s="57">
        <f>'Schritt 9'!I26/'Schritt 9'!G27</f>
        <v>0.72340425531914898</v>
      </c>
    </row>
    <row r="27" spans="1:9" x14ac:dyDescent="0.45">
      <c r="G27" s="57">
        <f>'Schritt 9'!G27/'Schritt 9'!E29</f>
        <v>0.78333333333333321</v>
      </c>
    </row>
    <row r="28" spans="1:9" x14ac:dyDescent="0.45">
      <c r="I28" s="57">
        <f>'Schritt 9'!I28/'Schritt 9'!G27</f>
        <v>0.27659574468085107</v>
      </c>
    </row>
    <row r="29" spans="1:9" x14ac:dyDescent="0.45">
      <c r="E29" s="57">
        <f>'Schritt 9'!E29/'Schritt 9'!C25</f>
        <v>0.5</v>
      </c>
    </row>
    <row r="30" spans="1:9" x14ac:dyDescent="0.45">
      <c r="I30" s="57">
        <f>'Schritt 9'!I30/'Schritt 9'!G31</f>
        <v>0.38461538461538469</v>
      </c>
    </row>
    <row r="31" spans="1:9" x14ac:dyDescent="0.45">
      <c r="G31" s="57">
        <f>'Schritt 9'!G31/'Schritt 9'!E29</f>
        <v>0.2166666666666667</v>
      </c>
    </row>
    <row r="32" spans="1:9" x14ac:dyDescent="0.45">
      <c r="I32" s="57">
        <f>'Schritt 9'!I32/'Schritt 9'!G31</f>
        <v>0.61538461538461531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Vektor erstellen</vt:lpstr>
      <vt:lpstr>Schritt 1</vt:lpstr>
      <vt:lpstr>Schritt 3</vt:lpstr>
      <vt:lpstr>Schritt 4</vt:lpstr>
      <vt:lpstr>Schritt 7</vt:lpstr>
      <vt:lpstr>Schritt 8</vt:lpstr>
      <vt:lpstr>Schritt 9</vt:lpstr>
      <vt:lpstr>Schritt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 Lepper</cp:lastModifiedBy>
  <dcterms:created xsi:type="dcterms:W3CDTF">2020-09-23T16:31:07Z</dcterms:created>
  <dcterms:modified xsi:type="dcterms:W3CDTF">2020-10-12T15:03:48Z</dcterms:modified>
</cp:coreProperties>
</file>